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5" yWindow="75" windowWidth="10650" windowHeight="11805" tabRatio="904" activeTab="12"/>
  </bookViews>
  <sheets>
    <sheet name="інд+дох" sheetId="1" r:id="rId1"/>
    <sheet name="В_ВЧА" sheetId="12" r:id="rId2"/>
    <sheet name="В_дох" sheetId="21" r:id="rId3"/>
    <sheet name="В_динаміка ВЧА" sheetId="14" r:id="rId4"/>
    <sheet name="В_діаграма(дох)" sheetId="25" r:id="rId5"/>
    <sheet name="І_ВЧА" sheetId="22" r:id="rId6"/>
    <sheet name="І_дох" sheetId="16" r:id="rId7"/>
    <sheet name="І_динаміка ВЧА" sheetId="17" r:id="rId8"/>
    <sheet name="І_діаграма(дох)" sheetId="7" r:id="rId9"/>
    <sheet name="3_ВЧА" sheetId="23" r:id="rId10"/>
    <sheet name="З_дох" sheetId="24" r:id="rId11"/>
    <sheet name="3_динаміка ВЧА" sheetId="20" r:id="rId12"/>
    <sheet name="З_діаграма(дох)" sheetId="10" r:id="rId13"/>
  </sheets>
  <definedNames>
    <definedName name="_18_Лют_09">#REF!</definedName>
    <definedName name="_19_Лют_09">#REF!</definedName>
    <definedName name="_19_Лют_09_ВЧА">#REF!</definedName>
    <definedName name="_xlnm._FilterDatabase" localSheetId="9" hidden="1">'3_ВЧА'!$A$2:$J$2</definedName>
    <definedName name="_xlnm._FilterDatabase" localSheetId="11" hidden="1">'3_динаміка ВЧА'!$B$35:$E$35</definedName>
    <definedName name="_xlnm._FilterDatabase" localSheetId="1" hidden="1">В_ВЧА!#REF!</definedName>
    <definedName name="_xlnm._FilterDatabase" localSheetId="3" hidden="1">'В_динаміка ВЧА'!$B$3:$G$18</definedName>
    <definedName name="_xlnm._FilterDatabase" localSheetId="4" hidden="1">'В_діаграма(дох)'!$A$1:$B$1</definedName>
    <definedName name="_xlnm._FilterDatabase" localSheetId="12" hidden="1">'З_діаграма(дох)'!$A$1:$B$1</definedName>
    <definedName name="_xlnm._FilterDatabase" localSheetId="5" hidden="1">І_ВЧА!$A$2:$J$2</definedName>
    <definedName name="_xlnm._FilterDatabase" localSheetId="7" hidden="1">'І_динаміка ВЧА'!$B$34:$E$34</definedName>
    <definedName name="_xlnm._FilterDatabase" localSheetId="8" hidden="1">'І_діаграма(дох)'!$A$1:$B$1</definedName>
    <definedName name="_xlnm._FilterDatabase" localSheetId="6" hidden="1">І_дох!$B$3:$I$3</definedName>
    <definedName name="_xlnm._FilterDatabase" localSheetId="0" hidden="1">'інд+дох'!$A$22:$C$22</definedName>
    <definedName name="cevv">#REF!</definedName>
    <definedName name="_xlnm.Print_Area" localSheetId="1">В_ВЧА!#REF!</definedName>
  </definedNames>
  <calcPr calcId="125725"/>
</workbook>
</file>

<file path=xl/calcChain.xml><?xml version="1.0" encoding="utf-8"?>
<calcChain xmlns="http://schemas.openxmlformats.org/spreadsheetml/2006/main">
  <c r="E59" i="14"/>
  <c r="D59"/>
  <c r="C59"/>
  <c r="B59"/>
  <c r="E60"/>
  <c r="E61"/>
  <c r="E62"/>
  <c r="E63"/>
  <c r="D60"/>
  <c r="D61"/>
  <c r="D62"/>
  <c r="D63"/>
  <c r="C60"/>
  <c r="C61"/>
  <c r="C62"/>
  <c r="C63"/>
  <c r="B60"/>
  <c r="B61"/>
  <c r="B62"/>
  <c r="B63"/>
  <c r="E37" i="17"/>
  <c r="D37"/>
  <c r="C37"/>
  <c r="B37"/>
  <c r="B36"/>
  <c r="E36"/>
  <c r="D36"/>
  <c r="C36"/>
  <c r="E58" i="14"/>
  <c r="E57"/>
  <c r="E56"/>
  <c r="E55"/>
  <c r="E54"/>
  <c r="D58"/>
  <c r="D57"/>
  <c r="D56"/>
  <c r="D55"/>
  <c r="D54"/>
  <c r="B58"/>
  <c r="B57"/>
  <c r="C58"/>
  <c r="C57"/>
  <c r="C56"/>
  <c r="C55"/>
  <c r="C54"/>
  <c r="B56"/>
  <c r="B55"/>
  <c r="B54"/>
  <c r="C31" i="12"/>
  <c r="C30"/>
  <c r="C29"/>
  <c r="C28"/>
  <c r="C27"/>
  <c r="C26"/>
  <c r="C25"/>
  <c r="C24"/>
  <c r="C23"/>
  <c r="B31"/>
  <c r="B30"/>
  <c r="B29"/>
  <c r="B28"/>
  <c r="B27"/>
  <c r="B26"/>
  <c r="B25"/>
  <c r="B24"/>
  <c r="B23"/>
  <c r="C22"/>
  <c r="B22"/>
  <c r="E36" i="20"/>
  <c r="D36"/>
  <c r="C36"/>
  <c r="B36"/>
  <c r="I7" i="24"/>
  <c r="H7"/>
  <c r="F7"/>
  <c r="E7"/>
  <c r="E35" i="17"/>
  <c r="D35"/>
  <c r="C35"/>
  <c r="B35"/>
  <c r="I7" i="16"/>
  <c r="H7"/>
  <c r="G7"/>
  <c r="F7"/>
  <c r="E7"/>
  <c r="E6" i="22"/>
  <c r="I19" i="21"/>
  <c r="H19"/>
  <c r="G19"/>
  <c r="F19"/>
  <c r="E19"/>
  <c r="E64" i="14"/>
  <c r="E65" s="1"/>
  <c r="C64"/>
  <c r="C65"/>
  <c r="C18" i="12"/>
  <c r="C21"/>
  <c r="D21" s="1"/>
  <c r="D23"/>
  <c r="D24"/>
  <c r="D25"/>
  <c r="D26"/>
  <c r="D27"/>
  <c r="D28"/>
  <c r="D29"/>
  <c r="D30"/>
  <c r="D31"/>
  <c r="D22"/>
  <c r="F6" i="23"/>
  <c r="E6"/>
  <c r="F6" i="22"/>
  <c r="D18" i="12"/>
</calcChain>
</file>

<file path=xl/sharedStrings.xml><?xml version="1.0" encoding="utf-8"?>
<sst xmlns="http://schemas.openxmlformats.org/spreadsheetml/2006/main" count="362" uniqueCount="154">
  <si>
    <t>н.д.</t>
  </si>
  <si>
    <t>http://www.task.ua/</t>
  </si>
  <si>
    <t>http://univer.ua/</t>
  </si>
  <si>
    <t>http://www.sem.biz.ua/</t>
  </si>
  <si>
    <t>х</t>
  </si>
  <si>
    <t>http://www.altus.ua/</t>
  </si>
  <si>
    <t>http://www.vseswit.com.ua/</t>
  </si>
  <si>
    <t>http://www.kinto.com/</t>
  </si>
  <si>
    <t>http://bonum-group.com/</t>
  </si>
  <si>
    <t>http://www.am.eavex.com.ua/</t>
  </si>
  <si>
    <t>http://am.artcapital.ua/</t>
  </si>
  <si>
    <t/>
  </si>
  <si>
    <t>Rates of Return</t>
  </si>
  <si>
    <t>Period</t>
  </si>
  <si>
    <t>PFTS Index</t>
  </si>
  <si>
    <t>UX Index</t>
  </si>
  <si>
    <t>Open-ended CII</t>
  </si>
  <si>
    <t>Interval CII</t>
  </si>
  <si>
    <t>Closed-end CII</t>
  </si>
  <si>
    <t>May</t>
  </si>
  <si>
    <t>June</t>
  </si>
  <si>
    <t>YTD 2017</t>
  </si>
  <si>
    <t>Index</t>
  </si>
  <si>
    <t>Monthly change</t>
  </si>
  <si>
    <t>YTD change</t>
  </si>
  <si>
    <t>SHANGHAI SE COMPOSITE (China)</t>
  </si>
  <si>
    <t>NIKKEI 225 (Japan)</t>
  </si>
  <si>
    <t>DJIA (USA)</t>
  </si>
  <si>
    <t>WIG20 (Poland)</t>
  </si>
  <si>
    <t>S&amp;P 500 (USA)</t>
  </si>
  <si>
    <t>HANG SENG (Hong Kong)</t>
  </si>
  <si>
    <t>MICEX (Russia)</t>
  </si>
  <si>
    <t>DAX (Germany)</t>
  </si>
  <si>
    <t>FTSE 100 (Great Britain)</t>
  </si>
  <si>
    <t>CAC 40 (France)</t>
  </si>
  <si>
    <t>RTSI (Russia)</t>
  </si>
  <si>
    <t>Open-Ended Funds. Ranking by NAV</t>
  </si>
  <si>
    <t>No.</t>
  </si>
  <si>
    <t>Fund*</t>
  </si>
  <si>
    <t>NAV, UAH</t>
  </si>
  <si>
    <t>Number of IC in circulation, pcs.</t>
  </si>
  <si>
    <t>NAV per one IC, UAH</t>
  </si>
  <si>
    <t>IC nominal, UAH</t>
  </si>
  <si>
    <t>AMC</t>
  </si>
  <si>
    <t>AMC official site</t>
  </si>
  <si>
    <t>(*) All funds are diversified unit funds.</t>
  </si>
  <si>
    <t>Others</t>
  </si>
  <si>
    <t>КІNТО-Klasychnyi</t>
  </si>
  <si>
    <t>Sofiivskyi</t>
  </si>
  <si>
    <t>UNIVER.UA/Myhailo Hrushevskyi: Fond Derzhavnykh Paperiv</t>
  </si>
  <si>
    <t>KINTO-Ekviti</t>
  </si>
  <si>
    <t>Altus – Depozyt</t>
  </si>
  <si>
    <t>UNIVER.UA/Taras Shevchenko: Fond Zaoshchadzhen</t>
  </si>
  <si>
    <t>Altus – Zbalansovanyi</t>
  </si>
  <si>
    <t>VSI</t>
  </si>
  <si>
    <t>KINTO-Kaznacheiskyi</t>
  </si>
  <si>
    <t>UNIVER.UA/Volodymyr Velykyi: Fond Zbalansovanyi</t>
  </si>
  <si>
    <t>ТАSK Resurs</t>
  </si>
  <si>
    <t>Nadbannia</t>
  </si>
  <si>
    <t>UNIVER.UA/Iaroslav Mudryi: Fond Aktsii</t>
  </si>
  <si>
    <t>Bonum Optimum</t>
  </si>
  <si>
    <t>Altus-Stratehichnyi</t>
  </si>
  <si>
    <t>Total</t>
  </si>
  <si>
    <t>PrJSC “KINTO”</t>
  </si>
  <si>
    <t>LLC AMC  "IVEKS ESSET MENEDZHMENT"</t>
  </si>
  <si>
    <t>LLC AMC “Univer Menedzhment”</t>
  </si>
  <si>
    <t>LLC AMC "Altus Assets Activitis"</t>
  </si>
  <si>
    <t>LLC AMC "Altus Essets Activitis"</t>
  </si>
  <si>
    <t>LLC AMC "Vsesvit"</t>
  </si>
  <si>
    <t>LLC AMC "TASK-Invest"</t>
  </si>
  <si>
    <t>LLC AMC "АRТ - КАPITAL  Menedzhment"</t>
  </si>
  <si>
    <t>LLC AMC "Bonum Grup"</t>
  </si>
  <si>
    <t>Open-Ended Funds' Rates of Return. Sorting by the Date of Reaching Compliance with the Standards</t>
  </si>
  <si>
    <t>Rates of Return of Investment Certificates</t>
  </si>
  <si>
    <t>Fund</t>
  </si>
  <si>
    <t>Registration date</t>
  </si>
  <si>
    <t>Date of reaching compliance with the standards</t>
  </si>
  <si>
    <t xml:space="preserve">1 month </t>
  </si>
  <si>
    <t xml:space="preserve">3 months </t>
  </si>
  <si>
    <t>1 year</t>
  </si>
  <si>
    <t>6 months (YTD)</t>
  </si>
  <si>
    <t>since the fund's inception</t>
  </si>
  <si>
    <t>since the fund's inception, % per annum (average)*</t>
  </si>
  <si>
    <t>* The indicator "since the fund's inception, % per annum (average)" is calculated based on compound interest formula.</t>
  </si>
  <si>
    <t>no data</t>
  </si>
  <si>
    <t>KINTO-Klasychnyi</t>
  </si>
  <si>
    <t xml:space="preserve">UNIVER.UA/Myhailo Hrushevskyi: Fond Derzhavnykh Paperiv   </t>
  </si>
  <si>
    <t>KINTO-Kaznacheyskyi</t>
  </si>
  <si>
    <t>Average</t>
  </si>
  <si>
    <t>Open-Ended Funds Dynamics.  Ranking by Net Inflow</t>
  </si>
  <si>
    <t>No</t>
  </si>
  <si>
    <t>Net Asset Value</t>
  </si>
  <si>
    <t>Number of Investment Certificates in Circulation</t>
  </si>
  <si>
    <t>Change, UAH thsd.</t>
  </si>
  <si>
    <t>Change, %</t>
  </si>
  <si>
    <t>Change, pcs.</t>
  </si>
  <si>
    <t>Net inflow/outflow of capital over the month, UAH thsd.</t>
  </si>
  <si>
    <r>
      <t xml:space="preserve">UNIVER.UA/Taras Shevchenko: </t>
    </r>
    <r>
      <rPr>
        <sz val="11"/>
        <rFont val="Calibri"/>
        <family val="2"/>
        <charset val="204"/>
      </rPr>
      <t>Fond Zaoshchadzhen</t>
    </r>
  </si>
  <si>
    <t>KINTO- Kaznacheiskyi</t>
  </si>
  <si>
    <t>Altus-Zbalansovanyi</t>
  </si>
  <si>
    <t>others</t>
  </si>
  <si>
    <t>NAV change, UAH thsd.</t>
  </si>
  <si>
    <t>NAV change, %</t>
  </si>
  <si>
    <t>Net inflow/ outflow of capital, UAH thsd.</t>
  </si>
  <si>
    <t>1 month*</t>
  </si>
  <si>
    <t>ТАSК Resurs</t>
  </si>
  <si>
    <t>KINTO- Кlasychnyi</t>
  </si>
  <si>
    <t>Funds' average rate of return</t>
  </si>
  <si>
    <t>EURO Deposits</t>
  </si>
  <si>
    <t>USD Deposits</t>
  </si>
  <si>
    <t>UAH Deposits</t>
  </si>
  <si>
    <t>"Gold" deposit (at official rate of gold)</t>
  </si>
  <si>
    <t>Interval Funds. Ranking by NAV</t>
  </si>
  <si>
    <t>Form</t>
  </si>
  <si>
    <t>Type</t>
  </si>
  <si>
    <t>Zbalansovanyi Fond "Parytet"</t>
  </si>
  <si>
    <t>ТАSК Ukrainskyi Kapital</t>
  </si>
  <si>
    <t xml:space="preserve">Optimum </t>
  </si>
  <si>
    <t>unit</t>
  </si>
  <si>
    <t>diversified</t>
  </si>
  <si>
    <t>specialized</t>
  </si>
  <si>
    <t>LLC AMC "АRТ-КАPITAL Меnedzhment"</t>
  </si>
  <si>
    <t>LLC AMC "ТАSК-Іnvest"</t>
  </si>
  <si>
    <t>LLC AMC "SЕМ"</t>
  </si>
  <si>
    <t>Interval Funds' Rates of Return. Sorting by the Date of Reaching Compliance with the Standards</t>
  </si>
  <si>
    <t>Оptimum</t>
  </si>
  <si>
    <t>*  The indicator "since the fund's inception, % per annum (average)" is calculated based on compound interest formula.</t>
  </si>
  <si>
    <t>Interval Funds' Dynamics.  Ranking by Net Inflow</t>
  </si>
  <si>
    <t xml:space="preserve">Net inflow/outflow of capital over the month, UAH thsd </t>
  </si>
  <si>
    <t>ТАSК Ukrainckyi Kapital</t>
  </si>
  <si>
    <t>NAV Change, UAH thsd.</t>
  </si>
  <si>
    <t>NAV Change, %</t>
  </si>
  <si>
    <t>Net inflow-outflow,   UAH thsd.</t>
  </si>
  <si>
    <t>Optimum</t>
  </si>
  <si>
    <t>EURO deposits</t>
  </si>
  <si>
    <t>USD deposits</t>
  </si>
  <si>
    <t>UAH deposits</t>
  </si>
  <si>
    <t>Gold deposit (at official rate of gold)</t>
  </si>
  <si>
    <t>Closed-End Funds. Ranking by NAV</t>
  </si>
  <si>
    <t>Number of securities in circulation, pcs.</t>
  </si>
  <si>
    <t>NAV per one security, UAH</t>
  </si>
  <si>
    <t>Security nominal, UAH</t>
  </si>
  <si>
    <t>ТАSК Universal</t>
  </si>
  <si>
    <t>Prybutkovyi</t>
  </si>
  <si>
    <t>Аltus-Fond Aktsii</t>
  </si>
  <si>
    <t>LLC AMC  "Аltus assets Aktivitis"</t>
  </si>
  <si>
    <t>LLC AMC "Evroinvest"</t>
  </si>
  <si>
    <t>corporate</t>
  </si>
  <si>
    <t>non-diversified</t>
  </si>
  <si>
    <t>Closed-end Funds' Rates of Return. Sorting by the Date of Reaching Compliance with the Standards</t>
  </si>
  <si>
    <t>Closed-End Funds' Dynamics/  Sorting by Net Inflows</t>
  </si>
  <si>
    <t>Number of Securities in Circulation</t>
  </si>
  <si>
    <t>Net inflow/ outflow of capital during month, UAH thsd.</t>
  </si>
  <si>
    <t>1 Month*</t>
  </si>
</sst>
</file>

<file path=xl/styles.xml><?xml version="1.0" encoding="utf-8"?>
<styleSheet xmlns="http://schemas.openxmlformats.org/spreadsheetml/2006/main">
  <numFmts count="1">
    <numFmt numFmtId="164" formatCode="#,##0.00&quot; грн.&quot;;\-#,##0.00&quot; грн.&quot;"/>
  </numFmts>
  <fonts count="24">
    <font>
      <sz val="10"/>
      <name val="Arial Cyr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color indexed="8"/>
      <name val="Arial"/>
      <charset val="204"/>
    </font>
    <font>
      <sz val="11"/>
      <color indexed="8"/>
      <name val="Arial"/>
      <charset val="204"/>
    </font>
    <font>
      <u/>
      <sz val="11"/>
      <color indexed="12"/>
      <name val="Arial Cyr"/>
      <charset val="204"/>
    </font>
    <font>
      <u/>
      <sz val="11"/>
      <color indexed="12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 Cyr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0"/>
      <name val="Arial Cyr"/>
      <family val="2"/>
      <charset val="204"/>
    </font>
    <font>
      <sz val="11"/>
      <name val="Calibri"/>
      <family val="2"/>
      <charset val="204"/>
    </font>
    <font>
      <b/>
      <sz val="11"/>
      <color rgb="FF00808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/>
      <right style="dotted">
        <color indexed="55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/>
      <top style="medium">
        <color indexed="21"/>
      </top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 style="dotted">
        <color indexed="55"/>
      </bottom>
      <diagonal/>
    </border>
    <border>
      <left/>
      <right/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dotted">
        <color indexed="23"/>
      </left>
      <right/>
      <top/>
      <bottom style="medium">
        <color indexed="21"/>
      </bottom>
      <diagonal/>
    </border>
    <border>
      <left/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medium">
        <color indexed="21"/>
      </top>
      <bottom style="medium">
        <color indexed="21"/>
      </bottom>
      <diagonal/>
    </border>
    <border>
      <left/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/>
      <bottom style="medium">
        <color indexed="21"/>
      </bottom>
      <diagonal/>
    </border>
    <border>
      <left style="dotted">
        <color indexed="55"/>
      </left>
      <right/>
      <top/>
      <bottom style="medium">
        <color indexed="21"/>
      </bottom>
      <diagonal/>
    </border>
    <border>
      <left/>
      <right style="dotted">
        <color indexed="23"/>
      </right>
      <top/>
      <bottom/>
      <diagonal/>
    </border>
    <border>
      <left style="dotted">
        <color indexed="23"/>
      </left>
      <right style="dotted">
        <color indexed="23"/>
      </right>
      <top/>
      <bottom/>
      <diagonal/>
    </border>
    <border>
      <left style="dotted">
        <color indexed="23"/>
      </left>
      <right/>
      <top/>
      <bottom/>
      <diagonal/>
    </border>
    <border>
      <left style="dotted">
        <color indexed="55"/>
      </left>
      <right/>
      <top style="dotted">
        <color indexed="55"/>
      </top>
      <bottom style="dotted">
        <color indexed="55"/>
      </bottom>
      <diagonal/>
    </border>
    <border>
      <left/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/>
      <top style="dotted">
        <color indexed="55"/>
      </top>
      <bottom style="medium">
        <color indexed="21"/>
      </bottom>
      <diagonal/>
    </border>
    <border>
      <left/>
      <right/>
      <top/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/>
      <top style="dotted">
        <color indexed="55"/>
      </top>
      <bottom/>
      <diagonal/>
    </border>
    <border>
      <left/>
      <right/>
      <top style="dotted">
        <color indexed="55"/>
      </top>
      <bottom style="medium">
        <color indexed="38"/>
      </bottom>
      <diagonal/>
    </border>
    <border>
      <left style="dotted">
        <color indexed="23"/>
      </left>
      <right style="dotted">
        <color indexed="23"/>
      </right>
      <top style="medium">
        <color indexed="38"/>
      </top>
      <bottom/>
      <diagonal/>
    </border>
    <border>
      <left style="dotted">
        <color indexed="23"/>
      </left>
      <right/>
      <top style="medium">
        <color indexed="38"/>
      </top>
      <bottom/>
      <diagonal/>
    </border>
    <border>
      <left/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/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/>
      <diagonal/>
    </border>
    <border>
      <left style="dotted">
        <color indexed="23"/>
      </left>
      <right/>
      <top style="medium">
        <color indexed="21"/>
      </top>
      <bottom/>
      <diagonal/>
    </border>
    <border>
      <left/>
      <right/>
      <top style="dotted">
        <color indexed="55"/>
      </top>
      <bottom style="dotted">
        <color indexed="55"/>
      </bottom>
      <diagonal/>
    </border>
    <border>
      <left/>
      <right/>
      <top/>
      <bottom style="medium">
        <color indexed="38"/>
      </bottom>
      <diagonal/>
    </border>
    <border>
      <left/>
      <right style="dotted">
        <color indexed="23"/>
      </right>
      <top/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/>
      <top style="dotted">
        <color indexed="23"/>
      </top>
      <bottom style="thin">
        <color indexed="10"/>
      </bottom>
      <diagonal/>
    </border>
    <border>
      <left/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/>
      <top style="medium">
        <color indexed="21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55"/>
      </right>
      <top style="dotted">
        <color indexed="23"/>
      </top>
      <bottom style="dotted">
        <color indexed="23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23"/>
      </bottom>
      <diagonal/>
    </border>
    <border>
      <left style="dotted">
        <color indexed="55"/>
      </left>
      <right/>
      <top style="dotted">
        <color indexed="55"/>
      </top>
      <bottom style="dotted">
        <color indexed="23"/>
      </bottom>
      <diagonal/>
    </border>
    <border>
      <left/>
      <right/>
      <top style="dotted">
        <color indexed="23"/>
      </top>
      <bottom style="medium">
        <color indexed="38"/>
      </bottom>
      <diagonal/>
    </border>
    <border>
      <left/>
      <right style="dotted">
        <color indexed="55"/>
      </right>
      <top/>
      <bottom style="medium">
        <color indexed="21"/>
      </bottom>
      <diagonal/>
    </border>
    <border>
      <left/>
      <right style="dotted">
        <color indexed="23"/>
      </right>
      <top style="medium">
        <color indexed="21"/>
      </top>
      <bottom/>
      <diagonal/>
    </border>
    <border>
      <left/>
      <right/>
      <top style="medium">
        <color indexed="38"/>
      </top>
      <bottom/>
      <diagonal/>
    </border>
    <border>
      <left/>
      <right/>
      <top style="medium">
        <color indexed="38"/>
      </top>
      <bottom style="medium">
        <color indexed="38"/>
      </bottom>
      <diagonal/>
    </border>
    <border>
      <left/>
      <right style="dotted">
        <color indexed="23"/>
      </right>
      <top style="medium">
        <color indexed="38"/>
      </top>
      <bottom/>
      <diagonal/>
    </border>
    <border>
      <left style="thin">
        <color indexed="64"/>
      </left>
      <right style="thin">
        <color indexed="64"/>
      </right>
      <top style="medium">
        <color rgb="FF006666"/>
      </top>
      <bottom style="medium">
        <color rgb="FF006666"/>
      </bottom>
      <diagonal/>
    </border>
    <border>
      <left/>
      <right style="dotted">
        <color indexed="55"/>
      </right>
      <top/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 style="dotted">
        <color indexed="55"/>
      </right>
      <top/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hair">
        <color indexed="64"/>
      </bottom>
      <diagonal/>
    </border>
    <border>
      <left/>
      <right/>
      <top style="medium">
        <color indexed="21"/>
      </top>
      <bottom/>
      <diagonal/>
    </border>
    <border>
      <left style="medium">
        <color rgb="FF006666"/>
      </left>
      <right style="medium">
        <color rgb="FF006666"/>
      </right>
      <top style="medium">
        <color rgb="FF006666"/>
      </top>
      <bottom style="medium">
        <color rgb="FF006666"/>
      </bottom>
      <diagonal/>
    </border>
    <border>
      <left style="dotted">
        <color indexed="23"/>
      </left>
      <right/>
      <top style="medium">
        <color rgb="FF008080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dotted">
        <color indexed="23"/>
      </top>
      <bottom style="dotted">
        <color indexed="64"/>
      </bottom>
      <diagonal/>
    </border>
    <border>
      <left style="dotted">
        <color indexed="23"/>
      </left>
      <right style="dotted">
        <color indexed="23"/>
      </right>
      <top/>
      <bottom style="dotted">
        <color indexed="23"/>
      </bottom>
      <diagonal/>
    </border>
    <border>
      <left style="dotted">
        <color indexed="55"/>
      </left>
      <right style="dotted">
        <color indexed="23"/>
      </right>
      <top/>
      <bottom style="dotted">
        <color indexed="64"/>
      </bottom>
      <diagonal/>
    </border>
    <border>
      <left/>
      <right style="dotted">
        <color indexed="55"/>
      </right>
      <top/>
      <bottom style="dotted">
        <color indexed="55"/>
      </bottom>
      <diagonal/>
    </border>
    <border>
      <left style="dotted">
        <color indexed="55"/>
      </left>
      <right style="dotted">
        <color indexed="55"/>
      </right>
      <top style="dotted">
        <color indexed="64"/>
      </top>
      <bottom style="dotted">
        <color indexed="64"/>
      </bottom>
      <diagonal/>
    </border>
    <border>
      <left style="medium">
        <color rgb="FF008080"/>
      </left>
      <right style="medium">
        <color rgb="FF008080"/>
      </right>
      <top style="medium">
        <color rgb="FF008080"/>
      </top>
      <bottom style="medium">
        <color rgb="FF008080"/>
      </bottom>
      <diagonal/>
    </border>
    <border>
      <left/>
      <right/>
      <top style="dotted">
        <color indexed="55"/>
      </top>
      <bottom style="medium">
        <color rgb="FF008080"/>
      </bottom>
      <diagonal/>
    </border>
  </borders>
  <cellStyleXfs count="1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8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10" fontId="1" fillId="0" borderId="0" xfId="0" applyNumberFormat="1" applyFont="1" applyBorder="1"/>
    <xf numFmtId="0" fontId="9" fillId="0" borderId="0" xfId="0" applyFont="1" applyFill="1" applyBorder="1"/>
    <xf numFmtId="4" fontId="9" fillId="0" borderId="0" xfId="0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horizontal="left" vertical="center" wrapText="1"/>
    </xf>
    <xf numFmtId="10" fontId="8" fillId="0" borderId="0" xfId="8" applyNumberFormat="1" applyFont="1" applyFill="1" applyBorder="1" applyAlignment="1">
      <alignment horizontal="right" vertical="center"/>
    </xf>
    <xf numFmtId="10" fontId="4" fillId="0" borderId="0" xfId="0" applyNumberFormat="1" applyFont="1" applyBorder="1"/>
    <xf numFmtId="0" fontId="0" fillId="0" borderId="0" xfId="0" applyBorder="1"/>
    <xf numFmtId="0" fontId="7" fillId="0" borderId="0" xfId="0" applyFont="1"/>
    <xf numFmtId="3" fontId="9" fillId="0" borderId="0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 indent="1"/>
    </xf>
    <xf numFmtId="3" fontId="9" fillId="0" borderId="0" xfId="0" applyNumberFormat="1" applyFont="1" applyAlignment="1">
      <alignment horizontal="right" vertical="center" indent="1"/>
    </xf>
    <xf numFmtId="0" fontId="10" fillId="0" borderId="6" xfId="0" applyFont="1" applyBorder="1" applyAlignment="1">
      <alignment horizontal="center" vertical="center" wrapText="1"/>
    </xf>
    <xf numFmtId="0" fontId="14" fillId="0" borderId="5" xfId="4" applyFont="1" applyFill="1" applyBorder="1" applyAlignment="1">
      <alignment vertical="center" wrapText="1"/>
    </xf>
    <xf numFmtId="10" fontId="14" fillId="0" borderId="8" xfId="5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14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14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 wrapText="1" shrinkToFit="1"/>
    </xf>
    <xf numFmtId="4" fontId="9" fillId="0" borderId="11" xfId="0" applyNumberFormat="1" applyFont="1" applyFill="1" applyBorder="1" applyAlignment="1">
      <alignment horizontal="right" vertical="center" indent="1"/>
    </xf>
    <xf numFmtId="3" fontId="9" fillId="0" borderId="11" xfId="0" applyNumberFormat="1" applyFont="1" applyFill="1" applyBorder="1" applyAlignment="1">
      <alignment horizontal="right" vertical="center" indent="1"/>
    </xf>
    <xf numFmtId="4" fontId="9" fillId="0" borderId="12" xfId="0" applyNumberFormat="1" applyFont="1" applyFill="1" applyBorder="1" applyAlignment="1">
      <alignment horizontal="right" vertical="center" indent="1"/>
    </xf>
    <xf numFmtId="4" fontId="9" fillId="0" borderId="0" xfId="0" applyNumberFormat="1" applyFont="1" applyFill="1" applyBorder="1" applyAlignment="1">
      <alignment horizontal="right" vertical="center" indent="1"/>
    </xf>
    <xf numFmtId="0" fontId="10" fillId="0" borderId="1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10" fillId="0" borderId="14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horizontal="right" vertical="center" indent="1"/>
    </xf>
    <xf numFmtId="14" fontId="9" fillId="0" borderId="0" xfId="0" applyNumberFormat="1" applyFont="1" applyFill="1" applyBorder="1" applyAlignment="1">
      <alignment horizontal="center"/>
    </xf>
    <xf numFmtId="0" fontId="16" fillId="0" borderId="0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>
      <alignment horizontal="left" vertical="center" wrapText="1"/>
    </xf>
    <xf numFmtId="0" fontId="16" fillId="0" borderId="0" xfId="1" applyNumberFormat="1" applyFont="1" applyFill="1" applyBorder="1" applyAlignment="1" applyProtection="1">
      <alignment horizontal="left" vertical="center"/>
    </xf>
    <xf numFmtId="0" fontId="6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/>
    </xf>
    <xf numFmtId="3" fontId="9" fillId="0" borderId="8" xfId="0" applyNumberFormat="1" applyFont="1" applyBorder="1" applyAlignment="1">
      <alignment horizontal="right" vertical="center" indent="1"/>
    </xf>
    <xf numFmtId="4" fontId="9" fillId="0" borderId="0" xfId="0" applyNumberFormat="1" applyFont="1" applyFill="1" applyBorder="1" applyAlignment="1">
      <alignment vertical="center"/>
    </xf>
    <xf numFmtId="0" fontId="14" fillId="0" borderId="0" xfId="4" applyFont="1" applyFill="1" applyBorder="1" applyAlignment="1">
      <alignment vertical="center" wrapText="1"/>
    </xf>
    <xf numFmtId="10" fontId="14" fillId="0" borderId="0" xfId="5" applyNumberFormat="1" applyFont="1" applyFill="1" applyBorder="1" applyAlignment="1">
      <alignment horizontal="center" vertical="center" wrapText="1"/>
    </xf>
    <xf numFmtId="4" fontId="17" fillId="0" borderId="16" xfId="0" applyNumberFormat="1" applyFont="1" applyFill="1" applyBorder="1" applyAlignment="1">
      <alignment horizontal="center" vertical="center"/>
    </xf>
    <xf numFmtId="4" fontId="17" fillId="0" borderId="17" xfId="0" applyNumberFormat="1" applyFont="1" applyFill="1" applyBorder="1" applyAlignment="1">
      <alignment horizontal="center" vertical="center"/>
    </xf>
    <xf numFmtId="10" fontId="4" fillId="0" borderId="0" xfId="0" applyNumberFormat="1" applyFont="1" applyBorder="1" applyAlignment="1">
      <alignment horizontal="center"/>
    </xf>
    <xf numFmtId="10" fontId="0" fillId="0" borderId="0" xfId="0" applyNumberFormat="1" applyFill="1" applyBorder="1"/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/>
    </xf>
    <xf numFmtId="10" fontId="14" fillId="0" borderId="21" xfId="5" applyNumberFormat="1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 shrinkToFit="1"/>
    </xf>
    <xf numFmtId="4" fontId="17" fillId="0" borderId="0" xfId="0" applyNumberFormat="1" applyFont="1" applyFill="1" applyBorder="1" applyAlignment="1">
      <alignment horizontal="right" vertical="center" indent="1"/>
    </xf>
    <xf numFmtId="10" fontId="17" fillId="0" borderId="0" xfId="0" applyNumberFormat="1" applyFont="1" applyFill="1" applyBorder="1" applyAlignment="1">
      <alignment horizontal="center" vertical="center"/>
    </xf>
    <xf numFmtId="3" fontId="17" fillId="0" borderId="0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Fill="1" applyBorder="1"/>
    <xf numFmtId="0" fontId="9" fillId="0" borderId="0" xfId="0" applyFont="1" applyAlignment="1">
      <alignment horizontal="left"/>
    </xf>
    <xf numFmtId="0" fontId="9" fillId="0" borderId="0" xfId="0" applyFont="1"/>
    <xf numFmtId="0" fontId="5" fillId="0" borderId="6" xfId="0" applyFont="1" applyBorder="1" applyAlignment="1">
      <alignment vertical="center" wrapText="1"/>
    </xf>
    <xf numFmtId="0" fontId="6" fillId="0" borderId="0" xfId="0" applyFont="1"/>
    <xf numFmtId="164" fontId="3" fillId="0" borderId="0" xfId="2" applyNumberFormat="1" applyFont="1" applyFill="1" applyBorder="1" applyAlignment="1">
      <alignment horizontal="right" wrapText="1"/>
    </xf>
    <xf numFmtId="0" fontId="9" fillId="0" borderId="0" xfId="0" applyFont="1" applyBorder="1"/>
    <xf numFmtId="0" fontId="14" fillId="0" borderId="22" xfId="4" applyFont="1" applyFill="1" applyBorder="1" applyAlignment="1">
      <alignment vertical="center" wrapText="1"/>
    </xf>
    <xf numFmtId="10" fontId="14" fillId="0" borderId="23" xfId="5" applyNumberFormat="1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vertical="center"/>
    </xf>
    <xf numFmtId="4" fontId="9" fillId="0" borderId="24" xfId="0" applyNumberFormat="1" applyFont="1" applyFill="1" applyBorder="1" applyAlignment="1">
      <alignment horizontal="right" vertical="center"/>
    </xf>
    <xf numFmtId="4" fontId="9" fillId="0" borderId="8" xfId="0" applyNumberFormat="1" applyFont="1" applyBorder="1" applyAlignment="1">
      <alignment horizontal="right" vertical="center" indent="1"/>
    </xf>
    <xf numFmtId="0" fontId="14" fillId="0" borderId="8" xfId="3" applyFont="1" applyFill="1" applyBorder="1" applyAlignment="1">
      <alignment vertical="center" wrapText="1"/>
    </xf>
    <xf numFmtId="4" fontId="14" fillId="0" borderId="8" xfId="3" applyNumberFormat="1" applyFont="1" applyFill="1" applyBorder="1" applyAlignment="1">
      <alignment horizontal="right" vertical="center" wrapText="1" indent="1"/>
    </xf>
    <xf numFmtId="3" fontId="14" fillId="0" borderId="8" xfId="3" applyNumberFormat="1" applyFont="1" applyFill="1" applyBorder="1" applyAlignment="1">
      <alignment horizontal="right" vertical="center" wrapText="1" indent="1"/>
    </xf>
    <xf numFmtId="0" fontId="15" fillId="0" borderId="21" xfId="1" applyFont="1" applyFill="1" applyBorder="1" applyAlignment="1" applyProtection="1">
      <alignment vertical="center" wrapText="1"/>
    </xf>
    <xf numFmtId="0" fontId="14" fillId="0" borderId="25" xfId="4" applyFont="1" applyFill="1" applyBorder="1" applyAlignment="1">
      <alignment vertical="center" wrapText="1"/>
    </xf>
    <xf numFmtId="10" fontId="14" fillId="0" borderId="26" xfId="5" applyNumberFormat="1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vertical="center"/>
    </xf>
    <xf numFmtId="0" fontId="9" fillId="0" borderId="28" xfId="0" applyFont="1" applyBorder="1" applyAlignment="1">
      <alignment vertical="center"/>
    </xf>
    <xf numFmtId="0" fontId="0" fillId="0" borderId="29" xfId="0" applyBorder="1"/>
    <xf numFmtId="0" fontId="10" fillId="0" borderId="30" xfId="0" applyFont="1" applyFill="1" applyBorder="1" applyAlignment="1">
      <alignment horizontal="center" vertical="center" wrapText="1" shrinkToFit="1"/>
    </xf>
    <xf numFmtId="4" fontId="10" fillId="0" borderId="31" xfId="0" applyNumberFormat="1" applyFont="1" applyFill="1" applyBorder="1" applyAlignment="1">
      <alignment horizontal="right" vertical="center" indent="1"/>
    </xf>
    <xf numFmtId="3" fontId="10" fillId="0" borderId="32" xfId="0" applyNumberFormat="1" applyFont="1" applyFill="1" applyBorder="1" applyAlignment="1">
      <alignment horizontal="right" vertical="center" indent="1"/>
    </xf>
    <xf numFmtId="4" fontId="10" fillId="0" borderId="33" xfId="0" applyNumberFormat="1" applyFont="1" applyFill="1" applyBorder="1" applyAlignment="1">
      <alignment horizontal="right" vertical="center" indent="1"/>
    </xf>
    <xf numFmtId="10" fontId="9" fillId="0" borderId="11" xfId="9" applyNumberFormat="1" applyFont="1" applyFill="1" applyBorder="1" applyAlignment="1">
      <alignment horizontal="right" vertical="center" indent="1"/>
    </xf>
    <xf numFmtId="10" fontId="10" fillId="0" borderId="16" xfId="0" applyNumberFormat="1" applyFont="1" applyFill="1" applyBorder="1" applyAlignment="1">
      <alignment horizontal="right" vertical="center" indent="1"/>
    </xf>
    <xf numFmtId="4" fontId="19" fillId="0" borderId="16" xfId="6" applyNumberFormat="1" applyFont="1" applyFill="1" applyBorder="1" applyAlignment="1">
      <alignment horizontal="right" vertical="center" wrapText="1" indent="1"/>
    </xf>
    <xf numFmtId="3" fontId="19" fillId="0" borderId="16" xfId="6" applyNumberFormat="1" applyFont="1" applyFill="1" applyBorder="1" applyAlignment="1">
      <alignment horizontal="right" vertical="center" wrapText="1" indent="1"/>
    </xf>
    <xf numFmtId="10" fontId="14" fillId="0" borderId="8" xfId="5" applyNumberFormat="1" applyFont="1" applyFill="1" applyBorder="1" applyAlignment="1">
      <alignment horizontal="right" vertical="center" wrapText="1" indent="1"/>
    </xf>
    <xf numFmtId="0" fontId="5" fillId="0" borderId="0" xfId="0" applyFont="1" applyBorder="1" applyAlignment="1">
      <alignment horizontal="left" vertical="center"/>
    </xf>
    <xf numFmtId="0" fontId="9" fillId="0" borderId="34" xfId="0" applyFont="1" applyBorder="1" applyAlignment="1">
      <alignment vertical="center"/>
    </xf>
    <xf numFmtId="14" fontId="9" fillId="0" borderId="34" xfId="0" applyNumberFormat="1" applyFont="1" applyBorder="1" applyAlignment="1">
      <alignment horizontal="center" vertical="center"/>
    </xf>
    <xf numFmtId="14" fontId="9" fillId="0" borderId="35" xfId="0" applyNumberFormat="1" applyFont="1" applyBorder="1" applyAlignment="1">
      <alignment horizontal="center" vertical="center"/>
    </xf>
    <xf numFmtId="14" fontId="14" fillId="0" borderId="8" xfId="4" applyNumberFormat="1" applyFont="1" applyFill="1" applyBorder="1" applyAlignment="1">
      <alignment horizontal="center" vertical="center" wrapText="1"/>
    </xf>
    <xf numFmtId="10" fontId="14" fillId="0" borderId="36" xfId="7" applyNumberFormat="1" applyFont="1" applyFill="1" applyBorder="1" applyAlignment="1">
      <alignment horizontal="right" vertical="center" wrapText="1" indent="1"/>
    </xf>
    <xf numFmtId="10" fontId="9" fillId="0" borderId="0" xfId="0" applyNumberFormat="1" applyFont="1" applyFill="1" applyBorder="1" applyAlignment="1">
      <alignment horizontal="center" vertical="center"/>
    </xf>
    <xf numFmtId="10" fontId="9" fillId="0" borderId="0" xfId="0" applyNumberFormat="1" applyFont="1" applyAlignment="1">
      <alignment vertical="center"/>
    </xf>
    <xf numFmtId="4" fontId="14" fillId="0" borderId="8" xfId="3" applyNumberFormat="1" applyFont="1" applyFill="1" applyBorder="1" applyAlignment="1">
      <alignment horizontal="center" vertical="center" wrapText="1"/>
    </xf>
    <xf numFmtId="4" fontId="10" fillId="0" borderId="16" xfId="0" applyNumberFormat="1" applyFont="1" applyFill="1" applyBorder="1" applyAlignment="1">
      <alignment horizontal="center" vertical="center"/>
    </xf>
    <xf numFmtId="4" fontId="10" fillId="0" borderId="17" xfId="0" applyNumberFormat="1" applyFont="1" applyFill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4" fontId="10" fillId="0" borderId="32" xfId="0" applyNumberFormat="1" applyFont="1" applyFill="1" applyBorder="1" applyAlignment="1">
      <alignment horizontal="right" vertical="center" indent="1"/>
    </xf>
    <xf numFmtId="0" fontId="9" fillId="0" borderId="37" xfId="0" applyFont="1" applyFill="1" applyBorder="1" applyAlignment="1">
      <alignment vertical="center"/>
    </xf>
    <xf numFmtId="4" fontId="10" fillId="0" borderId="23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Fill="1" applyBorder="1" applyAlignment="1">
      <alignment vertical="center"/>
    </xf>
    <xf numFmtId="4" fontId="9" fillId="0" borderId="11" xfId="0" applyNumberFormat="1" applyFont="1" applyFill="1" applyBorder="1" applyAlignment="1">
      <alignment vertical="center"/>
    </xf>
    <xf numFmtId="4" fontId="9" fillId="0" borderId="12" xfId="0" applyNumberFormat="1" applyFont="1" applyFill="1" applyBorder="1" applyAlignment="1">
      <alignment vertical="center"/>
    </xf>
    <xf numFmtId="0" fontId="9" fillId="0" borderId="38" xfId="0" applyFont="1" applyFill="1" applyBorder="1" applyAlignment="1">
      <alignment horizontal="left" vertical="center" wrapText="1" shrinkToFit="1"/>
    </xf>
    <xf numFmtId="0" fontId="9" fillId="0" borderId="39" xfId="0" applyFont="1" applyFill="1" applyBorder="1" applyAlignment="1">
      <alignment horizontal="left" vertical="center" wrapText="1" shrinkToFit="1"/>
    </xf>
    <xf numFmtId="4" fontId="9" fillId="0" borderId="40" xfId="0" applyNumberFormat="1" applyFont="1" applyFill="1" applyBorder="1" applyAlignment="1">
      <alignment horizontal="right" vertical="center" indent="1"/>
    </xf>
    <xf numFmtId="10" fontId="9" fillId="0" borderId="40" xfId="9" applyNumberFormat="1" applyFont="1" applyFill="1" applyBorder="1" applyAlignment="1">
      <alignment horizontal="right" vertical="center" indent="1"/>
    </xf>
    <xf numFmtId="4" fontId="9" fillId="0" borderId="41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Alignment="1">
      <alignment horizontal="right" vertical="center" indent="1"/>
    </xf>
    <xf numFmtId="0" fontId="9" fillId="0" borderId="42" xfId="0" applyFont="1" applyFill="1" applyBorder="1" applyAlignment="1">
      <alignment horizontal="left" vertical="center" wrapText="1" shrinkToFit="1"/>
    </xf>
    <xf numFmtId="4" fontId="9" fillId="0" borderId="43" xfId="0" applyNumberFormat="1" applyFont="1" applyFill="1" applyBorder="1" applyAlignment="1">
      <alignment horizontal="right" vertical="center" indent="1"/>
    </xf>
    <xf numFmtId="4" fontId="9" fillId="0" borderId="44" xfId="0" applyNumberFormat="1" applyFont="1" applyFill="1" applyBorder="1" applyAlignment="1">
      <alignment horizontal="right" vertical="center" indent="1"/>
    </xf>
    <xf numFmtId="0" fontId="10" fillId="0" borderId="0" xfId="0" applyFont="1" applyFill="1" applyBorder="1" applyAlignment="1">
      <alignment vertical="center"/>
    </xf>
    <xf numFmtId="4" fontId="10" fillId="0" borderId="0" xfId="0" applyNumberFormat="1" applyFont="1" applyFill="1" applyBorder="1" applyAlignment="1">
      <alignment horizontal="right" vertical="center" indent="1"/>
    </xf>
    <xf numFmtId="0" fontId="9" fillId="0" borderId="45" xfId="0" applyFont="1" applyFill="1" applyBorder="1" applyAlignment="1">
      <alignment horizontal="left" vertical="center" wrapText="1" shrinkToFit="1"/>
    </xf>
    <xf numFmtId="4" fontId="9" fillId="0" borderId="46" xfId="0" applyNumberFormat="1" applyFont="1" applyFill="1" applyBorder="1" applyAlignment="1">
      <alignment horizontal="right" vertical="center" indent="1"/>
    </xf>
    <xf numFmtId="10" fontId="9" fillId="0" borderId="46" xfId="9" applyNumberFormat="1" applyFont="1" applyFill="1" applyBorder="1" applyAlignment="1">
      <alignment horizontal="right" vertical="center" indent="1"/>
    </xf>
    <xf numFmtId="0" fontId="14" fillId="0" borderId="10" xfId="4" applyFont="1" applyFill="1" applyBorder="1" applyAlignment="1">
      <alignment horizontal="left" vertical="center" wrapText="1"/>
    </xf>
    <xf numFmtId="10" fontId="14" fillId="0" borderId="8" xfId="5" applyNumberFormat="1" applyFont="1" applyFill="1" applyBorder="1" applyAlignment="1">
      <alignment horizontal="right" vertical="center" indent="1"/>
    </xf>
    <xf numFmtId="10" fontId="14" fillId="0" borderId="21" xfId="5" applyNumberFormat="1" applyFont="1" applyFill="1" applyBorder="1" applyAlignment="1">
      <alignment horizontal="right" vertical="center" indent="1"/>
    </xf>
    <xf numFmtId="10" fontId="14" fillId="0" borderId="23" xfId="5" applyNumberFormat="1" applyFont="1" applyFill="1" applyBorder="1" applyAlignment="1">
      <alignment horizontal="right" vertical="center" indent="1"/>
    </xf>
    <xf numFmtId="10" fontId="14" fillId="0" borderId="12" xfId="5" applyNumberFormat="1" applyFont="1" applyFill="1" applyBorder="1" applyAlignment="1">
      <alignment horizontal="right" vertical="center" indent="1"/>
    </xf>
    <xf numFmtId="10" fontId="14" fillId="0" borderId="47" xfId="5" applyNumberFormat="1" applyFont="1" applyFill="1" applyBorder="1" applyAlignment="1">
      <alignment horizontal="right" vertical="center" indent="1"/>
    </xf>
    <xf numFmtId="10" fontId="14" fillId="0" borderId="33" xfId="5" applyNumberFormat="1" applyFont="1" applyFill="1" applyBorder="1" applyAlignment="1">
      <alignment horizontal="right" vertical="center" indent="1"/>
    </xf>
    <xf numFmtId="0" fontId="9" fillId="0" borderId="0" xfId="0" applyFont="1" applyBorder="1" applyAlignment="1">
      <alignment horizontal="center" vertical="center"/>
    </xf>
    <xf numFmtId="0" fontId="20" fillId="0" borderId="5" xfId="4" applyFont="1" applyFill="1" applyBorder="1" applyAlignment="1">
      <alignment vertical="center" wrapText="1"/>
    </xf>
    <xf numFmtId="14" fontId="20" fillId="0" borderId="8" xfId="4" applyNumberFormat="1" applyFont="1" applyFill="1" applyBorder="1" applyAlignment="1">
      <alignment horizontal="center" vertical="center" wrapText="1"/>
    </xf>
    <xf numFmtId="10" fontId="20" fillId="0" borderId="8" xfId="5" applyNumberFormat="1" applyFont="1" applyFill="1" applyBorder="1" applyAlignment="1">
      <alignment horizontal="right" vertical="center" wrapText="1" indent="1"/>
    </xf>
    <xf numFmtId="10" fontId="20" fillId="0" borderId="36" xfId="7" applyNumberFormat="1" applyFont="1" applyFill="1" applyBorder="1" applyAlignment="1">
      <alignment horizontal="right" vertical="center" wrapText="1" indent="1"/>
    </xf>
    <xf numFmtId="0" fontId="19" fillId="0" borderId="0" xfId="4" applyFont="1" applyFill="1" applyBorder="1" applyAlignment="1">
      <alignment vertical="center" wrapText="1"/>
    </xf>
    <xf numFmtId="10" fontId="19" fillId="0" borderId="0" xfId="5" applyNumberFormat="1" applyFont="1" applyFill="1" applyBorder="1" applyAlignment="1">
      <alignment horizontal="center" vertical="center" wrapText="1"/>
    </xf>
    <xf numFmtId="10" fontId="19" fillId="0" borderId="0" xfId="5" applyNumberFormat="1" applyFont="1" applyFill="1" applyBorder="1" applyAlignment="1">
      <alignment horizontal="right" vertical="center" wrapText="1" indent="1"/>
    </xf>
    <xf numFmtId="10" fontId="19" fillId="0" borderId="0" xfId="7" applyNumberFormat="1" applyFont="1" applyFill="1" applyBorder="1" applyAlignment="1">
      <alignment horizontal="center" vertical="center" wrapText="1"/>
    </xf>
    <xf numFmtId="10" fontId="14" fillId="0" borderId="44" xfId="5" applyNumberFormat="1" applyFont="1" applyFill="1" applyBorder="1" applyAlignment="1">
      <alignment horizontal="right" vertical="center" indent="1"/>
    </xf>
    <xf numFmtId="10" fontId="14" fillId="0" borderId="43" xfId="5" applyNumberFormat="1" applyFont="1" applyFill="1" applyBorder="1" applyAlignment="1">
      <alignment horizontal="right" vertical="center" wrapText="1" indent="1"/>
    </xf>
    <xf numFmtId="4" fontId="9" fillId="0" borderId="19" xfId="0" applyNumberFormat="1" applyFont="1" applyFill="1" applyBorder="1" applyAlignment="1">
      <alignment horizontal="right" vertical="center" indent="1"/>
    </xf>
    <xf numFmtId="10" fontId="14" fillId="0" borderId="48" xfId="5" applyNumberFormat="1" applyFont="1" applyFill="1" applyBorder="1" applyAlignment="1">
      <alignment horizontal="center" vertical="center" wrapText="1"/>
    </xf>
    <xf numFmtId="10" fontId="14" fillId="0" borderId="49" xfId="5" applyNumberFormat="1" applyFont="1" applyFill="1" applyBorder="1" applyAlignment="1">
      <alignment horizontal="center" vertical="center" wrapText="1"/>
    </xf>
    <xf numFmtId="10" fontId="14" fillId="0" borderId="50" xfId="5" applyNumberFormat="1" applyFont="1" applyFill="1" applyBorder="1" applyAlignment="1">
      <alignment horizontal="center" vertical="center" wrapText="1"/>
    </xf>
    <xf numFmtId="0" fontId="10" fillId="0" borderId="56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14" fillId="0" borderId="57" xfId="4" applyFont="1" applyFill="1" applyBorder="1" applyAlignment="1">
      <alignment vertical="center" wrapText="1"/>
    </xf>
    <xf numFmtId="0" fontId="20" fillId="0" borderId="0" xfId="4" applyFont="1" applyFill="1" applyBorder="1" applyAlignment="1">
      <alignment vertical="center" wrapText="1"/>
    </xf>
    <xf numFmtId="0" fontId="20" fillId="0" borderId="8" xfId="3" applyFont="1" applyFill="1" applyBorder="1" applyAlignment="1">
      <alignment vertical="center" wrapText="1"/>
    </xf>
    <xf numFmtId="0" fontId="20" fillId="0" borderId="58" xfId="3" applyFont="1" applyFill="1" applyBorder="1" applyAlignment="1">
      <alignment vertical="center" wrapText="1"/>
    </xf>
    <xf numFmtId="0" fontId="20" fillId="0" borderId="59" xfId="0" applyFont="1" applyBorder="1"/>
    <xf numFmtId="0" fontId="20" fillId="0" borderId="0" xfId="0" applyFont="1"/>
    <xf numFmtId="0" fontId="17" fillId="0" borderId="13" xfId="0" applyFont="1" applyBorder="1" applyAlignment="1">
      <alignment horizontal="center" vertical="center" wrapText="1"/>
    </xf>
    <xf numFmtId="14" fontId="17" fillId="0" borderId="7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9" fillId="0" borderId="60" xfId="0" applyFont="1" applyBorder="1"/>
    <xf numFmtId="0" fontId="10" fillId="0" borderId="62" xfId="0" applyFont="1" applyFill="1" applyBorder="1" applyAlignment="1">
      <alignment horizontal="center" vertical="center" wrapText="1"/>
    </xf>
    <xf numFmtId="0" fontId="10" fillId="0" borderId="63" xfId="0" applyFont="1" applyBorder="1" applyAlignment="1">
      <alignment horizontal="center" vertical="center" wrapText="1"/>
    </xf>
    <xf numFmtId="0" fontId="9" fillId="0" borderId="64" xfId="0" applyFont="1" applyBorder="1"/>
    <xf numFmtId="0" fontId="9" fillId="0" borderId="0" xfId="0" applyFont="1" applyFill="1" applyBorder="1" applyAlignment="1">
      <alignment horizontal="left" vertical="center" wrapText="1" shrinkToFit="1"/>
    </xf>
    <xf numFmtId="0" fontId="9" fillId="0" borderId="65" xfId="0" applyFont="1" applyBorder="1" applyAlignment="1">
      <alignment vertical="top" wrapText="1"/>
    </xf>
    <xf numFmtId="0" fontId="20" fillId="0" borderId="10" xfId="4" applyFont="1" applyFill="1" applyBorder="1" applyAlignment="1">
      <alignment horizontal="left" vertical="center" wrapText="1"/>
    </xf>
    <xf numFmtId="0" fontId="9" fillId="0" borderId="66" xfId="0" applyFont="1" applyBorder="1"/>
    <xf numFmtId="0" fontId="20" fillId="0" borderId="67" xfId="4" applyFont="1" applyFill="1" applyBorder="1" applyAlignment="1">
      <alignment vertical="center" wrapText="1"/>
    </xf>
    <xf numFmtId="10" fontId="20" fillId="0" borderId="23" xfId="5" applyNumberFormat="1" applyFont="1" applyFill="1" applyBorder="1" applyAlignment="1">
      <alignment horizontal="left" vertical="center" wrapText="1"/>
    </xf>
    <xf numFmtId="0" fontId="9" fillId="0" borderId="68" xfId="0" applyFont="1" applyBorder="1"/>
    <xf numFmtId="4" fontId="20" fillId="0" borderId="8" xfId="3" applyNumberFormat="1" applyFont="1" applyFill="1" applyBorder="1" applyAlignment="1">
      <alignment horizontal="center" vertical="center" wrapText="1"/>
    </xf>
    <xf numFmtId="3" fontId="20" fillId="0" borderId="8" xfId="3" applyNumberFormat="1" applyFont="1" applyFill="1" applyBorder="1" applyAlignment="1">
      <alignment horizontal="center" vertical="center" wrapText="1"/>
    </xf>
    <xf numFmtId="0" fontId="20" fillId="0" borderId="22" xfId="4" applyFont="1" applyFill="1" applyBorder="1" applyAlignment="1">
      <alignment vertical="center" wrapText="1"/>
    </xf>
    <xf numFmtId="0" fontId="23" fillId="0" borderId="69" xfId="0" applyFont="1" applyBorder="1" applyAlignment="1">
      <alignment horizontal="center" vertical="center" wrapText="1"/>
    </xf>
    <xf numFmtId="0" fontId="19" fillId="0" borderId="0" xfId="4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62" xfId="0" applyFont="1" applyBorder="1" applyAlignment="1">
      <alignment horizontal="center" vertical="center" wrapText="1"/>
    </xf>
    <xf numFmtId="10" fontId="14" fillId="0" borderId="5" xfId="5" applyNumberFormat="1" applyFont="1" applyFill="1" applyBorder="1" applyAlignment="1">
      <alignment horizontal="center" vertical="center" wrapText="1"/>
    </xf>
    <xf numFmtId="0" fontId="20" fillId="0" borderId="70" xfId="4" applyFont="1" applyFill="1" applyBorder="1" applyAlignment="1">
      <alignment vertical="center" wrapText="1"/>
    </xf>
    <xf numFmtId="0" fontId="5" fillId="0" borderId="24" xfId="0" applyFont="1" applyBorder="1" applyAlignment="1">
      <alignment horizontal="left" vertical="center"/>
    </xf>
    <xf numFmtId="0" fontId="19" fillId="0" borderId="24" xfId="6" applyFont="1" applyFill="1" applyBorder="1" applyAlignment="1">
      <alignment horizontal="center" vertical="center" wrapText="1"/>
    </xf>
    <xf numFmtId="0" fontId="19" fillId="0" borderId="51" xfId="6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10" fillId="0" borderId="5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53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61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54" xfId="0" applyBorder="1" applyAlignment="1"/>
    <xf numFmtId="0" fontId="8" fillId="0" borderId="53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 wrapText="1"/>
    </xf>
  </cellXfs>
  <cellStyles count="10">
    <cellStyle name="Гиперссылка" xfId="1" builtinId="8"/>
    <cellStyle name="Обычный" xfId="0" builtinId="0"/>
    <cellStyle name="Обычный_Nastya_Otkrit" xfId="2"/>
    <cellStyle name="Обычный_Відкр_1" xfId="3"/>
    <cellStyle name="Обычный_Відкр_2" xfId="4"/>
    <cellStyle name="Обычный_З_2_28.10" xfId="5"/>
    <cellStyle name="Обычный_Лист2" xfId="6"/>
    <cellStyle name="Обычный_Лист5" xfId="7"/>
    <cellStyle name="Процентный" xfId="8" builtinId="5"/>
    <cellStyle name="Процентный 2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808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15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Dynamics of the Ukrainian Equity Indexes and  Rates of Return of Public Funds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2487181563152347"/>
          <c:y val="1.9157159801394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3333361155650006E-2"/>
          <c:y val="0.29118882898119081"/>
          <c:w val="0.95042814372007189"/>
          <c:h val="0.32567171662370031"/>
        </c:manualLayout>
      </c:layout>
      <c:barChart>
        <c:barDir val="col"/>
        <c:grouping val="clustered"/>
        <c:ser>
          <c:idx val="0"/>
          <c:order val="0"/>
          <c:tx>
            <c:strRef>
              <c:f>'інд+дох'!$B$2</c:f>
              <c:strCache>
                <c:ptCount val="1"/>
                <c:pt idx="0">
                  <c:v>PFTS Index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dLbls>
            <c:dLbl>
              <c:idx val="2"/>
              <c:layout>
                <c:manualLayout>
                  <c:x val="-2.6012541142939639E-3"/>
                  <c:y val="8.4507941477077325E-3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3366FF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Val val="1"/>
          </c:dLbls>
          <c:cat>
            <c:strRef>
              <c:f>'інд+дох'!$A$3:$A$5</c:f>
              <c:strCache>
                <c:ptCount val="3"/>
                <c:pt idx="0">
                  <c:v>May</c:v>
                </c:pt>
                <c:pt idx="1">
                  <c:v>June</c:v>
                </c:pt>
                <c:pt idx="2">
                  <c:v>YTD 2017</c:v>
                </c:pt>
              </c:strCache>
            </c:strRef>
          </c:cat>
          <c:val>
            <c:numRef>
              <c:f>'інд+дох'!$B$3:$B$5</c:f>
              <c:numCache>
                <c:formatCode>0.00%</c:formatCode>
                <c:ptCount val="3"/>
                <c:pt idx="0">
                  <c:v>1.2634856273984418E-2</c:v>
                </c:pt>
                <c:pt idx="1">
                  <c:v>2.3345607951092306E-2</c:v>
                </c:pt>
                <c:pt idx="2">
                  <c:v>7.9539883085046226E-2</c:v>
                </c:pt>
              </c:numCache>
            </c:numRef>
          </c:val>
        </c:ser>
        <c:ser>
          <c:idx val="1"/>
          <c:order val="1"/>
          <c:tx>
            <c:strRef>
              <c:f>'інд+дох'!$C$2</c:f>
              <c:strCache>
                <c:ptCount val="1"/>
                <c:pt idx="0">
                  <c:v>UX Index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dLbls>
            <c:dLbl>
              <c:idx val="2"/>
              <c:layout>
                <c:manualLayout>
                  <c:x val="6.7002012308576822E-3"/>
                  <c:y val="1.0614620200809988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008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Val val="1"/>
          </c:dLbls>
          <c:cat>
            <c:strRef>
              <c:f>'інд+дох'!$A$3:$A$5</c:f>
              <c:strCache>
                <c:ptCount val="3"/>
                <c:pt idx="0">
                  <c:v>May</c:v>
                </c:pt>
                <c:pt idx="1">
                  <c:v>June</c:v>
                </c:pt>
                <c:pt idx="2">
                  <c:v>YTD 2017</c:v>
                </c:pt>
              </c:strCache>
            </c:strRef>
          </c:cat>
          <c:val>
            <c:numRef>
              <c:f>'інд+дох'!$C$3:$C$5</c:f>
              <c:numCache>
                <c:formatCode>0.00%</c:formatCode>
                <c:ptCount val="3"/>
                <c:pt idx="0">
                  <c:v>-1.7134581323208442E-2</c:v>
                </c:pt>
                <c:pt idx="1">
                  <c:v>4.318996415770604E-2</c:v>
                </c:pt>
                <c:pt idx="2">
                  <c:v>0.31657117008443891</c:v>
                </c:pt>
              </c:numCache>
            </c:numRef>
          </c:val>
        </c:ser>
        <c:ser>
          <c:idx val="2"/>
          <c:order val="2"/>
          <c:tx>
            <c:strRef>
              <c:f>'інд+дох'!$D$2</c:f>
              <c:strCache>
                <c:ptCount val="1"/>
                <c:pt idx="0">
                  <c:v>Open-ended CII</c:v>
                </c:pt>
              </c:strCache>
            </c:strRef>
          </c:tx>
          <c:spPr>
            <a:solidFill>
              <a:srgbClr val="CC99FF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-3.9471514190190881E-4"/>
                  <c:y val="-2.5121832973990423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7.4488338383126799E-4"/>
                  <c:y val="-2.6454809046585814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4.5869308319489702E-4"/>
                  <c:y val="-1.7160104537123778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8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May</c:v>
                </c:pt>
                <c:pt idx="1">
                  <c:v>June</c:v>
                </c:pt>
                <c:pt idx="2">
                  <c:v>YTD 2017</c:v>
                </c:pt>
              </c:strCache>
            </c:strRef>
          </c:cat>
          <c:val>
            <c:numRef>
              <c:f>'інд+дох'!$D$3:$D$5</c:f>
              <c:numCache>
                <c:formatCode>0.00%</c:formatCode>
                <c:ptCount val="3"/>
                <c:pt idx="0">
                  <c:v>1.463558178103856E-2</c:v>
                </c:pt>
                <c:pt idx="1">
                  <c:v>9.0856977325776949E-3</c:v>
                </c:pt>
                <c:pt idx="2">
                  <c:v>0.19201557012391468</c:v>
                </c:pt>
              </c:numCache>
            </c:numRef>
          </c:val>
        </c:ser>
        <c:ser>
          <c:idx val="3"/>
          <c:order val="3"/>
          <c:tx>
            <c:strRef>
              <c:f>'інд+дох'!$E$2</c:f>
              <c:strCache>
                <c:ptCount val="1"/>
                <c:pt idx="0">
                  <c:v>Interval CII</c:v>
                </c:pt>
              </c:strCache>
            </c:strRef>
          </c:tx>
          <c:spPr>
            <a:solidFill>
              <a:srgbClr val="969696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1.463431174456463E-3"/>
                  <c:y val="-5.1817437021033329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8.9362656400238517E-4"/>
                  <c:y val="2.1885495404646398E-3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0" u="none" strike="noStrike" baseline="0">
                    <a:solidFill>
                      <a:srgbClr val="808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May</c:v>
                </c:pt>
                <c:pt idx="1">
                  <c:v>June</c:v>
                </c:pt>
                <c:pt idx="2">
                  <c:v>YTD 2017</c:v>
                </c:pt>
              </c:strCache>
            </c:strRef>
          </c:cat>
          <c:val>
            <c:numRef>
              <c:f>'інд+дох'!$E$3:$E$5</c:f>
              <c:numCache>
                <c:formatCode>0.00%</c:formatCode>
                <c:ptCount val="3"/>
                <c:pt idx="0">
                  <c:v>-7.8145422889676439E-3</c:v>
                </c:pt>
                <c:pt idx="1">
                  <c:v>-1.9852810075971061E-2</c:v>
                </c:pt>
                <c:pt idx="2">
                  <c:v>-2.6720460188248696E-3</c:v>
                </c:pt>
              </c:numCache>
            </c:numRef>
          </c:val>
        </c:ser>
        <c:ser>
          <c:idx val="4"/>
          <c:order val="4"/>
          <c:tx>
            <c:strRef>
              <c:f>'інд+дох'!$F$2</c:f>
              <c:strCache>
                <c:ptCount val="1"/>
                <c:pt idx="0">
                  <c:v>Closed-end CII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dLbls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0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May</c:v>
                </c:pt>
                <c:pt idx="1">
                  <c:v>June</c:v>
                </c:pt>
                <c:pt idx="2">
                  <c:v>YTD 2017</c:v>
                </c:pt>
              </c:strCache>
            </c:strRef>
          </c:cat>
          <c:val>
            <c:numRef>
              <c:f>'інд+дох'!$F$3:$F$5</c:f>
              <c:numCache>
                <c:formatCode>0.00%</c:formatCode>
                <c:ptCount val="3"/>
                <c:pt idx="0">
                  <c:v>3.265691118362879E-2</c:v>
                </c:pt>
                <c:pt idx="1">
                  <c:v>-2.4401261736495261E-3</c:v>
                </c:pt>
                <c:pt idx="2">
                  <c:v>0</c:v>
                </c:pt>
              </c:numCache>
            </c:numRef>
          </c:val>
        </c:ser>
        <c:dLbls>
          <c:showVal val="1"/>
        </c:dLbls>
        <c:gapWidth val="400"/>
        <c:overlap val="-10"/>
        <c:axId val="62247296"/>
        <c:axId val="62248832"/>
      </c:barChart>
      <c:catAx>
        <c:axId val="62247296"/>
        <c:scaling>
          <c:orientation val="minMax"/>
        </c:scaling>
        <c:axPos val="b"/>
        <c:numFmt formatCode="General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2248832"/>
        <c:crosses val="autoZero"/>
        <c:auto val="1"/>
        <c:lblAlgn val="ctr"/>
        <c:lblOffset val="0"/>
        <c:tickLblSkip val="1"/>
        <c:tickMarkSkip val="1"/>
      </c:catAx>
      <c:valAx>
        <c:axId val="62248832"/>
        <c:scaling>
          <c:orientation val="minMax"/>
          <c:max val="0.32000000000000006"/>
          <c:min val="-3.0000000000000002E-2"/>
        </c:scaling>
        <c:axPos val="l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224729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4.2735078404679489E-3"/>
          <c:y val="0.76245496009548663"/>
          <c:w val="0.6427355792063798"/>
          <c:h val="8.429150312613419E-2"/>
        </c:manualLayout>
      </c:layout>
      <c:spPr>
        <a:solidFill>
          <a:srgbClr val="FFFFFF"/>
        </a:solidFill>
        <a:ln w="3175">
          <a:solidFill>
            <a:srgbClr val="FFFFCC"/>
          </a:solidFill>
          <a:prstDash val="solid"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Dynamics of the Ukrainian and Global Equity Indexes  </a:t>
            </a:r>
            <a:endParaRPr lang="ru-RU" sz="1400" b="1" i="1" baseline="0"/>
          </a:p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17021276595744683"/>
          <c:y val="1.228501228501228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4533551554828151"/>
          <c:y val="0.26044226044226049"/>
          <c:w val="0.62029459901800343"/>
          <c:h val="0.52825552825552824"/>
        </c:manualLayout>
      </c:layout>
      <c:barChart>
        <c:barDir val="bar"/>
        <c:grouping val="clustered"/>
        <c:ser>
          <c:idx val="0"/>
          <c:order val="0"/>
          <c:tx>
            <c:strRef>
              <c:f>'інд+дох'!$B$22</c:f>
              <c:strCache>
                <c:ptCount val="1"/>
                <c:pt idx="0">
                  <c:v>Monthly change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100" b="1" i="0" u="none" strike="noStrike" baseline="0">
                    <a:solidFill>
                      <a:srgbClr val="333333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'інд+дох'!$A$23:$A$35</c:f>
              <c:strCache>
                <c:ptCount val="13"/>
                <c:pt idx="0">
                  <c:v>UX Index</c:v>
                </c:pt>
                <c:pt idx="1">
                  <c:v>SHANGHAI SE COMPOSITE (China)</c:v>
                </c:pt>
                <c:pt idx="2">
                  <c:v>PFTS Index</c:v>
                </c:pt>
                <c:pt idx="3">
                  <c:v>NIKKEI 225 (Japan)</c:v>
                </c:pt>
                <c:pt idx="4">
                  <c:v>DJIA (USA)</c:v>
                </c:pt>
                <c:pt idx="5">
                  <c:v>WIG20 (Poland)</c:v>
                </c:pt>
                <c:pt idx="6">
                  <c:v>S&amp;P 500 (USA)</c:v>
                </c:pt>
                <c:pt idx="7">
                  <c:v>HANG SENG (Hong Kong)</c:v>
                </c:pt>
                <c:pt idx="8">
                  <c:v>MICEX (Russia)</c:v>
                </c:pt>
                <c:pt idx="9">
                  <c:v>DAX (Germany)</c:v>
                </c:pt>
                <c:pt idx="10">
                  <c:v>FTSE 100 (Great Britain)</c:v>
                </c:pt>
                <c:pt idx="11">
                  <c:v>CAC 40 (France)</c:v>
                </c:pt>
                <c:pt idx="12">
                  <c:v>RTSI (Russia)</c:v>
                </c:pt>
              </c:strCache>
            </c:strRef>
          </c:cat>
          <c:val>
            <c:numRef>
              <c:f>'інд+дох'!$B$23:$B$35</c:f>
              <c:numCache>
                <c:formatCode>0.00%</c:formatCode>
                <c:ptCount val="13"/>
                <c:pt idx="0">
                  <c:v>4.318996415770604E-2</c:v>
                </c:pt>
                <c:pt idx="1">
                  <c:v>2.4140103645027722E-2</c:v>
                </c:pt>
                <c:pt idx="2">
                  <c:v>2.3345607951092306E-2</c:v>
                </c:pt>
                <c:pt idx="3">
                  <c:v>1.948340429819595E-2</c:v>
                </c:pt>
                <c:pt idx="4">
                  <c:v>1.6230457454429414E-2</c:v>
                </c:pt>
                <c:pt idx="5">
                  <c:v>8.1624422448032252E-3</c:v>
                </c:pt>
                <c:pt idx="6">
                  <c:v>4.8138319927024664E-3</c:v>
                </c:pt>
                <c:pt idx="7">
                  <c:v>4.0501702022357478E-3</c:v>
                </c:pt>
                <c:pt idx="8">
                  <c:v>-1.0987276228964782E-2</c:v>
                </c:pt>
                <c:pt idx="9">
                  <c:v>-2.2983640188790067E-2</c:v>
                </c:pt>
                <c:pt idx="10">
                  <c:v>-2.7557364078218516E-2</c:v>
                </c:pt>
                <c:pt idx="11">
                  <c:v>-3.0840539553299462E-2</c:v>
                </c:pt>
                <c:pt idx="12">
                  <c:v>-4.9691445931833167E-2</c:v>
                </c:pt>
              </c:numCache>
            </c:numRef>
          </c:val>
        </c:ser>
        <c:ser>
          <c:idx val="1"/>
          <c:order val="1"/>
          <c:tx>
            <c:strRef>
              <c:f>'інд+дох'!$C$22</c:f>
              <c:strCache>
                <c:ptCount val="1"/>
                <c:pt idx="0">
                  <c:v>YTD change</c:v>
                </c:pt>
              </c:strCache>
            </c:strRef>
          </c:tx>
          <c:spPr>
            <a:solidFill>
              <a:srgbClr val="008080"/>
            </a:solidFill>
            <a:ln w="25400">
              <a:noFill/>
            </a:ln>
          </c:spPr>
          <c:dLbls>
            <c:delete val="1"/>
          </c:dLbls>
          <c:cat>
            <c:strRef>
              <c:f>'інд+дох'!$A$23:$A$35</c:f>
              <c:strCache>
                <c:ptCount val="13"/>
                <c:pt idx="0">
                  <c:v>UX Index</c:v>
                </c:pt>
                <c:pt idx="1">
                  <c:v>SHANGHAI SE COMPOSITE (China)</c:v>
                </c:pt>
                <c:pt idx="2">
                  <c:v>PFTS Index</c:v>
                </c:pt>
                <c:pt idx="3">
                  <c:v>NIKKEI 225 (Japan)</c:v>
                </c:pt>
                <c:pt idx="4">
                  <c:v>DJIA (USA)</c:v>
                </c:pt>
                <c:pt idx="5">
                  <c:v>WIG20 (Poland)</c:v>
                </c:pt>
                <c:pt idx="6">
                  <c:v>S&amp;P 500 (USA)</c:v>
                </c:pt>
                <c:pt idx="7">
                  <c:v>HANG SENG (Hong Kong)</c:v>
                </c:pt>
                <c:pt idx="8">
                  <c:v>MICEX (Russia)</c:v>
                </c:pt>
                <c:pt idx="9">
                  <c:v>DAX (Germany)</c:v>
                </c:pt>
                <c:pt idx="10">
                  <c:v>FTSE 100 (Great Britain)</c:v>
                </c:pt>
                <c:pt idx="11">
                  <c:v>CAC 40 (France)</c:v>
                </c:pt>
                <c:pt idx="12">
                  <c:v>RTSI (Russia)</c:v>
                </c:pt>
              </c:strCache>
            </c:strRef>
          </c:cat>
          <c:val>
            <c:numRef>
              <c:f>'інд+дох'!$C$23:$C$35</c:f>
              <c:numCache>
                <c:formatCode>0.00%</c:formatCode>
                <c:ptCount val="13"/>
                <c:pt idx="0">
                  <c:v>0.31657117008443891</c:v>
                </c:pt>
                <c:pt idx="1">
                  <c:v>3.1113366280190791E-2</c:v>
                </c:pt>
                <c:pt idx="2">
                  <c:v>7.9539883085046226E-2</c:v>
                </c:pt>
                <c:pt idx="3">
                  <c:v>4.6397675859252141E-2</c:v>
                </c:pt>
                <c:pt idx="4">
                  <c:v>7.7188041441428767E-2</c:v>
                </c:pt>
                <c:pt idx="5">
                  <c:v>0.18161453409511297</c:v>
                </c:pt>
                <c:pt idx="6">
                  <c:v>7.7425464374949904E-2</c:v>
                </c:pt>
                <c:pt idx="7">
                  <c:v>0.18235447716501985</c:v>
                </c:pt>
                <c:pt idx="8">
                  <c:v>-0.1481328722357943</c:v>
                </c:pt>
                <c:pt idx="9">
                  <c:v>7.6330991481130761E-2</c:v>
                </c:pt>
                <c:pt idx="10">
                  <c:v>2.7029911829062447E-2</c:v>
                </c:pt>
                <c:pt idx="11">
                  <c:v>5.8326289095519845E-2</c:v>
                </c:pt>
                <c:pt idx="12">
                  <c:v>-0.12523377554052395</c:v>
                </c:pt>
              </c:numCache>
            </c:numRef>
          </c:val>
        </c:ser>
        <c:dLbls>
          <c:showVal val="1"/>
        </c:dLbls>
        <c:gapWidth val="100"/>
        <c:overlap val="-20"/>
        <c:axId val="62536320"/>
        <c:axId val="62538112"/>
      </c:barChart>
      <c:catAx>
        <c:axId val="62536320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2538112"/>
        <c:crosses val="autoZero"/>
        <c:lblAlgn val="ctr"/>
        <c:lblOffset val="100"/>
        <c:tickLblSkip val="1"/>
        <c:tickMarkSkip val="1"/>
      </c:catAx>
      <c:valAx>
        <c:axId val="62538112"/>
        <c:scaling>
          <c:orientation val="minMax"/>
          <c:max val="0.32000000000000006"/>
          <c:min val="-0.13"/>
        </c:scaling>
        <c:axPos val="b"/>
        <c:numFmt formatCode="0%" sourceLinked="0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253632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5057283142389524"/>
          <c:y val="0.88697788697788693"/>
          <c:w val="0.58428805237315873"/>
          <c:h val="5.8968058968058963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baseline="0"/>
              <a:t>Funds' Shares within  the Aggregate NAV of  Open-Ended CII</a:t>
            </a:r>
            <a:endParaRPr lang="ru-RU" sz="1400" b="1" i="0" baseline="0"/>
          </a:p>
        </c:rich>
      </c:tx>
      <c:layout>
        <c:manualLayout>
          <c:xMode val="edge"/>
          <c:yMode val="edge"/>
          <c:x val="0.24209094664163691"/>
          <c:y val="7.2368576036047252E-2"/>
        </c:manualLayout>
      </c:layout>
      <c:spPr>
        <a:noFill/>
        <a:ln w="25400">
          <a:noFill/>
        </a:ln>
      </c:spPr>
    </c:title>
    <c:view3D>
      <c:rotX val="35"/>
      <c:hPercent val="50"/>
      <c:rotY val="260"/>
      <c:perspective val="0"/>
    </c:view3D>
    <c:plotArea>
      <c:layout>
        <c:manualLayout>
          <c:layoutTarget val="inner"/>
          <c:xMode val="edge"/>
          <c:yMode val="edge"/>
          <c:x val="0.34250366882822497"/>
          <c:y val="0.31359716282287137"/>
          <c:w val="0.3617609032201734"/>
          <c:h val="0.3662288544854511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25"/>
          <c:dPt>
            <c:idx val="0"/>
          </c:dPt>
          <c:dPt>
            <c:idx val="1"/>
            <c:spPr>
              <a:solidFill>
                <a:srgbClr val="993366"/>
              </a:solidFill>
              <a:ln w="25400">
                <a:noFill/>
              </a:ln>
            </c:spPr>
          </c:dPt>
          <c:dPt>
            <c:idx val="2"/>
            <c:spPr>
              <a:solidFill>
                <a:srgbClr val="FFFFCC"/>
              </a:solidFill>
              <a:ln w="25400">
                <a:noFill/>
              </a:ln>
            </c:spPr>
          </c:dPt>
          <c:dPt>
            <c:idx val="3"/>
            <c:spPr>
              <a:solidFill>
                <a:srgbClr val="CCFFFF"/>
              </a:solidFill>
              <a:ln w="25400">
                <a:noFill/>
              </a:ln>
            </c:spPr>
          </c:dPt>
          <c:dPt>
            <c:idx val="4"/>
            <c:spPr>
              <a:solidFill>
                <a:srgbClr val="660066"/>
              </a:solidFill>
              <a:ln w="25400">
                <a:noFill/>
              </a:ln>
            </c:spPr>
          </c:dPt>
          <c:dPt>
            <c:idx val="5"/>
            <c:spPr>
              <a:solidFill>
                <a:srgbClr val="FF8080"/>
              </a:solidFill>
              <a:ln w="25400">
                <a:noFill/>
              </a:ln>
            </c:spPr>
          </c:dPt>
          <c:dPt>
            <c:idx val="6"/>
            <c:spPr>
              <a:solidFill>
                <a:srgbClr val="0066CC"/>
              </a:solidFill>
              <a:ln w="25400">
                <a:noFill/>
              </a:ln>
            </c:spPr>
          </c:dPt>
          <c:dPt>
            <c:idx val="7"/>
            <c:spPr>
              <a:solidFill>
                <a:srgbClr val="CCCCFF"/>
              </a:solidFill>
              <a:ln w="25400">
                <a:noFill/>
              </a:ln>
            </c:spPr>
          </c:dPt>
          <c:dPt>
            <c:idx val="8"/>
            <c:spPr>
              <a:solidFill>
                <a:srgbClr val="000080"/>
              </a:solidFill>
              <a:ln w="25400">
                <a:noFill/>
              </a:ln>
            </c:spPr>
          </c:dPt>
          <c:dPt>
            <c:idx val="9"/>
            <c:spPr>
              <a:solidFill>
                <a:srgbClr val="FF00FF"/>
              </a:solidFill>
              <a:ln w="25400">
                <a:noFill/>
              </a:ln>
            </c:spPr>
          </c:dPt>
          <c:dPt>
            <c:idx val="1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-3.4696035800457645E-2"/>
                  <c:y val="-3.7093568599212492E-2"/>
                </c:manualLayout>
              </c:layout>
              <c:dLblPos val="bestFit"/>
              <c:showCatName val="1"/>
              <c:showPercent val="1"/>
            </c:dLbl>
            <c:dLbl>
              <c:idx val="1"/>
              <c:layout>
                <c:manualLayout>
                  <c:x val="2.8095227897675219E-2"/>
                  <c:y val="-8.5368483239477502E-2"/>
                </c:manualLayout>
              </c:layout>
              <c:dLblPos val="bestFit"/>
              <c:showCatName val="1"/>
              <c:showPercent val="1"/>
            </c:dLbl>
            <c:dLbl>
              <c:idx val="2"/>
              <c:layout>
                <c:manualLayout>
                  <c:x val="4.2103705973900632E-2"/>
                  <c:y val="-5.8258493500842563E-2"/>
                </c:manualLayout>
              </c:layout>
              <c:dLblPos val="bestFit"/>
              <c:showCatName val="1"/>
              <c:showPercent val="1"/>
            </c:dLbl>
            <c:dLbl>
              <c:idx val="3"/>
              <c:layout>
                <c:manualLayout>
                  <c:x val="9.0646786707112778E-2"/>
                  <c:y val="-6.8129646892725257E-2"/>
                </c:manualLayout>
              </c:layout>
              <c:dLblPos val="bestFit"/>
              <c:showCatName val="1"/>
              <c:showPercent val="1"/>
            </c:dLbl>
            <c:dLbl>
              <c:idx val="4"/>
              <c:layout>
                <c:manualLayout>
                  <c:x val="0.12079055820164074"/>
                  <c:y val="-0.44064580295047595"/>
                </c:manualLayout>
              </c:layout>
              <c:dLblPos val="bestFit"/>
              <c:showCatName val="1"/>
              <c:showPercent val="1"/>
            </c:dLbl>
            <c:dLbl>
              <c:idx val="5"/>
              <c:layout>
                <c:manualLayout>
                  <c:x val="0.11958289365164913"/>
                  <c:y val="-5.904084085012808E-3"/>
                </c:manualLayout>
              </c:layout>
              <c:dLblPos val="bestFit"/>
              <c:showCatName val="1"/>
              <c:showPercent val="1"/>
            </c:dLbl>
            <c:dLbl>
              <c:idx val="6"/>
              <c:layout>
                <c:manualLayout>
                  <c:x val="4.6979333836250213E-2"/>
                  <c:y val="0.11017617081541042"/>
                </c:manualLayout>
              </c:layout>
              <c:dLblPos val="bestFit"/>
              <c:showCatName val="1"/>
              <c:showPercent val="1"/>
            </c:dLbl>
            <c:dLbl>
              <c:idx val="7"/>
              <c:layout>
                <c:manualLayout>
                  <c:x val="-0.1028769610411846"/>
                  <c:y val="9.0075882663173512E-2"/>
                </c:manualLayout>
              </c:layout>
              <c:dLblPos val="bestFit"/>
              <c:showCatName val="1"/>
              <c:showPercent val="1"/>
            </c:dLbl>
            <c:dLbl>
              <c:idx val="8"/>
              <c:layout>
                <c:manualLayout>
                  <c:x val="-8.1104288025091731E-2"/>
                  <c:y val="2.1798031226103642E-2"/>
                </c:manualLayout>
              </c:layout>
              <c:dLblPos val="bestFit"/>
              <c:showCatName val="1"/>
              <c:showPercent val="1"/>
            </c:dLbl>
            <c:dLbl>
              <c:idx val="9"/>
              <c:layout>
                <c:manualLayout>
                  <c:x val="-0.10127583528167151"/>
                  <c:y val="-7.3540474346273199E-2"/>
                </c:manualLayout>
              </c:layout>
              <c:dLblPos val="bestFit"/>
              <c:showCatName val="1"/>
              <c:showPercent val="1"/>
            </c:dLbl>
            <c:dLbl>
              <c:idx val="10"/>
              <c:layout>
                <c:manualLayout>
                  <c:x val="-5.2170614820865081E-2"/>
                  <c:y val="-0.15024010190407319"/>
                </c:manualLayout>
              </c:layout>
              <c:dLblPos val="bestFit"/>
              <c:showCatName val="1"/>
              <c:showPercent val="1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CatName val="1"/>
            <c:showPercent val="1"/>
            <c:showLeaderLines val="1"/>
          </c:dLbls>
          <c:cat>
            <c:strRef>
              <c:f>В_ВЧА!$B$21:$B$31</c:f>
              <c:strCache>
                <c:ptCount val="11"/>
                <c:pt idx="0">
                  <c:v>Others</c:v>
                </c:pt>
                <c:pt idx="1">
                  <c:v>КІNТО-Klasychnyi</c:v>
                </c:pt>
                <c:pt idx="2">
                  <c:v>Sofiivskyi</c:v>
                </c:pt>
                <c:pt idx="3">
                  <c:v>UNIVER.UA/Myhailo Hrushevskyi: Fond Derzhavnykh Paperiv</c:v>
                </c:pt>
                <c:pt idx="4">
                  <c:v>KINTO-Ekviti</c:v>
                </c:pt>
                <c:pt idx="5">
                  <c:v>Altus – Depozyt</c:v>
                </c:pt>
                <c:pt idx="6">
                  <c:v>UNIVER.UA/Taras Shevchenko: Fond Zaoshchadzhen</c:v>
                </c:pt>
                <c:pt idx="7">
                  <c:v>Altus – Zbalansovanyi</c:v>
                </c:pt>
                <c:pt idx="8">
                  <c:v>VSI</c:v>
                </c:pt>
                <c:pt idx="9">
                  <c:v>KINTO-Kaznacheiskyi</c:v>
                </c:pt>
                <c:pt idx="10">
                  <c:v>UNIVER.UA/Volodymyr Velykyi: Fond Zbalansovanyi</c:v>
                </c:pt>
              </c:strCache>
            </c:strRef>
          </c:cat>
          <c:val>
            <c:numRef>
              <c:f>В_ВЧА!$C$21:$C$31</c:f>
              <c:numCache>
                <c:formatCode>#,##0.00</c:formatCode>
                <c:ptCount val="11"/>
                <c:pt idx="0">
                  <c:v>3743364.5598999932</c:v>
                </c:pt>
                <c:pt idx="1">
                  <c:v>23822725.789999999</c:v>
                </c:pt>
                <c:pt idx="2">
                  <c:v>5129248.54</c:v>
                </c:pt>
                <c:pt idx="3">
                  <c:v>4216040.8899999997</c:v>
                </c:pt>
                <c:pt idx="4">
                  <c:v>4114998.23</c:v>
                </c:pt>
                <c:pt idx="5">
                  <c:v>3667931.4</c:v>
                </c:pt>
                <c:pt idx="6">
                  <c:v>3030166.18</c:v>
                </c:pt>
                <c:pt idx="7">
                  <c:v>2852408.61</c:v>
                </c:pt>
                <c:pt idx="8">
                  <c:v>1655317.46</c:v>
                </c:pt>
                <c:pt idx="9">
                  <c:v>1603254.08</c:v>
                </c:pt>
                <c:pt idx="10">
                  <c:v>1183187.29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showCatName val="1"/>
            <c:showPercent val="1"/>
            <c:showLeaderLines val="1"/>
          </c:dLbls>
          <c:cat>
            <c:strRef>
              <c:f>В_ВЧА!$B$21:$B$31</c:f>
              <c:strCache>
                <c:ptCount val="11"/>
                <c:pt idx="0">
                  <c:v>Others</c:v>
                </c:pt>
                <c:pt idx="1">
                  <c:v>КІNТО-Klasychnyi</c:v>
                </c:pt>
                <c:pt idx="2">
                  <c:v>Sofiivskyi</c:v>
                </c:pt>
                <c:pt idx="3">
                  <c:v>UNIVER.UA/Myhailo Hrushevskyi: Fond Derzhavnykh Paperiv</c:v>
                </c:pt>
                <c:pt idx="4">
                  <c:v>KINTO-Ekviti</c:v>
                </c:pt>
                <c:pt idx="5">
                  <c:v>Altus – Depozyt</c:v>
                </c:pt>
                <c:pt idx="6">
                  <c:v>UNIVER.UA/Taras Shevchenko: Fond Zaoshchadzhen</c:v>
                </c:pt>
                <c:pt idx="7">
                  <c:v>Altus – Zbalansovanyi</c:v>
                </c:pt>
                <c:pt idx="8">
                  <c:v>VSI</c:v>
                </c:pt>
                <c:pt idx="9">
                  <c:v>KINTO-Kaznacheiskyi</c:v>
                </c:pt>
                <c:pt idx="10">
                  <c:v>UNIVER.UA/Volodymyr Velykyi: Fond Zbalansovanyi</c:v>
                </c:pt>
              </c:strCache>
            </c:strRef>
          </c:cat>
          <c:val>
            <c:numRef>
              <c:f>В_ВЧА!$D$21:$D$31</c:f>
              <c:numCache>
                <c:formatCode>0.00%</c:formatCode>
                <c:ptCount val="11"/>
                <c:pt idx="0">
                  <c:v>6.8038111333746543E-2</c:v>
                </c:pt>
                <c:pt idx="1">
                  <c:v>0.43299369955477629</c:v>
                </c:pt>
                <c:pt idx="2">
                  <c:v>9.3227463592886153E-2</c:v>
                </c:pt>
                <c:pt idx="3">
                  <c:v>7.6629314316399702E-2</c:v>
                </c:pt>
                <c:pt idx="4">
                  <c:v>7.4792797557069815E-2</c:v>
                </c:pt>
                <c:pt idx="5">
                  <c:v>6.6667064071475837E-2</c:v>
                </c:pt>
                <c:pt idx="6">
                  <c:v>5.5075262004430948E-2</c:v>
                </c:pt>
                <c:pt idx="7">
                  <c:v>5.184440133228755E-2</c:v>
                </c:pt>
                <c:pt idx="8">
                  <c:v>3.0086482850920453E-2</c:v>
                </c:pt>
                <c:pt idx="9">
                  <c:v>2.9140196698939098E-2</c:v>
                </c:pt>
                <c:pt idx="10">
                  <c:v>2.1505206687067777E-2</c:v>
                </c:pt>
              </c:numCache>
            </c:numRef>
          </c:val>
        </c:ser>
        <c:dLbls>
          <c:showCatName val="1"/>
          <c:showPercent val="1"/>
        </c:dLbls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1" baseline="0"/>
              <a:t>Open-Ended CII NAV Dynamics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42337532108077641"/>
          <c:y val="3.901441283368842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2.2659524226858452E-2"/>
          <c:y val="0.38398395788945999"/>
          <c:w val="0.92009594426427888"/>
          <c:h val="0.34496954505577138"/>
        </c:manualLayout>
      </c:layout>
      <c:barChart>
        <c:barDir val="col"/>
        <c:grouping val="clustered"/>
        <c:ser>
          <c:idx val="1"/>
          <c:order val="0"/>
          <c:tx>
            <c:strRef>
              <c:f>'В_динаміка ВЧА'!$C$53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8"/>
              <c:layout>
                <c:manualLayout>
                  <c:x val="-2.7958551672149098E-3"/>
                  <c:y val="-1.5283724442865625E-2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'В_динаміка ВЧА'!$B$54:$B$64</c:f>
              <c:strCache>
                <c:ptCount val="11"/>
                <c:pt idx="0">
                  <c:v>VSI</c:v>
                </c:pt>
                <c:pt idx="1">
                  <c:v>Sofiivskyi</c:v>
                </c:pt>
                <c:pt idx="2">
                  <c:v>KINTO-Ekviti</c:v>
                </c:pt>
                <c:pt idx="3">
                  <c:v>UNIVER.UA/Volodymyr Velykyi: Fond Zbalansovanyi</c:v>
                </c:pt>
                <c:pt idx="4">
                  <c:v>UNIVER.UA/Iaroslav Mudryi: Fond Aktsii</c:v>
                </c:pt>
                <c:pt idx="5">
                  <c:v>Altus-Stratehichnyi</c:v>
                </c:pt>
                <c:pt idx="6">
                  <c:v>Bonum Optimum</c:v>
                </c:pt>
                <c:pt idx="7">
                  <c:v>ТАSK Resurs</c:v>
                </c:pt>
                <c:pt idx="8">
                  <c:v>Nadbannia</c:v>
                </c:pt>
                <c:pt idx="9">
                  <c:v>KINTO-Klasychnyi</c:v>
                </c:pt>
                <c:pt idx="10">
                  <c:v>others</c:v>
                </c:pt>
              </c:strCache>
            </c:strRef>
          </c:cat>
          <c:val>
            <c:numRef>
              <c:f>'В_динаміка ВЧА'!$C$54:$C$64</c:f>
              <c:numCache>
                <c:formatCode>#,##0.00</c:formatCode>
                <c:ptCount val="11"/>
                <c:pt idx="0">
                  <c:v>18.803969999999975</c:v>
                </c:pt>
                <c:pt idx="1">
                  <c:v>198.88873000000044</c:v>
                </c:pt>
                <c:pt idx="2">
                  <c:v>48.856819999999836</c:v>
                </c:pt>
                <c:pt idx="3">
                  <c:v>29.715969999999974</c:v>
                </c:pt>
                <c:pt idx="4">
                  <c:v>28.893130000000003</c:v>
                </c:pt>
                <c:pt idx="5">
                  <c:v>2.3767299999999811</c:v>
                </c:pt>
                <c:pt idx="6">
                  <c:v>-0.68700000000000006</c:v>
                </c:pt>
                <c:pt idx="7">
                  <c:v>-46.236499999999999</c:v>
                </c:pt>
                <c:pt idx="8">
                  <c:v>16.02134000000008</c:v>
                </c:pt>
                <c:pt idx="9">
                  <c:v>307.65994999999924</c:v>
                </c:pt>
                <c:pt idx="10">
                  <c:v>80.064959999999473</c:v>
                </c:pt>
              </c:numCache>
            </c:numRef>
          </c:val>
        </c:ser>
        <c:ser>
          <c:idx val="0"/>
          <c:order val="1"/>
          <c:tx>
            <c:strRef>
              <c:f>'В_динаміка ВЧА'!$E$53</c:f>
              <c:strCache>
                <c:ptCount val="1"/>
                <c:pt idx="0">
                  <c:v>Net inflow/ outflow of capital,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4.4753536961287593E-3"/>
                  <c:y val="-8.0818875174802698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2.8517687496905256E-3"/>
                  <c:y val="-4.1231851507559161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1.4965656821121218E-3"/>
                  <c:y val="3.694461783207395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1.3339065488080935E-3"/>
                  <c:y val="-4.1231851507559161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6.1759978789824495E-4"/>
                  <c:y val="-4.1231851507559161E-3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 val="-7.802589212022739E-4"/>
                  <c:y val="-4.1231851507559161E-3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 val="8.460543568585521E-4"/>
                  <c:y val="-8.2299654490389593E-3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 val="-5.0921131470123521E-4"/>
                  <c:y val="-6.1765752998974395E-3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 val="-8.7257985378432303E-4"/>
                  <c:y val="-6.1099856043736189E-3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 val="-1.7061644308197444E-4"/>
                  <c:y val="6.0255857279127318E-3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 val="-9.9706350665077718E-4"/>
                  <c:y val="-5.1351158581010324E-2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4561720008828084"/>
                  <c:y val="0.35523649580147887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49373910683786321"/>
                  <c:y val="0.34907632535405453"/>
                </c:manualLayout>
              </c:layout>
              <c:dLblPos val="outEnd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53070990952379038"/>
                  <c:y val="0.38398395788945999"/>
                </c:manualLayout>
              </c:layout>
              <c:dLblPos val="outEnd"/>
              <c:showVal val="1"/>
            </c:dLbl>
            <c:dLbl>
              <c:idx val="14"/>
              <c:layout>
                <c:manualLayout>
                  <c:xMode val="edge"/>
                  <c:yMode val="edge"/>
                  <c:x val="0.56827701547884502"/>
                  <c:y val="0.34702293520491301"/>
                </c:manualLayout>
              </c:layout>
              <c:dLblPos val="outEnd"/>
              <c:showVal val="1"/>
            </c:dLbl>
            <c:dLbl>
              <c:idx val="15"/>
              <c:layout>
                <c:manualLayout>
                  <c:xMode val="edge"/>
                  <c:yMode val="edge"/>
                  <c:x val="0.60644042470302761"/>
                  <c:y val="0.35112971550319583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64162231758157129"/>
                  <c:y val="0.3531831056523374"/>
                </c:manualLayout>
              </c:layout>
              <c:dLblPos val="outEnd"/>
              <c:showVal val="1"/>
            </c:dLbl>
            <c:dLbl>
              <c:idx val="17"/>
              <c:layout>
                <c:manualLayout>
                  <c:xMode val="edge"/>
                  <c:yMode val="edge"/>
                  <c:x val="0.67740051372924237"/>
                  <c:y val="0.3572898859506205"/>
                </c:manualLayout>
              </c:layout>
              <c:dLblPos val="outEnd"/>
              <c:showVal val="1"/>
            </c:dLbl>
            <c:dLbl>
              <c:idx val="18"/>
              <c:layout>
                <c:manualLayout>
                  <c:xMode val="edge"/>
                  <c:yMode val="edge"/>
                  <c:x val="0.70781198045476279"/>
                  <c:y val="0.4147848101265823"/>
                </c:manualLayout>
              </c:layout>
              <c:dLblPos val="outEnd"/>
              <c:showVal val="1"/>
            </c:dLbl>
            <c:dLbl>
              <c:idx val="19"/>
              <c:layout>
                <c:manualLayout>
                  <c:xMode val="edge"/>
                  <c:yMode val="edge"/>
                  <c:x val="0.65712620257889554"/>
                  <c:y val="0.4640661737059783"/>
                </c:manualLayout>
              </c:layout>
              <c:dLblPos val="outEnd"/>
              <c:showVal val="1"/>
            </c:dLbl>
            <c:dLbl>
              <c:idx val="20"/>
              <c:layout>
                <c:manualLayout>
                  <c:xMode val="edge"/>
                  <c:yMode val="edge"/>
                  <c:x val="0.68455615295877659"/>
                  <c:y val="0.66324501817270354"/>
                </c:manualLayout>
              </c:layout>
              <c:dLblPos val="outEnd"/>
              <c:showVal val="1"/>
            </c:dLbl>
            <c:dLbl>
              <c:idx val="21"/>
              <c:layout>
                <c:manualLayout>
                  <c:xMode val="edge"/>
                  <c:yMode val="edge"/>
                  <c:x val="0.72570107852859878"/>
                  <c:y val="0.4147848101265823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'В_динаміка ВЧА'!$B$54:$B$64</c:f>
              <c:strCache>
                <c:ptCount val="11"/>
                <c:pt idx="0">
                  <c:v>VSI</c:v>
                </c:pt>
                <c:pt idx="1">
                  <c:v>Sofiivskyi</c:v>
                </c:pt>
                <c:pt idx="2">
                  <c:v>KINTO-Ekviti</c:v>
                </c:pt>
                <c:pt idx="3">
                  <c:v>UNIVER.UA/Volodymyr Velykyi: Fond Zbalansovanyi</c:v>
                </c:pt>
                <c:pt idx="4">
                  <c:v>UNIVER.UA/Iaroslav Mudryi: Fond Aktsii</c:v>
                </c:pt>
                <c:pt idx="5">
                  <c:v>Altus-Stratehichnyi</c:v>
                </c:pt>
                <c:pt idx="6">
                  <c:v>Bonum Optimum</c:v>
                </c:pt>
                <c:pt idx="7">
                  <c:v>ТАSK Resurs</c:v>
                </c:pt>
                <c:pt idx="8">
                  <c:v>Nadbannia</c:v>
                </c:pt>
                <c:pt idx="9">
                  <c:v>KINTO-Klasychnyi</c:v>
                </c:pt>
                <c:pt idx="10">
                  <c:v>others</c:v>
                </c:pt>
              </c:strCache>
            </c:strRef>
          </c:cat>
          <c:val>
            <c:numRef>
              <c:f>'В_динаміка ВЧА'!$E$54:$E$64</c:f>
              <c:numCache>
                <c:formatCode>#,##0.00</c:formatCode>
                <c:ptCount val="11"/>
                <c:pt idx="0">
                  <c:v>29.461842619220974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-3.9285911332133856</c:v>
                </c:pt>
                <c:pt idx="9">
                  <c:v>-25.673212260653056</c:v>
                </c:pt>
                <c:pt idx="10">
                  <c:v>0</c:v>
                </c:pt>
              </c:numCache>
            </c:numRef>
          </c:val>
        </c:ser>
        <c:dLbls>
          <c:showVal val="1"/>
        </c:dLbls>
        <c:overlap val="-30"/>
        <c:axId val="73548544"/>
        <c:axId val="73550080"/>
      </c:barChart>
      <c:lineChart>
        <c:grouping val="standard"/>
        <c:ser>
          <c:idx val="2"/>
          <c:order val="2"/>
          <c:tx>
            <c:strRef>
              <c:f>'В_динаміка ВЧА'!$D$53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6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3494807827366022E-2"/>
                  <c:y val="-9.2788615981341152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1.8887040807647228E-2"/>
                  <c:y val="-5.9854617673456428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9.5087850309243035E-3"/>
                  <c:y val="5.1099599620059048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1.801968993201828E-2"/>
                  <c:y val="4.88912041945967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2.1760106076108173E-2"/>
                  <c:y val="4.3651122015897867E-2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 val="-2.1326461940284341E-2"/>
                  <c:y val="0.11524686270751522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 val="-2.1489121073588423E-2"/>
                  <c:y val="9.8704840071637087E-2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 val="-1.867020125727184E-2"/>
                  <c:y val="0.10876420078364167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 val="-2.2410680005343041E-2"/>
                  <c:y val="0.10249837819403854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 val="-2.3765883072921417E-2"/>
                  <c:y val="5.5513364132584307E-2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43947550934722857"/>
                  <c:y val="1.0266950745707486E-2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47585000876402761"/>
                  <c:y val="8.2135605965659875E-3"/>
                </c:manualLayout>
              </c:layout>
              <c:dLblPos val="r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62373321950773541"/>
                  <c:y val="8.2135605965659875E-3"/>
                </c:manualLayout>
              </c:layout>
              <c:dLblPos val="r"/>
              <c:showVal val="1"/>
            </c:dLbl>
            <c:dLbl>
              <c:idx val="17"/>
              <c:layout>
                <c:manualLayout>
                  <c:xMode val="edge"/>
                  <c:yMode val="edge"/>
                  <c:x val="0.66130032546279027"/>
                  <c:y val="8.2135605965659875E-3"/>
                </c:manualLayout>
              </c:layout>
              <c:dLblPos val="r"/>
              <c:showVal val="1"/>
            </c:dLbl>
            <c:dLbl>
              <c:idx val="18"/>
              <c:layout>
                <c:manualLayout>
                  <c:xMode val="edge"/>
                  <c:yMode val="edge"/>
                  <c:x val="0.69886743141784491"/>
                  <c:y val="8.2135605965659875E-3"/>
                </c:manualLayout>
              </c:layout>
              <c:dLblPos val="r"/>
              <c:showVal val="1"/>
            </c:dLbl>
            <c:dLbl>
              <c:idx val="2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t"/>
            <c:showVal val="1"/>
          </c:dLbls>
          <c:cat>
            <c:strRef>
              <c:f>'В_динаміка ВЧА'!$B$54:$B$63</c:f>
              <c:strCache>
                <c:ptCount val="10"/>
                <c:pt idx="0">
                  <c:v>VSI</c:v>
                </c:pt>
                <c:pt idx="1">
                  <c:v>Sofiivskyi</c:v>
                </c:pt>
                <c:pt idx="2">
                  <c:v>KINTO-Ekviti</c:v>
                </c:pt>
                <c:pt idx="3">
                  <c:v>UNIVER.UA/Volodymyr Velykyi: Fond Zbalansovanyi</c:v>
                </c:pt>
                <c:pt idx="4">
                  <c:v>UNIVER.UA/Iaroslav Mudryi: Fond Aktsii</c:v>
                </c:pt>
                <c:pt idx="5">
                  <c:v>Altus-Stratehichnyi</c:v>
                </c:pt>
                <c:pt idx="6">
                  <c:v>Bonum Optimum</c:v>
                </c:pt>
                <c:pt idx="7">
                  <c:v>ТАSK Resurs</c:v>
                </c:pt>
                <c:pt idx="8">
                  <c:v>Nadbannia</c:v>
                </c:pt>
                <c:pt idx="9">
                  <c:v>KINTO-Klasychnyi</c:v>
                </c:pt>
              </c:strCache>
            </c:strRef>
          </c:cat>
          <c:val>
            <c:numRef>
              <c:f>'В_динаміка ВЧА'!$D$54:$D$63</c:f>
              <c:numCache>
                <c:formatCode>0.00%</c:formatCode>
                <c:ptCount val="10"/>
                <c:pt idx="0">
                  <c:v>1.1490262753654402E-2</c:v>
                </c:pt>
                <c:pt idx="1">
                  <c:v>4.0339597446134558E-2</c:v>
                </c:pt>
                <c:pt idx="2">
                  <c:v>1.2015524073964714E-2</c:v>
                </c:pt>
                <c:pt idx="3">
                  <c:v>2.5762209675052841E-2</c:v>
                </c:pt>
                <c:pt idx="4">
                  <c:v>3.6105223942415547E-2</c:v>
                </c:pt>
                <c:pt idx="5">
                  <c:v>6.584720024103259E-3</c:v>
                </c:pt>
                <c:pt idx="6">
                  <c:v>-9.5817126374897954E-4</c:v>
                </c:pt>
                <c:pt idx="7">
                  <c:v>-4.4536768911621699E-2</c:v>
                </c:pt>
                <c:pt idx="8">
                  <c:v>1.9381109385223815E-2</c:v>
                </c:pt>
                <c:pt idx="9">
                  <c:v>1.308352492369629E-2</c:v>
                </c:pt>
              </c:numCache>
            </c:numRef>
          </c:val>
        </c:ser>
        <c:dLbls>
          <c:showVal val="1"/>
        </c:dLbls>
        <c:marker val="1"/>
        <c:axId val="73605120"/>
        <c:axId val="73606656"/>
      </c:lineChart>
      <c:catAx>
        <c:axId val="73548544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550080"/>
        <c:crosses val="autoZero"/>
        <c:lblAlgn val="ctr"/>
        <c:lblOffset val="40"/>
        <c:tickLblSkip val="2"/>
        <c:tickMarkSkip val="1"/>
      </c:catAx>
      <c:valAx>
        <c:axId val="73550080"/>
        <c:scaling>
          <c:orientation val="minMax"/>
          <c:max val="350"/>
          <c:min val="-60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548544"/>
        <c:crosses val="autoZero"/>
        <c:crossBetween val="between"/>
        <c:majorUnit val="100"/>
        <c:minorUnit val="50"/>
      </c:valAx>
      <c:catAx>
        <c:axId val="73605120"/>
        <c:scaling>
          <c:orientation val="minMax"/>
        </c:scaling>
        <c:delete val="1"/>
        <c:axPos val="b"/>
        <c:tickLblPos val="none"/>
        <c:crossAx val="73606656"/>
        <c:crosses val="autoZero"/>
        <c:lblAlgn val="ctr"/>
        <c:lblOffset val="100"/>
      </c:catAx>
      <c:valAx>
        <c:axId val="73606656"/>
        <c:scaling>
          <c:orientation val="minMax"/>
          <c:max val="0.4"/>
          <c:min val="-0.8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605120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1687544074905941"/>
          <c:y val="0.75564757488407075"/>
          <c:w val="0.38103778897269885"/>
          <c:h val="5.1334753728537415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Rates of Return: Open-Ended Funds, Bank Deposits</a:t>
            </a:r>
            <a:endParaRPr lang="ru-RU" sz="1400" b="1" i="1" baseline="0"/>
          </a:p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 and Indexes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31659851904623021"/>
          <c:y val="6.1804697156983947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1.8442632177450301E-2"/>
          <c:y val="0.10754017305315207"/>
          <c:w val="0.96413982661004083"/>
          <c:h val="0.84919653893695912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5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8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9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1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'В_діаграма(дох)'!$A$2:$A$23</c:f>
              <c:strCache>
                <c:ptCount val="22"/>
                <c:pt idx="0">
                  <c:v>ТАSК Resurs</c:v>
                </c:pt>
                <c:pt idx="1">
                  <c:v>VSI</c:v>
                </c:pt>
                <c:pt idx="2">
                  <c:v>Bonum Optimum</c:v>
                </c:pt>
                <c:pt idx="3">
                  <c:v>UNIVER.UA/Myhailo Hrushevskyi: Fond Derzhavnykh Paperiv   </c:v>
                </c:pt>
                <c:pt idx="4">
                  <c:v>Altus – Zbalansovanyi</c:v>
                </c:pt>
                <c:pt idx="5">
                  <c:v>Altus – Depozyt</c:v>
                </c:pt>
                <c:pt idx="6">
                  <c:v>UNIVER.UA/Taras Shevchenko: Fond Zaoshchadzhen</c:v>
                </c:pt>
                <c:pt idx="7">
                  <c:v>Altus-Stratehichnyi</c:v>
                </c:pt>
                <c:pt idx="8">
                  <c:v>KINTO-Kaznacheiskyi</c:v>
                </c:pt>
                <c:pt idx="9">
                  <c:v>KINTO-Ekviti</c:v>
                </c:pt>
                <c:pt idx="10">
                  <c:v>KINTO- Кlasychnyi</c:v>
                </c:pt>
                <c:pt idx="11">
                  <c:v>Nadbannia</c:v>
                </c:pt>
                <c:pt idx="12">
                  <c:v>UNIVER.UA/Volodymyr Velykyi: Fond Zbalansovanyi</c:v>
                </c:pt>
                <c:pt idx="13">
                  <c:v>UNIVER.UA/Iaroslav Mudryi: Fond Aktsii</c:v>
                </c:pt>
                <c:pt idx="14">
                  <c:v>Sofiivskyi</c:v>
                </c:pt>
                <c:pt idx="15">
                  <c:v>Funds' average rate of return</c:v>
                </c:pt>
                <c:pt idx="16">
                  <c:v>UX Index</c:v>
                </c:pt>
                <c:pt idx="17">
                  <c:v>PFTS Index</c:v>
                </c:pt>
                <c:pt idx="18">
                  <c:v>EURO Deposits</c:v>
                </c:pt>
                <c:pt idx="19">
                  <c:v>USD Deposits</c:v>
                </c:pt>
                <c:pt idx="20">
                  <c:v>UAH Deposits</c:v>
                </c:pt>
                <c:pt idx="21">
                  <c:v>"Gold" deposit (at official rate of gold)</c:v>
                </c:pt>
              </c:strCache>
            </c:strRef>
          </c:cat>
          <c:val>
            <c:numRef>
              <c:f>'В_діаграма(дох)'!$B$2:$B$23</c:f>
              <c:numCache>
                <c:formatCode>0.00%</c:formatCode>
                <c:ptCount val="22"/>
                <c:pt idx="0">
                  <c:v>-4.4536768911556557E-2</c:v>
                </c:pt>
                <c:pt idx="1">
                  <c:v>-6.2146657420308893E-3</c:v>
                </c:pt>
                <c:pt idx="2">
                  <c:v>-9.5817126376884776E-4</c:v>
                </c:pt>
                <c:pt idx="3">
                  <c:v>3.9181430706225484E-3</c:v>
                </c:pt>
                <c:pt idx="4">
                  <c:v>4.5196804546818736E-3</c:v>
                </c:pt>
                <c:pt idx="5">
                  <c:v>5.2301888088797099E-3</c:v>
                </c:pt>
                <c:pt idx="6">
                  <c:v>5.4334459453153627E-3</c:v>
                </c:pt>
                <c:pt idx="7">
                  <c:v>6.5847200240816139E-3</c:v>
                </c:pt>
                <c:pt idx="8">
                  <c:v>9.6458354679116454E-3</c:v>
                </c:pt>
                <c:pt idx="9">
                  <c:v>1.2015524073963446E-2</c:v>
                </c:pt>
                <c:pt idx="10">
                  <c:v>1.4182490579461193E-2</c:v>
                </c:pt>
                <c:pt idx="11">
                  <c:v>2.4258012417498032E-2</c:v>
                </c:pt>
                <c:pt idx="12">
                  <c:v>2.5762209675050496E-2</c:v>
                </c:pt>
                <c:pt idx="13">
                  <c:v>3.6105223942426656E-2</c:v>
                </c:pt>
                <c:pt idx="14">
                  <c:v>4.0339597446129138E-2</c:v>
                </c:pt>
                <c:pt idx="15">
                  <c:v>9.0856977325776949E-3</c:v>
                </c:pt>
                <c:pt idx="16">
                  <c:v>4.318996415770604E-2</c:v>
                </c:pt>
                <c:pt idx="17">
                  <c:v>2.3345607951092306E-2</c:v>
                </c:pt>
                <c:pt idx="18">
                  <c:v>1.4969187611671542E-2</c:v>
                </c:pt>
                <c:pt idx="19">
                  <c:v>-5.1532421478057699E-3</c:v>
                </c:pt>
                <c:pt idx="20">
                  <c:v>1.315068493150685E-2</c:v>
                </c:pt>
                <c:pt idx="21">
                  <c:v>-2.2835584415580756E-2</c:v>
                </c:pt>
              </c:numCache>
            </c:numRef>
          </c:val>
        </c:ser>
        <c:gapWidth val="60"/>
        <c:axId val="73646848"/>
        <c:axId val="73648384"/>
      </c:barChart>
      <c:catAx>
        <c:axId val="73646848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648384"/>
        <c:crosses val="autoZero"/>
        <c:lblAlgn val="ctr"/>
        <c:lblOffset val="0"/>
        <c:tickLblSkip val="1"/>
        <c:tickMarkSkip val="1"/>
      </c:catAx>
      <c:valAx>
        <c:axId val="73648384"/>
        <c:scaling>
          <c:orientation val="minMax"/>
          <c:max val="0.05"/>
          <c:min val="-0.05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6468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1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1" baseline="0"/>
              <a:t>NAV Dynamics of Interval CII over the Month</a:t>
            </a:r>
            <a:endParaRPr lang="ru-RU" sz="1400" b="1" i="1" baseline="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1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rich>
      </c:tx>
      <c:layout>
        <c:manualLayout>
          <c:xMode val="edge"/>
          <c:yMode val="edge"/>
          <c:x val="0.33846153846153842"/>
          <c:y val="6.666684027822988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3566433566433566E-2"/>
          <c:y val="0.34133422222453702"/>
          <c:w val="0.93566433566433571"/>
          <c:h val="0.43733447222518812"/>
        </c:manualLayout>
      </c:layout>
      <c:barChart>
        <c:barDir val="col"/>
        <c:grouping val="clustered"/>
        <c:ser>
          <c:idx val="1"/>
          <c:order val="0"/>
          <c:tx>
            <c:strRef>
              <c:f>'І_динаміка ВЧА'!$C$34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2"/>
              <c:layout>
                <c:manualLayout>
                  <c:x val="1.0897344125691349E-3"/>
                  <c:y val="2.1942089780841282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Mode val="edge"/>
                  <c:yMode val="edge"/>
                  <c:x val="0.71118881118881139"/>
                  <c:y val="0.41866775694728375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65034965034965053"/>
                  <c:y val="0.53866806944809764"/>
                </c:manualLayout>
              </c:layout>
              <c:dLblPos val="outEnd"/>
              <c:showVal val="1"/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'І_динаміка ВЧА'!$B$35:$B$37</c:f>
              <c:strCache>
                <c:ptCount val="3"/>
                <c:pt idx="0">
                  <c:v>Zbalansovanyi Fond "Parytet"</c:v>
                </c:pt>
                <c:pt idx="1">
                  <c:v>Оptimum</c:v>
                </c:pt>
                <c:pt idx="2">
                  <c:v>ТАSК Ukrainckyi Kapital</c:v>
                </c:pt>
              </c:strCache>
            </c:strRef>
          </c:cat>
          <c:val>
            <c:numRef>
              <c:f>'І_динаміка ВЧА'!$C$35:$C$37</c:f>
              <c:numCache>
                <c:formatCode>#,##0.00</c:formatCode>
                <c:ptCount val="3"/>
                <c:pt idx="0">
                  <c:v>19.202439999999946</c:v>
                </c:pt>
                <c:pt idx="1">
                  <c:v>-1.1271500000000234</c:v>
                </c:pt>
                <c:pt idx="2">
                  <c:v>-98.759300000000039</c:v>
                </c:pt>
              </c:numCache>
            </c:numRef>
          </c:val>
        </c:ser>
        <c:ser>
          <c:idx val="0"/>
          <c:order val="1"/>
          <c:tx>
            <c:strRef>
              <c:f>'І_динаміка ВЧА'!$E$34</c:f>
              <c:strCache>
                <c:ptCount val="1"/>
                <c:pt idx="0">
                  <c:v>Net inflow-outflow,  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1.4108400785566149E-2"/>
                  <c:y val="-6.9155632083167905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4.0135822183066661E-3"/>
                  <c:y val="-1.5822159860583679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7.2054769377604567E-3"/>
                  <c:y val="-1.2248910430575154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Mode val="edge"/>
                  <c:yMode val="edge"/>
                  <c:x val="0.60909090909090913"/>
                  <c:y val="0.40800106250276691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78811188811188815"/>
                  <c:y val="0.41066773611389612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68881118881118886"/>
                  <c:y val="0.54933476389261415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78741258741258746"/>
                  <c:y val="0.55200143750374375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78741258741258746"/>
                  <c:y val="0.35200091666905386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55944055944055959"/>
                  <c:y val="0.51200133333680564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52167832167832173"/>
                  <c:y val="0.39200102083599181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6783216783216761"/>
                  <c:y val="0.37866765278034581"/>
                </c:manualLayout>
              </c:layout>
              <c:dLblPos val="outEnd"/>
              <c:showVal val="1"/>
            </c:dLbl>
            <c:dLbl>
              <c:idx val="12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3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5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'І_динаміка ВЧА'!$B$35:$B$37</c:f>
              <c:strCache>
                <c:ptCount val="3"/>
                <c:pt idx="0">
                  <c:v>Zbalansovanyi Fond "Parytet"</c:v>
                </c:pt>
                <c:pt idx="1">
                  <c:v>Оptimum</c:v>
                </c:pt>
                <c:pt idx="2">
                  <c:v>ТАSК Ukrainckyi Kapital</c:v>
                </c:pt>
              </c:strCache>
            </c:strRef>
          </c:cat>
          <c:val>
            <c:numRef>
              <c:f>'І_динаміка ВЧА'!$E$35:$E$37</c:f>
              <c:numCache>
                <c:formatCode>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Val val="1"/>
        </c:dLbls>
        <c:overlap val="-20"/>
        <c:axId val="73917952"/>
        <c:axId val="73919488"/>
      </c:barChart>
      <c:lineChart>
        <c:grouping val="standard"/>
        <c:ser>
          <c:idx val="2"/>
          <c:order val="2"/>
          <c:tx>
            <c:strRef>
              <c:f>'І_динаміка ВЧА'!$D$34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8725474001064662E-3"/>
                  <c:y val="-5.6497601594758411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3.4778554778554975E-3"/>
                  <c:y val="-5.7539170820010033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1.8119413395004636E-3"/>
                  <c:y val="-2.3205634345745924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Mode val="edge"/>
                  <c:yMode val="edge"/>
                  <c:x val="0.58321678321678305"/>
                  <c:y val="0.3813343263914750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Mode val="edge"/>
                  <c:yMode val="edge"/>
                  <c:x val="0.74755244755244754"/>
                  <c:y val="0.48000125000325522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755944055944056"/>
                  <c:y val="3.2000083333550346E-2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67552447552447581"/>
                  <c:y val="0.53600139583696826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77902097902097911"/>
                  <c:y val="0.51733468055906384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76783216783216768"/>
                  <c:y val="0.32266750694663271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5468531468531469"/>
                  <c:y val="1.0666694444516784E-2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49930069930069942"/>
                  <c:y val="0.586668194448423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4825174825174827"/>
                  <c:y val="1.0666694444516784E-2"/>
                </c:manualLayout>
              </c:layout>
              <c:dLblPos val="r"/>
              <c:showVal val="1"/>
            </c:dLbl>
            <c:dLbl>
              <c:idx val="1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t"/>
            <c:showVal val="1"/>
          </c:dLbls>
          <c:val>
            <c:numRef>
              <c:f>'І_динаміка ВЧА'!$D$35:$D$37</c:f>
              <c:numCache>
                <c:formatCode>0.00%</c:formatCode>
                <c:ptCount val="3"/>
                <c:pt idx="0">
                  <c:v>1.3664670590248614E-2</c:v>
                </c:pt>
                <c:pt idx="1">
                  <c:v>-2.4271282285123377E-3</c:v>
                </c:pt>
                <c:pt idx="2">
                  <c:v>-7.0795972589577927E-2</c:v>
                </c:pt>
              </c:numCache>
            </c:numRef>
          </c:val>
        </c:ser>
        <c:dLbls>
          <c:showVal val="1"/>
        </c:dLbls>
        <c:marker val="1"/>
        <c:axId val="73933568"/>
        <c:axId val="73935104"/>
      </c:lineChart>
      <c:catAx>
        <c:axId val="73917952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919488"/>
        <c:crosses val="autoZero"/>
        <c:lblAlgn val="ctr"/>
        <c:lblOffset val="100"/>
        <c:tickLblSkip val="1"/>
        <c:tickMarkSkip val="1"/>
      </c:catAx>
      <c:valAx>
        <c:axId val="73919488"/>
        <c:scaling>
          <c:orientation val="minMax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917952"/>
        <c:crosses val="autoZero"/>
        <c:crossBetween val="between"/>
      </c:valAx>
      <c:catAx>
        <c:axId val="73933568"/>
        <c:scaling>
          <c:orientation val="minMax"/>
        </c:scaling>
        <c:delete val="1"/>
        <c:axPos val="b"/>
        <c:tickLblPos val="none"/>
        <c:crossAx val="73935104"/>
        <c:crosses val="autoZero"/>
        <c:lblAlgn val="ctr"/>
        <c:lblOffset val="100"/>
      </c:catAx>
      <c:valAx>
        <c:axId val="73935104"/>
        <c:scaling>
          <c:orientation val="minMax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933568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5384615384615391"/>
          <c:y val="0.81600212500553371"/>
          <c:w val="0.47062937062937066"/>
          <c:h val="6.93335138893591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9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Rates of Return: Interval Funds, Bank Deposits </a:t>
            </a:r>
            <a:endParaRPr lang="ru-RU" sz="1400" b="1" i="1" baseline="0"/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and Indexes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28004087244267545"/>
          <c:y val="8.9766606822262156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5.8044835379027257E-2"/>
          <c:y val="0.16517055655296231"/>
          <c:w val="0.92871736606443622"/>
          <c:h val="0.77199281867145442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3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'І_діаграма(дох)'!$A$2:$A$11</c:f>
              <c:strCache>
                <c:ptCount val="10"/>
                <c:pt idx="0">
                  <c:v>ТАSК Ukrainskyi Kapital</c:v>
                </c:pt>
                <c:pt idx="1">
                  <c:v>Optimum</c:v>
                </c:pt>
                <c:pt idx="2">
                  <c:v>Zbalansovanyi Fond "Parytet"</c:v>
                </c:pt>
                <c:pt idx="3">
                  <c:v>Funds' average rate of return</c:v>
                </c:pt>
                <c:pt idx="4">
                  <c:v>UX Index</c:v>
                </c:pt>
                <c:pt idx="5">
                  <c:v>PFTS Index</c:v>
                </c:pt>
                <c:pt idx="6">
                  <c:v>EURO deposits</c:v>
                </c:pt>
                <c:pt idx="7">
                  <c:v>USD deposits</c:v>
                </c:pt>
                <c:pt idx="8">
                  <c:v>UAH deposits</c:v>
                </c:pt>
                <c:pt idx="9">
                  <c:v>Gold deposit (at official rate of gold)</c:v>
                </c:pt>
              </c:strCache>
            </c:strRef>
          </c:cat>
          <c:val>
            <c:numRef>
              <c:f>'І_діаграма(дох)'!$B$2:$B$11</c:f>
              <c:numCache>
                <c:formatCode>0.00%</c:formatCode>
                <c:ptCount val="10"/>
                <c:pt idx="0">
                  <c:v>-7.079597258957393E-2</c:v>
                </c:pt>
                <c:pt idx="1">
                  <c:v>-2.4271282285129869E-3</c:v>
                </c:pt>
                <c:pt idx="2">
                  <c:v>1.3664670590173733E-2</c:v>
                </c:pt>
                <c:pt idx="3">
                  <c:v>-1.9852810075971061E-2</c:v>
                </c:pt>
                <c:pt idx="4">
                  <c:v>4.318996415770604E-2</c:v>
                </c:pt>
                <c:pt idx="5">
                  <c:v>2.3345607951092306E-2</c:v>
                </c:pt>
                <c:pt idx="6">
                  <c:v>1.4969187611671542E-2</c:v>
                </c:pt>
                <c:pt idx="7">
                  <c:v>-5.1532421478057699E-3</c:v>
                </c:pt>
                <c:pt idx="8">
                  <c:v>1.315068493150685E-2</c:v>
                </c:pt>
                <c:pt idx="9">
                  <c:v>-2.2835584415580756E-2</c:v>
                </c:pt>
              </c:numCache>
            </c:numRef>
          </c:val>
        </c:ser>
        <c:gapWidth val="60"/>
        <c:axId val="73987200"/>
        <c:axId val="73988736"/>
      </c:barChart>
      <c:catAx>
        <c:axId val="73987200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969696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988736"/>
        <c:crosses val="autoZero"/>
        <c:lblAlgn val="ctr"/>
        <c:lblOffset val="100"/>
        <c:tickLblSkip val="1"/>
        <c:tickMarkSkip val="1"/>
      </c:catAx>
      <c:valAx>
        <c:axId val="73988736"/>
        <c:scaling>
          <c:orientation val="minMax"/>
          <c:max val="0.05"/>
          <c:min val="-7.5000000000000011E-2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9872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1" baseline="0"/>
              <a:t>Closed-end CII NAV Dynamics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36699857752489345"/>
          <c:y val="5.325443786982249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2.2759601706970136E-2"/>
          <c:y val="0.32840236686390545"/>
          <c:w val="0.94025604551920339"/>
          <c:h val="0.45857988165680486"/>
        </c:manualLayout>
      </c:layout>
      <c:barChart>
        <c:barDir val="col"/>
        <c:grouping val="clustered"/>
        <c:ser>
          <c:idx val="1"/>
          <c:order val="0"/>
          <c:tx>
            <c:strRef>
              <c:f>'3_динаміка ВЧА'!$C$35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0"/>
              <c:layout>
                <c:manualLayout>
                  <c:x val="-1.8800566003218274E-3"/>
                  <c:y val="3.7789063349329527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Mode val="edge"/>
                  <c:yMode val="edge"/>
                  <c:x val="0.64011379800853485"/>
                  <c:y val="0.21301775147928997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Mode val="edge"/>
                  <c:yMode val="edge"/>
                  <c:x val="0.67852062588904694"/>
                  <c:y val="0.51183431952662717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72048364153627309"/>
                  <c:y val="0.50591715976331342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51635846372688476"/>
                  <c:y val="0.4674556213017752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596728307254623"/>
                  <c:y val="0.47041420118343202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67780938833570425"/>
                  <c:y val="0.46153846153846162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5248933143669983"/>
                  <c:y val="0.47041420118343202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48364153627311524"/>
                  <c:y val="0.58579881656804755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2275960170697011"/>
                  <c:y val="0.71893491124260367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56685633001422464"/>
                  <c:y val="0.71893491124260367"/>
                </c:manualLayout>
              </c:layout>
              <c:dLblPos val="outEnd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123755334281652"/>
                  <c:y val="0.9497041420118344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47510668563300146"/>
                  <c:y val="0.47928994082840237"/>
                </c:manualLayout>
              </c:layout>
              <c:dLblPos val="outEnd"/>
              <c:showVal val="1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'3_динаміка ВЧА'!$B$36:$B$36</c:f>
              <c:strCache>
                <c:ptCount val="1"/>
                <c:pt idx="0">
                  <c:v>ТАSК Universal</c:v>
                </c:pt>
              </c:strCache>
            </c:strRef>
          </c:cat>
          <c:val>
            <c:numRef>
              <c:f>'3_динаміка ВЧА'!$C$36:$C$36</c:f>
              <c:numCache>
                <c:formatCode>#,##0.00</c:formatCode>
                <c:ptCount val="1"/>
                <c:pt idx="0">
                  <c:v>-2.3593099999999394</c:v>
                </c:pt>
              </c:numCache>
            </c:numRef>
          </c:val>
        </c:ser>
        <c:ser>
          <c:idx val="0"/>
          <c:order val="1"/>
          <c:tx>
            <c:strRef>
              <c:f>'3_динаміка ВЧА'!$E$35</c:f>
              <c:strCache>
                <c:ptCount val="1"/>
                <c:pt idx="0">
                  <c:v>Net inflow/ outflow of capital,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8"/>
              <c:layout>
                <c:manualLayout>
                  <c:xMode val="edge"/>
                  <c:yMode val="edge"/>
                  <c:x val="0.71266002844950238"/>
                  <c:y val="0.47041420118343202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8662873399715505"/>
                  <c:y val="0.45266272189349116"/>
                </c:manualLayout>
              </c:layout>
              <c:dLblPos val="outEnd"/>
              <c:showVal val="1"/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6"/>
              <c:layout>
                <c:manualLayout>
                  <c:xMode val="edge"/>
                  <c:yMode val="edge"/>
                  <c:x val="0.5234708392603129"/>
                  <c:y val="0.5147928994082841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'3_динаміка ВЧА'!$B$36:$B$36</c:f>
              <c:strCache>
                <c:ptCount val="1"/>
                <c:pt idx="0">
                  <c:v>ТАSК Universal</c:v>
                </c:pt>
              </c:strCache>
            </c:strRef>
          </c:cat>
          <c:val>
            <c:numRef>
              <c:f>'3_динаміка ВЧА'!$E$36:$E$36</c:f>
              <c:numCache>
                <c:formatCode>#,##0.00</c:formatCode>
                <c:ptCount val="1"/>
                <c:pt idx="0">
                  <c:v>0</c:v>
                </c:pt>
              </c:numCache>
            </c:numRef>
          </c:val>
        </c:ser>
        <c:dLbls>
          <c:showVal val="1"/>
        </c:dLbls>
        <c:overlap val="-20"/>
        <c:axId val="74136576"/>
        <c:axId val="74162944"/>
      </c:barChart>
      <c:lineChart>
        <c:grouping val="standard"/>
        <c:ser>
          <c:idx val="2"/>
          <c:order val="2"/>
          <c:tx>
            <c:strRef>
              <c:f>'3_динаміка ВЧА'!$D$35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7889995258416371E-3"/>
                  <c:y val="-5.4170122225846051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Mode val="edge"/>
                  <c:yMode val="edge"/>
                  <c:x val="0.41749644381223333"/>
                  <c:y val="1.183431952662722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Val val="1"/>
            </c:dLbl>
            <c:dLbl>
              <c:idx val="2"/>
              <c:layout>
                <c:manualLayout>
                  <c:xMode val="edge"/>
                  <c:yMode val="edge"/>
                  <c:x val="0.68776671408250367"/>
                  <c:y val="6.8047337278106509E-2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6237553342816502"/>
                  <c:y val="0.53550295857988162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68918918918918914"/>
                  <c:y val="0.53550295857988162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695590327169276"/>
                  <c:y val="0.52958579881656798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49288762446657186"/>
                  <c:y val="0.86094674556213013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3413940256045533"/>
                  <c:y val="0.89349112426035493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57752489331436707"/>
                  <c:y val="0.87278106508875752"/>
                </c:manualLayout>
              </c:layout>
              <c:dLblPos val="r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2162162162162171"/>
                  <c:y val="0.93195266272189359"/>
                </c:manualLayout>
              </c:layout>
              <c:dLblPos val="r"/>
              <c:showVal val="1"/>
            </c:dLbl>
            <c:dLbl>
              <c:idx val="14"/>
              <c:layout>
                <c:manualLayout>
                  <c:xMode val="edge"/>
                  <c:yMode val="edge"/>
                  <c:x val="0.6721194879089617"/>
                  <c:y val="0.97633136094674544"/>
                </c:manualLayout>
              </c:layout>
              <c:dLblPos val="r"/>
              <c:showVal val="1"/>
            </c:dLbl>
            <c:dLbl>
              <c:idx val="15"/>
              <c:layout>
                <c:manualLayout>
                  <c:xMode val="edge"/>
                  <c:yMode val="edge"/>
                  <c:x val="0.67069701280227623"/>
                  <c:y val="0.99704142011834329"/>
                </c:manualLayout>
              </c:layout>
              <c:dLblPos val="r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5021337126600286"/>
                  <c:y val="0.65976331360946772"/>
                </c:manualLayout>
              </c:layout>
              <c:dLblPos val="r"/>
              <c:showVal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b"/>
            <c:showVal val="1"/>
          </c:dLbls>
          <c:val>
            <c:numRef>
              <c:f>'3_динаміка ВЧА'!$D$36:$D$36</c:f>
              <c:numCache>
                <c:formatCode>0.00%</c:formatCode>
                <c:ptCount val="1"/>
                <c:pt idx="0">
                  <c:v>-2.4401261736288911E-3</c:v>
                </c:pt>
              </c:numCache>
            </c:numRef>
          </c:val>
        </c:ser>
        <c:dLbls>
          <c:showVal val="1"/>
        </c:dLbls>
        <c:marker val="1"/>
        <c:axId val="74164480"/>
        <c:axId val="73728000"/>
      </c:lineChart>
      <c:catAx>
        <c:axId val="74136576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4162944"/>
        <c:crosses val="autoZero"/>
        <c:lblAlgn val="ctr"/>
        <c:lblOffset val="100"/>
        <c:tickLblSkip val="1"/>
        <c:tickMarkSkip val="1"/>
      </c:catAx>
      <c:valAx>
        <c:axId val="74162944"/>
        <c:scaling>
          <c:orientation val="minMax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4136576"/>
        <c:crosses val="autoZero"/>
        <c:crossBetween val="between"/>
      </c:valAx>
      <c:catAx>
        <c:axId val="74164480"/>
        <c:scaling>
          <c:orientation val="minMax"/>
        </c:scaling>
        <c:delete val="1"/>
        <c:axPos val="b"/>
        <c:tickLblPos val="none"/>
        <c:crossAx val="73728000"/>
        <c:crosses val="autoZero"/>
        <c:lblAlgn val="ctr"/>
        <c:lblOffset val="100"/>
      </c:catAx>
      <c:valAx>
        <c:axId val="73728000"/>
        <c:scaling>
          <c:orientation val="minMax"/>
          <c:max val="0.15000000000000002"/>
          <c:min val="-0.1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4164480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egendEntry>
        <c:idx val="1"/>
        <c:txPr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</c:legendEntry>
      <c:layout>
        <c:manualLayout>
          <c:xMode val="edge"/>
          <c:yMode val="edge"/>
          <c:x val="0.17496443812233298"/>
          <c:y val="0.86094674556213013"/>
          <c:w val="0.4388335704125178"/>
          <c:h val="7.3964497041420135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Rates of Return: Closed-End Funds, Bank Deposits </a:t>
            </a:r>
            <a:endParaRPr lang="ru-RU" sz="1400" b="1" i="1" baseline="0"/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and Indexes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28356713426853702"/>
          <c:y val="1.061573326311468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1.8036072144288581E-2"/>
          <c:y val="0.22080725187278538"/>
          <c:w val="0.96492985971943901"/>
          <c:h val="0.70488468867081489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'З_діаграма(дох)'!$A$2:$A$9</c:f>
              <c:strCache>
                <c:ptCount val="8"/>
                <c:pt idx="0">
                  <c:v>ТАSК Universal</c:v>
                </c:pt>
                <c:pt idx="1">
                  <c:v>Funds' average rate of return</c:v>
                </c:pt>
                <c:pt idx="2">
                  <c:v>UX Index</c:v>
                </c:pt>
                <c:pt idx="3">
                  <c:v>PFTS Index</c:v>
                </c:pt>
                <c:pt idx="4">
                  <c:v>EURO deposits</c:v>
                </c:pt>
                <c:pt idx="5">
                  <c:v>USD deposits</c:v>
                </c:pt>
                <c:pt idx="6">
                  <c:v>UAH deposits</c:v>
                </c:pt>
                <c:pt idx="7">
                  <c:v>Gold deposit (at official rate of gold)</c:v>
                </c:pt>
              </c:strCache>
            </c:strRef>
          </c:cat>
          <c:val>
            <c:numRef>
              <c:f>'З_діаграма(дох)'!$B$2:$B$9</c:f>
              <c:numCache>
                <c:formatCode>0.00%</c:formatCode>
                <c:ptCount val="8"/>
                <c:pt idx="0">
                  <c:v>-2.4401261736495261E-3</c:v>
                </c:pt>
                <c:pt idx="1">
                  <c:v>-2.44012617364953E-3</c:v>
                </c:pt>
                <c:pt idx="2">
                  <c:v>4.318996415770604E-2</c:v>
                </c:pt>
                <c:pt idx="3">
                  <c:v>2.3345607951092306E-2</c:v>
                </c:pt>
                <c:pt idx="4">
                  <c:v>1.4969187611671542E-2</c:v>
                </c:pt>
                <c:pt idx="5">
                  <c:v>-5.1532421478057699E-3</c:v>
                </c:pt>
                <c:pt idx="6">
                  <c:v>1.315068493150685E-2</c:v>
                </c:pt>
                <c:pt idx="7">
                  <c:v>-2.2835584415580756E-2</c:v>
                </c:pt>
              </c:numCache>
            </c:numRef>
          </c:val>
        </c:ser>
        <c:gapWidth val="60"/>
        <c:axId val="73792512"/>
        <c:axId val="74257152"/>
      </c:barChart>
      <c:catAx>
        <c:axId val="73792512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969696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4257152"/>
        <c:crosses val="autoZero"/>
        <c:lblAlgn val="ctr"/>
        <c:lblOffset val="100"/>
        <c:tickLblSkip val="1"/>
        <c:tickMarkSkip val="1"/>
      </c:catAx>
      <c:valAx>
        <c:axId val="74257152"/>
        <c:scaling>
          <c:orientation val="minMax"/>
          <c:max val="0.05"/>
          <c:min val="-3.0000000000000002E-2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7925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9525</xdr:rowOff>
    </xdr:from>
    <xdr:to>
      <xdr:col>11</xdr:col>
      <xdr:colOff>590550</xdr:colOff>
      <xdr:row>19</xdr:row>
      <xdr:rowOff>142875</xdr:rowOff>
    </xdr:to>
    <xdr:graphicFrame macro="">
      <xdr:nvGraphicFramePr>
        <xdr:cNvPr id="103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21</xdr:row>
      <xdr:rowOff>19050</xdr:rowOff>
    </xdr:from>
    <xdr:to>
      <xdr:col>11</xdr:col>
      <xdr:colOff>561975</xdr:colOff>
      <xdr:row>40</xdr:row>
      <xdr:rowOff>133350</xdr:rowOff>
    </xdr:to>
    <xdr:graphicFrame macro="">
      <xdr:nvGraphicFramePr>
        <xdr:cNvPr id="103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31</xdr:row>
      <xdr:rowOff>104775</xdr:rowOff>
    </xdr:from>
    <xdr:to>
      <xdr:col>4</xdr:col>
      <xdr:colOff>533400</xdr:colOff>
      <xdr:row>55</xdr:row>
      <xdr:rowOff>104775</xdr:rowOff>
    </xdr:to>
    <xdr:graphicFrame macro="">
      <xdr:nvGraphicFramePr>
        <xdr:cNvPr id="1229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47065</xdr:colOff>
      <xdr:row>23</xdr:row>
      <xdr:rowOff>112619</xdr:rowOff>
    </xdr:from>
    <xdr:to>
      <xdr:col>13</xdr:col>
      <xdr:colOff>4483</xdr:colOff>
      <xdr:row>48</xdr:row>
      <xdr:rowOff>150719</xdr:rowOff>
    </xdr:to>
    <xdr:graphicFrame macro="">
      <xdr:nvGraphicFramePr>
        <xdr:cNvPr id="1127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0</xdr:row>
      <xdr:rowOff>190500</xdr:rowOff>
    </xdr:from>
    <xdr:to>
      <xdr:col>18</xdr:col>
      <xdr:colOff>171450</xdr:colOff>
      <xdr:row>45</xdr:row>
      <xdr:rowOff>142875</xdr:rowOff>
    </xdr:to>
    <xdr:graphicFrame macro="">
      <xdr:nvGraphicFramePr>
        <xdr:cNvPr id="768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15128</xdr:colOff>
      <xdr:row>4</xdr:row>
      <xdr:rowOff>86845</xdr:rowOff>
    </xdr:from>
    <xdr:to>
      <xdr:col>10</xdr:col>
      <xdr:colOff>194982</xdr:colOff>
      <xdr:row>24</xdr:row>
      <xdr:rowOff>16809</xdr:rowOff>
    </xdr:to>
    <xdr:graphicFrame macro="">
      <xdr:nvGraphicFramePr>
        <xdr:cNvPr id="13320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</xdr:row>
      <xdr:rowOff>28575</xdr:rowOff>
    </xdr:from>
    <xdr:to>
      <xdr:col>18</xdr:col>
      <xdr:colOff>238125</xdr:colOff>
      <xdr:row>32</xdr:row>
      <xdr:rowOff>19050</xdr:rowOff>
    </xdr:to>
    <xdr:graphicFrame macro="">
      <xdr:nvGraphicFramePr>
        <xdr:cNvPr id="61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8</xdr:row>
      <xdr:rowOff>9525</xdr:rowOff>
    </xdr:from>
    <xdr:to>
      <xdr:col>9</xdr:col>
      <xdr:colOff>571500</xdr:colOff>
      <xdr:row>25</xdr:row>
      <xdr:rowOff>152400</xdr:rowOff>
    </xdr:to>
    <xdr:graphicFrame macro="">
      <xdr:nvGraphicFramePr>
        <xdr:cNvPr id="14344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0</xdr:rowOff>
    </xdr:from>
    <xdr:to>
      <xdr:col>18</xdr:col>
      <xdr:colOff>371475</xdr:colOff>
      <xdr:row>27</xdr:row>
      <xdr:rowOff>114300</xdr:rowOff>
    </xdr:to>
    <xdr:graphicFrame macro="">
      <xdr:nvGraphicFramePr>
        <xdr:cNvPr id="81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art-capital.com.ua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sem.biz.ua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9"/>
  </sheetPr>
  <dimension ref="A1:N36"/>
  <sheetViews>
    <sheetView zoomScale="85" workbookViewId="0">
      <selection activeCell="P45" sqref="P45"/>
    </sheetView>
  </sheetViews>
  <sheetFormatPr defaultRowHeight="12.75"/>
  <cols>
    <col min="1" max="1" width="29.140625" style="3" customWidth="1"/>
    <col min="2" max="6" width="16.7109375" customWidth="1"/>
  </cols>
  <sheetData>
    <row r="1" spans="1:14" ht="16.5" thickBot="1">
      <c r="A1" s="75" t="s">
        <v>12</v>
      </c>
      <c r="B1" s="75"/>
      <c r="C1" s="75"/>
      <c r="D1" s="76"/>
      <c r="E1" s="76"/>
      <c r="F1" s="76"/>
    </row>
    <row r="2" spans="1:14" ht="30.75" thickBot="1">
      <c r="A2" s="25" t="s">
        <v>13</v>
      </c>
      <c r="B2" s="25" t="s">
        <v>14</v>
      </c>
      <c r="C2" s="25" t="s">
        <v>15</v>
      </c>
      <c r="D2" s="25" t="s">
        <v>16</v>
      </c>
      <c r="E2" s="25" t="s">
        <v>17</v>
      </c>
      <c r="F2" s="25" t="s">
        <v>18</v>
      </c>
      <c r="G2" s="2"/>
      <c r="I2" s="1"/>
    </row>
    <row r="3" spans="1:14" ht="14.25">
      <c r="A3" s="89" t="s">
        <v>19</v>
      </c>
      <c r="B3" s="90">
        <v>1.2634856273984418E-2</v>
      </c>
      <c r="C3" s="90">
        <v>-1.7134581323208442E-2</v>
      </c>
      <c r="D3" s="90">
        <v>1.463558178103856E-2</v>
      </c>
      <c r="E3" s="90">
        <v>-7.8145422889676439E-3</v>
      </c>
      <c r="F3" s="90">
        <v>3.265691118362879E-2</v>
      </c>
      <c r="G3" s="59"/>
      <c r="H3" s="59"/>
      <c r="I3" s="2"/>
      <c r="J3" s="2"/>
      <c r="K3" s="2"/>
      <c r="L3" s="2"/>
    </row>
    <row r="4" spans="1:14" ht="14.25">
      <c r="A4" s="89" t="s">
        <v>20</v>
      </c>
      <c r="B4" s="90">
        <v>2.3345607951092306E-2</v>
      </c>
      <c r="C4" s="90">
        <v>4.318996415770604E-2</v>
      </c>
      <c r="D4" s="90">
        <v>9.0856977325776949E-3</v>
      </c>
      <c r="E4" s="90">
        <v>-1.9852810075971061E-2</v>
      </c>
      <c r="F4" s="90">
        <v>-2.4401261736495261E-3</v>
      </c>
      <c r="G4" s="59"/>
      <c r="H4" s="59"/>
      <c r="I4" s="2"/>
      <c r="J4" s="2"/>
      <c r="K4" s="2"/>
      <c r="L4" s="2"/>
    </row>
    <row r="5" spans="1:14" ht="15" thickBot="1">
      <c r="A5" s="79" t="s">
        <v>21</v>
      </c>
      <c r="B5" s="80">
        <v>7.9539883085046226E-2</v>
      </c>
      <c r="C5" s="80">
        <v>0.31657117008443891</v>
      </c>
      <c r="D5" s="80">
        <v>0.19201557012391468</v>
      </c>
      <c r="E5" s="80">
        <v>-2.6720460188248696E-3</v>
      </c>
      <c r="F5" s="80" t="s">
        <v>0</v>
      </c>
      <c r="G5" s="59"/>
      <c r="H5" s="59"/>
      <c r="I5" s="2"/>
      <c r="J5" s="2"/>
      <c r="K5" s="2"/>
      <c r="L5" s="2"/>
    </row>
    <row r="6" spans="1:14" ht="14.25">
      <c r="A6" s="73"/>
      <c r="B6" s="72"/>
      <c r="C6" s="72"/>
      <c r="D6" s="74"/>
      <c r="E6" s="74"/>
      <c r="F6" s="74"/>
      <c r="G6" s="10"/>
      <c r="J6" s="2"/>
      <c r="K6" s="2"/>
      <c r="L6" s="2"/>
      <c r="M6" s="2"/>
      <c r="N6" s="2"/>
    </row>
    <row r="7" spans="1:14" ht="14.25">
      <c r="A7" s="73"/>
      <c r="B7" s="74"/>
      <c r="C7" s="74"/>
      <c r="D7" s="74"/>
      <c r="E7" s="74"/>
      <c r="F7" s="74"/>
      <c r="J7" s="4"/>
      <c r="K7" s="4"/>
      <c r="L7" s="4"/>
      <c r="M7" s="4"/>
      <c r="N7" s="4"/>
    </row>
    <row r="8" spans="1:14" ht="14.25">
      <c r="A8" s="73"/>
      <c r="B8" s="74"/>
      <c r="C8" s="74"/>
      <c r="D8" s="74"/>
      <c r="E8" s="74"/>
      <c r="F8" s="74"/>
    </row>
    <row r="9" spans="1:14" ht="14.25">
      <c r="A9" s="73"/>
      <c r="B9" s="74"/>
      <c r="C9" s="74"/>
      <c r="D9" s="74"/>
      <c r="E9" s="74"/>
      <c r="F9" s="74"/>
    </row>
    <row r="10" spans="1:14" ht="14.25">
      <c r="A10" s="73"/>
      <c r="B10" s="74"/>
      <c r="C10" s="74"/>
      <c r="D10" s="74"/>
      <c r="E10" s="74"/>
      <c r="F10" s="74"/>
      <c r="N10" s="10"/>
    </row>
    <row r="11" spans="1:14" ht="14.25">
      <c r="A11" s="73"/>
      <c r="B11" s="74"/>
      <c r="C11" s="74"/>
      <c r="D11" s="74"/>
      <c r="E11" s="74"/>
      <c r="F11" s="74"/>
    </row>
    <row r="12" spans="1:14" ht="14.25">
      <c r="A12" s="73"/>
      <c r="B12" s="74"/>
      <c r="C12" s="74"/>
      <c r="D12" s="74"/>
      <c r="E12" s="74"/>
      <c r="F12" s="74"/>
    </row>
    <row r="13" spans="1:14" ht="14.25">
      <c r="A13" s="73"/>
      <c r="B13" s="74"/>
      <c r="C13" s="74"/>
      <c r="D13" s="74"/>
      <c r="E13" s="74"/>
      <c r="F13" s="74"/>
    </row>
    <row r="14" spans="1:14" ht="14.25">
      <c r="A14" s="73"/>
      <c r="B14" s="74"/>
      <c r="C14" s="74"/>
      <c r="D14" s="74"/>
      <c r="E14" s="74"/>
      <c r="F14" s="74"/>
    </row>
    <row r="15" spans="1:14" ht="14.25">
      <c r="A15" s="73"/>
      <c r="B15" s="74"/>
      <c r="C15" s="74"/>
      <c r="D15" s="74"/>
      <c r="E15" s="74"/>
      <c r="F15" s="74"/>
    </row>
    <row r="16" spans="1:14" ht="14.25">
      <c r="A16" s="73"/>
      <c r="B16" s="74"/>
      <c r="C16" s="74"/>
      <c r="D16" s="74"/>
      <c r="E16" s="74"/>
      <c r="F16" s="74"/>
    </row>
    <row r="17" spans="1:6" ht="14.25">
      <c r="A17" s="73"/>
      <c r="B17" s="74"/>
      <c r="C17" s="74"/>
      <c r="D17" s="74"/>
      <c r="E17" s="74"/>
      <c r="F17" s="74"/>
    </row>
    <row r="18" spans="1:6" ht="14.25">
      <c r="A18" s="73"/>
      <c r="B18" s="74"/>
      <c r="C18" s="74"/>
      <c r="D18" s="74"/>
      <c r="E18" s="74"/>
      <c r="F18" s="74"/>
    </row>
    <row r="19" spans="1:6" ht="14.25">
      <c r="A19" s="73"/>
      <c r="B19" s="74"/>
      <c r="C19" s="74"/>
      <c r="D19" s="74"/>
      <c r="E19" s="74"/>
      <c r="F19" s="74"/>
    </row>
    <row r="20" spans="1:6" ht="14.25">
      <c r="A20" s="73"/>
      <c r="B20" s="74"/>
      <c r="C20" s="74"/>
      <c r="D20" s="74"/>
      <c r="E20" s="74"/>
      <c r="F20" s="74"/>
    </row>
    <row r="21" spans="1:6" ht="15" thickBot="1">
      <c r="A21" s="73"/>
      <c r="B21" s="74"/>
      <c r="C21" s="74"/>
      <c r="D21" s="74"/>
      <c r="E21" s="74"/>
      <c r="F21" s="74"/>
    </row>
    <row r="22" spans="1:6" ht="15.75" thickBot="1">
      <c r="A22" s="157" t="s">
        <v>22</v>
      </c>
      <c r="B22" s="158" t="s">
        <v>23</v>
      </c>
      <c r="C22" s="159" t="s">
        <v>24</v>
      </c>
      <c r="D22" s="78"/>
      <c r="E22" s="74"/>
      <c r="F22" s="74"/>
    </row>
    <row r="23" spans="1:6" ht="14.25">
      <c r="A23" s="26" t="s">
        <v>15</v>
      </c>
      <c r="B23" s="27">
        <v>4.318996415770604E-2</v>
      </c>
      <c r="C23" s="65">
        <v>0.31657117008443891</v>
      </c>
      <c r="D23" s="78"/>
      <c r="E23" s="74"/>
      <c r="F23" s="74"/>
    </row>
    <row r="24" spans="1:6" ht="28.5">
      <c r="A24" s="160" t="s">
        <v>25</v>
      </c>
      <c r="B24" s="27">
        <v>2.4140103645027722E-2</v>
      </c>
      <c r="C24" s="65">
        <v>3.1113366280190791E-2</v>
      </c>
      <c r="D24" s="78"/>
      <c r="E24" s="74"/>
      <c r="F24" s="74"/>
    </row>
    <row r="25" spans="1:6" ht="14.25">
      <c r="A25" s="26" t="s">
        <v>14</v>
      </c>
      <c r="B25" s="27">
        <v>2.3345607951092306E-2</v>
      </c>
      <c r="C25" s="65">
        <v>7.9539883085046226E-2</v>
      </c>
      <c r="D25" s="78"/>
      <c r="E25" s="74"/>
      <c r="F25" s="74"/>
    </row>
    <row r="26" spans="1:6" ht="14.25">
      <c r="A26" s="161" t="s">
        <v>26</v>
      </c>
      <c r="B26" s="27">
        <v>1.948340429819595E-2</v>
      </c>
      <c r="C26" s="65">
        <v>4.6397675859252141E-2</v>
      </c>
      <c r="D26" s="78"/>
      <c r="E26" s="74"/>
      <c r="F26" s="74"/>
    </row>
    <row r="27" spans="1:6" ht="14.25">
      <c r="A27" s="26" t="s">
        <v>27</v>
      </c>
      <c r="B27" s="27">
        <v>1.6230457454429414E-2</v>
      </c>
      <c r="C27" s="65">
        <v>7.7188041441428767E-2</v>
      </c>
      <c r="D27" s="78"/>
      <c r="E27" s="74"/>
      <c r="F27" s="74"/>
    </row>
    <row r="28" spans="1:6" ht="14.25">
      <c r="A28" s="26" t="s">
        <v>28</v>
      </c>
      <c r="B28" s="27">
        <v>8.1624422448032252E-3</v>
      </c>
      <c r="C28" s="65">
        <v>0.18161453409511297</v>
      </c>
      <c r="D28" s="78"/>
      <c r="E28" s="74"/>
      <c r="F28" s="74"/>
    </row>
    <row r="29" spans="1:6" ht="14.25">
      <c r="A29" s="26" t="s">
        <v>29</v>
      </c>
      <c r="B29" s="27">
        <v>4.8138319927024664E-3</v>
      </c>
      <c r="C29" s="65">
        <v>7.7425464374949904E-2</v>
      </c>
      <c r="D29" s="78"/>
      <c r="E29" s="74"/>
      <c r="F29" s="74"/>
    </row>
    <row r="30" spans="1:6" ht="14.25">
      <c r="A30" s="19" t="s">
        <v>30</v>
      </c>
      <c r="B30" s="27">
        <v>4.0501702022357478E-3</v>
      </c>
      <c r="C30" s="65">
        <v>0.18235447716501985</v>
      </c>
      <c r="D30" s="78"/>
      <c r="E30" s="74"/>
      <c r="F30" s="74"/>
    </row>
    <row r="31" spans="1:6" ht="14.25">
      <c r="A31" s="26" t="s">
        <v>31</v>
      </c>
      <c r="B31" s="27">
        <v>-1.0987276228964782E-2</v>
      </c>
      <c r="C31" s="65">
        <v>-0.1481328722357943</v>
      </c>
      <c r="D31" s="78"/>
      <c r="E31" s="74"/>
      <c r="F31" s="74"/>
    </row>
    <row r="32" spans="1:6" ht="14.25">
      <c r="A32" s="19" t="s">
        <v>32</v>
      </c>
      <c r="B32" s="27">
        <v>-2.2983640188790067E-2</v>
      </c>
      <c r="C32" s="65">
        <v>7.6330991481130761E-2</v>
      </c>
      <c r="D32" s="78"/>
      <c r="E32" s="74"/>
      <c r="F32" s="74"/>
    </row>
    <row r="33" spans="1:6" ht="14.25">
      <c r="A33" s="54" t="s">
        <v>33</v>
      </c>
      <c r="B33" s="187">
        <v>-2.7557364078218516E-2</v>
      </c>
      <c r="C33" s="65">
        <v>2.7029911829062447E-2</v>
      </c>
      <c r="D33" s="78"/>
      <c r="E33" s="74"/>
      <c r="F33" s="74"/>
    </row>
    <row r="34" spans="1:6" ht="14.25">
      <c r="A34" s="177" t="s">
        <v>34</v>
      </c>
      <c r="B34" s="154">
        <v>-3.0840539553299462E-2</v>
      </c>
      <c r="C34" s="155">
        <v>5.8326289095519845E-2</v>
      </c>
      <c r="D34" s="78"/>
      <c r="E34" s="74"/>
      <c r="F34" s="74"/>
    </row>
    <row r="35" spans="1:6" ht="15" thickBot="1">
      <c r="A35" s="188" t="s">
        <v>35</v>
      </c>
      <c r="B35" s="156">
        <v>-4.9691445931833167E-2</v>
      </c>
      <c r="C35" s="156">
        <v>-0.12523377554052395</v>
      </c>
      <c r="D35" s="78"/>
      <c r="E35" s="74"/>
      <c r="F35" s="74"/>
    </row>
    <row r="36" spans="1:6" ht="14.25">
      <c r="A36" s="73"/>
      <c r="B36" s="74"/>
      <c r="C36" s="74"/>
      <c r="D36" s="78"/>
      <c r="E36" s="74"/>
      <c r="F36" s="74"/>
    </row>
  </sheetData>
  <autoFilter ref="A22:C22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  <pageSetUpPr fitToPage="1"/>
  </sheetPr>
  <dimension ref="A1:K6"/>
  <sheetViews>
    <sheetView zoomScale="85" workbookViewId="0">
      <selection activeCell="J41" sqref="J41"/>
    </sheetView>
  </sheetViews>
  <sheetFormatPr defaultRowHeight="14.25"/>
  <cols>
    <col min="1" max="1" width="4.7109375" style="30" customWidth="1"/>
    <col min="2" max="2" width="46" style="28" bestFit="1" customWidth="1"/>
    <col min="3" max="4" width="12.7109375" style="30" customWidth="1"/>
    <col min="5" max="5" width="16.7109375" style="6" customWidth="1"/>
    <col min="6" max="6" width="14.7109375" style="12" customWidth="1"/>
    <col min="7" max="7" width="14.7109375" style="6" customWidth="1"/>
    <col min="8" max="8" width="12.7109375" style="12" customWidth="1"/>
    <col min="9" max="9" width="39.140625" style="28" bestFit="1" customWidth="1"/>
    <col min="10" max="10" width="22.28515625" style="28" bestFit="1" customWidth="1"/>
    <col min="11" max="11" width="35.85546875" style="28" customWidth="1"/>
    <col min="12" max="16384" width="9.140625" style="28"/>
  </cols>
  <sheetData>
    <row r="1" spans="1:11" ht="16.5" thickBot="1">
      <c r="A1" s="189" t="s">
        <v>138</v>
      </c>
      <c r="B1" s="189"/>
      <c r="C1" s="189"/>
      <c r="D1" s="189"/>
      <c r="E1" s="189"/>
      <c r="F1" s="189"/>
      <c r="G1" s="189"/>
      <c r="H1" s="189"/>
      <c r="I1" s="189"/>
      <c r="J1" s="189"/>
    </row>
    <row r="2" spans="1:11" ht="60.75" thickBot="1">
      <c r="A2" s="25" t="s">
        <v>37</v>
      </c>
      <c r="B2" s="183" t="s">
        <v>74</v>
      </c>
      <c r="C2" s="15" t="s">
        <v>113</v>
      </c>
      <c r="D2" s="43" t="s">
        <v>114</v>
      </c>
      <c r="E2" s="43" t="s">
        <v>39</v>
      </c>
      <c r="F2" s="43" t="s">
        <v>139</v>
      </c>
      <c r="G2" s="43" t="s">
        <v>140</v>
      </c>
      <c r="H2" s="43" t="s">
        <v>141</v>
      </c>
      <c r="I2" s="17" t="s">
        <v>43</v>
      </c>
      <c r="J2" s="18" t="s">
        <v>44</v>
      </c>
    </row>
    <row r="3" spans="1:11" ht="31.5" customHeight="1">
      <c r="A3" s="21">
        <v>1</v>
      </c>
      <c r="B3" s="85" t="s">
        <v>144</v>
      </c>
      <c r="C3" s="111" t="s">
        <v>147</v>
      </c>
      <c r="D3" s="181" t="s">
        <v>148</v>
      </c>
      <c r="E3" s="86">
        <v>2035922.97</v>
      </c>
      <c r="F3" s="87">
        <v>1611</v>
      </c>
      <c r="G3" s="86">
        <v>1263.7634823091248</v>
      </c>
      <c r="H3" s="52">
        <v>1000</v>
      </c>
      <c r="I3" s="85" t="s">
        <v>145</v>
      </c>
      <c r="J3" s="88" t="s">
        <v>5</v>
      </c>
      <c r="K3" s="47"/>
    </row>
    <row r="4" spans="1:11" ht="28.5">
      <c r="A4" s="21">
        <v>2</v>
      </c>
      <c r="B4" s="85" t="s">
        <v>142</v>
      </c>
      <c r="C4" s="111" t="s">
        <v>118</v>
      </c>
      <c r="D4" s="181" t="s">
        <v>148</v>
      </c>
      <c r="E4" s="86">
        <v>964521.02</v>
      </c>
      <c r="F4" s="87">
        <v>648</v>
      </c>
      <c r="G4" s="86">
        <v>1488.458364197531</v>
      </c>
      <c r="H4" s="52">
        <v>5000</v>
      </c>
      <c r="I4" s="162" t="s">
        <v>122</v>
      </c>
      <c r="J4" s="88" t="s">
        <v>1</v>
      </c>
      <c r="K4" s="48"/>
    </row>
    <row r="5" spans="1:11" ht="14.25" customHeight="1">
      <c r="A5" s="21">
        <v>3</v>
      </c>
      <c r="B5" s="85" t="s">
        <v>143</v>
      </c>
      <c r="C5" s="111" t="s">
        <v>118</v>
      </c>
      <c r="D5" s="181" t="s">
        <v>119</v>
      </c>
      <c r="E5" s="86">
        <v>418696.8</v>
      </c>
      <c r="F5" s="87">
        <v>9894</v>
      </c>
      <c r="G5" s="86">
        <v>42.318253486961794</v>
      </c>
      <c r="H5" s="52">
        <v>100</v>
      </c>
      <c r="I5" s="85" t="s">
        <v>146</v>
      </c>
      <c r="J5" s="88" t="s">
        <v>11</v>
      </c>
      <c r="K5" s="49"/>
    </row>
    <row r="6" spans="1:11" ht="15.75" thickBot="1">
      <c r="A6" s="190" t="s">
        <v>62</v>
      </c>
      <c r="B6" s="191"/>
      <c r="C6" s="112" t="s">
        <v>4</v>
      </c>
      <c r="D6" s="112" t="s">
        <v>4</v>
      </c>
      <c r="E6" s="100">
        <f>SUM(E3:E5)</f>
        <v>3419140.79</v>
      </c>
      <c r="F6" s="101">
        <f>SUM(F3:F5)</f>
        <v>12153</v>
      </c>
      <c r="G6" s="112" t="s">
        <v>4</v>
      </c>
      <c r="H6" s="112" t="s">
        <v>4</v>
      </c>
      <c r="I6" s="112" t="s">
        <v>4</v>
      </c>
      <c r="J6" s="112" t="s">
        <v>4</v>
      </c>
    </row>
  </sheetData>
  <mergeCells count="2">
    <mergeCell ref="A1:J1"/>
    <mergeCell ref="A6:B6"/>
  </mergeCells>
  <phoneticPr fontId="11" type="noConversion"/>
  <pageMargins left="0.75" right="0.75" top="1" bottom="1" header="0.5" footer="0.5"/>
  <pageSetup paperSize="9" scale="63" orientation="landscape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  <pageSetUpPr fitToPage="1"/>
  </sheetPr>
  <dimension ref="A1:J12"/>
  <sheetViews>
    <sheetView zoomScale="85" workbookViewId="0">
      <selection activeCell="M39" sqref="M39"/>
    </sheetView>
  </sheetViews>
  <sheetFormatPr defaultRowHeight="14.25"/>
  <cols>
    <col min="1" max="1" width="4.42578125" style="30" customWidth="1"/>
    <col min="2" max="2" width="46.7109375" style="30" customWidth="1"/>
    <col min="3" max="4" width="14.7109375" style="29" customWidth="1"/>
    <col min="5" max="8" width="12.7109375" style="30" customWidth="1"/>
    <col min="9" max="9" width="16.140625" style="30" bestFit="1" customWidth="1"/>
    <col min="10" max="10" width="19.140625" style="30" customWidth="1"/>
    <col min="11" max="16384" width="9.140625" style="30"/>
  </cols>
  <sheetData>
    <row r="1" spans="1:10" s="50" customFormat="1" ht="16.5" thickBot="1">
      <c r="A1" s="203" t="s">
        <v>149</v>
      </c>
      <c r="B1" s="203"/>
      <c r="C1" s="203"/>
      <c r="D1" s="203"/>
      <c r="E1" s="203"/>
      <c r="F1" s="203"/>
      <c r="G1" s="203"/>
      <c r="H1" s="203"/>
      <c r="I1" s="203"/>
      <c r="J1" s="203"/>
    </row>
    <row r="2" spans="1:10" s="22" customFormat="1" ht="15.75" customHeight="1" thickBot="1">
      <c r="A2" s="194" t="s">
        <v>37</v>
      </c>
      <c r="B2" s="104"/>
      <c r="C2" s="105"/>
      <c r="D2" s="106"/>
      <c r="E2" s="196" t="s">
        <v>73</v>
      </c>
      <c r="F2" s="196"/>
      <c r="G2" s="196"/>
      <c r="H2" s="196"/>
      <c r="I2" s="196"/>
      <c r="J2" s="196"/>
    </row>
    <row r="3" spans="1:10" s="22" customFormat="1" ht="64.5" thickBot="1">
      <c r="A3" s="195"/>
      <c r="B3" s="166" t="s">
        <v>74</v>
      </c>
      <c r="C3" s="167" t="s">
        <v>75</v>
      </c>
      <c r="D3" s="167" t="s">
        <v>76</v>
      </c>
      <c r="E3" s="17" t="s">
        <v>77</v>
      </c>
      <c r="F3" s="17" t="s">
        <v>78</v>
      </c>
      <c r="G3" s="17" t="s">
        <v>80</v>
      </c>
      <c r="H3" s="17" t="s">
        <v>79</v>
      </c>
      <c r="I3" s="18" t="s">
        <v>81</v>
      </c>
      <c r="J3" s="168" t="s">
        <v>82</v>
      </c>
    </row>
    <row r="4" spans="1:10" s="22" customFormat="1" collapsed="1">
      <c r="A4" s="21">
        <v>1</v>
      </c>
      <c r="B4" s="85" t="s">
        <v>142</v>
      </c>
      <c r="C4" s="107">
        <v>38945</v>
      </c>
      <c r="D4" s="107">
        <v>39016</v>
      </c>
      <c r="E4" s="102">
        <v>-2.4401261736495261E-3</v>
      </c>
      <c r="F4" s="102">
        <v>-9.4180563304103737E-2</v>
      </c>
      <c r="G4" s="102" t="s">
        <v>84</v>
      </c>
      <c r="H4" s="102">
        <v>-6.7208489542694094E-2</v>
      </c>
      <c r="I4" s="102">
        <v>-0.70230832716049607</v>
      </c>
      <c r="J4" s="108">
        <v>-0.10720868028846553</v>
      </c>
    </row>
    <row r="5" spans="1:10" s="22" customFormat="1" collapsed="1">
      <c r="A5" s="21">
        <v>2</v>
      </c>
      <c r="B5" s="85" t="s">
        <v>144</v>
      </c>
      <c r="C5" s="107">
        <v>39301</v>
      </c>
      <c r="D5" s="107">
        <v>39420</v>
      </c>
      <c r="E5" s="102" t="s">
        <v>84</v>
      </c>
      <c r="F5" s="102" t="s">
        <v>84</v>
      </c>
      <c r="G5" s="102" t="s">
        <v>84</v>
      </c>
      <c r="H5" s="102" t="s">
        <v>84</v>
      </c>
      <c r="I5" s="102">
        <v>0.26376348230915547</v>
      </c>
      <c r="J5" s="108">
        <v>2.4741728646714201E-2</v>
      </c>
    </row>
    <row r="6" spans="1:10" s="22" customFormat="1" collapsed="1">
      <c r="A6" s="21">
        <v>3</v>
      </c>
      <c r="B6" s="85" t="s">
        <v>143</v>
      </c>
      <c r="C6" s="107">
        <v>39485</v>
      </c>
      <c r="D6" s="107">
        <v>39715</v>
      </c>
      <c r="E6" s="102" t="s">
        <v>84</v>
      </c>
      <c r="F6" s="102" t="s">
        <v>84</v>
      </c>
      <c r="G6" s="102" t="s">
        <v>84</v>
      </c>
      <c r="H6" s="102" t="s">
        <v>84</v>
      </c>
      <c r="I6" s="102">
        <v>-0.57681746513037813</v>
      </c>
      <c r="J6" s="108">
        <v>-9.3403312451839304E-2</v>
      </c>
    </row>
    <row r="7" spans="1:10" s="22" customFormat="1" ht="15.75" collapsed="1" thickBot="1">
      <c r="A7" s="21"/>
      <c r="B7" s="184" t="s">
        <v>88</v>
      </c>
      <c r="C7" s="148" t="s">
        <v>4</v>
      </c>
      <c r="D7" s="148" t="s">
        <v>4</v>
      </c>
      <c r="E7" s="149">
        <f>AVERAGE(E4:E6)</f>
        <v>-2.4401261736495261E-3</v>
      </c>
      <c r="F7" s="149">
        <f>AVERAGE(F4:F6)</f>
        <v>-9.4180563304103737E-2</v>
      </c>
      <c r="G7" s="149" t="s">
        <v>0</v>
      </c>
      <c r="H7" s="149">
        <f>AVERAGE(H4:H6)</f>
        <v>-6.7208489542694094E-2</v>
      </c>
      <c r="I7" s="149">
        <f>AVERAGE(I4:I6)</f>
        <v>-0.33845410332723952</v>
      </c>
      <c r="J7" s="148" t="s">
        <v>4</v>
      </c>
    </row>
    <row r="8" spans="1:10" s="22" customFormat="1">
      <c r="A8" s="205" t="s">
        <v>126</v>
      </c>
      <c r="B8" s="205"/>
      <c r="C8" s="205"/>
      <c r="D8" s="205"/>
      <c r="E8" s="205"/>
      <c r="F8" s="205"/>
      <c r="G8" s="205"/>
      <c r="H8" s="205"/>
      <c r="I8" s="205"/>
      <c r="J8" s="205"/>
    </row>
    <row r="9" spans="1:10" s="22" customFormat="1" ht="15.75" customHeight="1">
      <c r="C9" s="64"/>
      <c r="D9" s="64"/>
    </row>
    <row r="10" spans="1:10">
      <c r="B10" s="28"/>
      <c r="C10" s="109"/>
      <c r="E10" s="109"/>
      <c r="F10" s="109"/>
      <c r="G10" s="109"/>
      <c r="H10" s="109"/>
    </row>
    <row r="11" spans="1:10">
      <c r="B11" s="28"/>
      <c r="C11" s="109"/>
      <c r="E11" s="109"/>
    </row>
    <row r="12" spans="1:10">
      <c r="E12" s="109"/>
      <c r="F12" s="109"/>
    </row>
  </sheetData>
  <mergeCells count="4">
    <mergeCell ref="A1:J1"/>
    <mergeCell ref="A2:A3"/>
    <mergeCell ref="E2:J2"/>
    <mergeCell ref="A8:J8"/>
  </mergeCells>
  <phoneticPr fontId="11" type="noConversion"/>
  <pageMargins left="0.75" right="0.75" top="1" bottom="1" header="0.5" footer="0.5"/>
  <pageSetup paperSize="9" scale="69" orientation="landscape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G116"/>
  <sheetViews>
    <sheetView zoomScale="85" workbookViewId="0">
      <selection activeCell="J42" sqref="J42"/>
    </sheetView>
  </sheetViews>
  <sheetFormatPr defaultRowHeight="14.25"/>
  <cols>
    <col min="1" max="1" width="4" style="20" customWidth="1"/>
    <col min="2" max="2" width="50.7109375" style="20" customWidth="1"/>
    <col min="3" max="3" width="24.7109375" style="20" customWidth="1"/>
    <col min="4" max="4" width="24.7109375" style="51" customWidth="1"/>
    <col min="5" max="7" width="24.7109375" style="20" customWidth="1"/>
    <col min="8" max="16384" width="9.140625" style="20"/>
  </cols>
  <sheetData>
    <row r="1" spans="1:7" s="28" customFormat="1" ht="16.5" thickBot="1">
      <c r="A1" s="198" t="s">
        <v>150</v>
      </c>
      <c r="B1" s="198"/>
      <c r="C1" s="198"/>
      <c r="D1" s="198"/>
      <c r="E1" s="198"/>
      <c r="F1" s="198"/>
      <c r="G1" s="198"/>
    </row>
    <row r="2" spans="1:7" s="28" customFormat="1" ht="15.75" customHeight="1" thickBot="1">
      <c r="A2" s="207" t="s">
        <v>37</v>
      </c>
      <c r="B2" s="92"/>
      <c r="C2" s="199" t="s">
        <v>91</v>
      </c>
      <c r="D2" s="200"/>
      <c r="E2" s="206" t="s">
        <v>151</v>
      </c>
      <c r="F2" s="206"/>
      <c r="G2" s="93"/>
    </row>
    <row r="3" spans="1:7" s="28" customFormat="1" ht="45.75" thickBot="1">
      <c r="A3" s="195"/>
      <c r="B3" s="185" t="s">
        <v>74</v>
      </c>
      <c r="C3" s="34" t="s">
        <v>93</v>
      </c>
      <c r="D3" s="34" t="s">
        <v>94</v>
      </c>
      <c r="E3" s="34" t="s">
        <v>95</v>
      </c>
      <c r="F3" s="34" t="s">
        <v>94</v>
      </c>
      <c r="G3" s="18" t="s">
        <v>152</v>
      </c>
    </row>
    <row r="4" spans="1:7" s="28" customFormat="1">
      <c r="A4" s="21">
        <v>1</v>
      </c>
      <c r="B4" s="85" t="s">
        <v>142</v>
      </c>
      <c r="C4" s="37">
        <v>-2.3593099999999394</v>
      </c>
      <c r="D4" s="102">
        <v>-2.4401261736288911E-3</v>
      </c>
      <c r="E4" s="38">
        <v>0</v>
      </c>
      <c r="F4" s="102">
        <v>0</v>
      </c>
      <c r="G4" s="39">
        <v>0</v>
      </c>
    </row>
    <row r="5" spans="1:7" s="28" customFormat="1">
      <c r="A5" s="21">
        <v>2</v>
      </c>
      <c r="B5" s="85" t="s">
        <v>144</v>
      </c>
      <c r="C5" s="102" t="s">
        <v>84</v>
      </c>
      <c r="D5" s="102" t="s">
        <v>84</v>
      </c>
      <c r="E5" s="102" t="s">
        <v>84</v>
      </c>
      <c r="F5" s="102" t="s">
        <v>84</v>
      </c>
      <c r="G5" s="102" t="s">
        <v>84</v>
      </c>
    </row>
    <row r="6" spans="1:7" s="44" customFormat="1">
      <c r="A6" s="21">
        <v>3</v>
      </c>
      <c r="B6" s="36" t="s">
        <v>143</v>
      </c>
      <c r="C6" s="102" t="s">
        <v>84</v>
      </c>
      <c r="D6" s="102" t="s">
        <v>84</v>
      </c>
      <c r="E6" s="102" t="s">
        <v>84</v>
      </c>
      <c r="F6" s="102" t="s">
        <v>84</v>
      </c>
      <c r="G6" s="102" t="s">
        <v>84</v>
      </c>
    </row>
    <row r="7" spans="1:7" s="28" customFormat="1" ht="15.75" thickBot="1">
      <c r="A7" s="116"/>
      <c r="B7" s="94" t="s">
        <v>62</v>
      </c>
      <c r="C7" s="95">
        <v>-2.3593099999999394</v>
      </c>
      <c r="D7" s="99">
        <v>-2.4401261736288911E-3</v>
      </c>
      <c r="E7" s="96">
        <v>0</v>
      </c>
      <c r="F7" s="99">
        <v>0</v>
      </c>
      <c r="G7" s="117">
        <v>0</v>
      </c>
    </row>
    <row r="8" spans="1:7" s="28" customFormat="1">
      <c r="D8" s="6"/>
    </row>
    <row r="9" spans="1:7" s="28" customFormat="1">
      <c r="D9" s="6"/>
    </row>
    <row r="10" spans="1:7" s="28" customFormat="1">
      <c r="D10" s="6"/>
    </row>
    <row r="11" spans="1:7" s="28" customFormat="1">
      <c r="D11" s="6"/>
    </row>
    <row r="12" spans="1:7" s="28" customFormat="1">
      <c r="D12" s="6"/>
    </row>
    <row r="13" spans="1:7" s="28" customFormat="1">
      <c r="D13" s="6"/>
    </row>
    <row r="14" spans="1:7" s="28" customFormat="1">
      <c r="D14" s="6"/>
    </row>
    <row r="15" spans="1:7" s="28" customFormat="1">
      <c r="D15" s="6"/>
    </row>
    <row r="16" spans="1:7" s="28" customFormat="1">
      <c r="D16" s="6"/>
    </row>
    <row r="17" spans="2:5" s="28" customFormat="1">
      <c r="D17" s="6"/>
    </row>
    <row r="18" spans="2:5" s="28" customFormat="1">
      <c r="D18" s="6"/>
    </row>
    <row r="19" spans="2:5" s="28" customFormat="1">
      <c r="D19" s="6"/>
    </row>
    <row r="20" spans="2:5" s="28" customFormat="1">
      <c r="D20" s="6"/>
    </row>
    <row r="21" spans="2:5" s="28" customFormat="1">
      <c r="D21" s="6"/>
    </row>
    <row r="22" spans="2:5" s="28" customFormat="1">
      <c r="D22" s="6"/>
    </row>
    <row r="23" spans="2:5" s="28" customFormat="1">
      <c r="D23" s="6"/>
    </row>
    <row r="24" spans="2:5" s="28" customFormat="1">
      <c r="D24" s="6"/>
    </row>
    <row r="25" spans="2:5" s="28" customFormat="1">
      <c r="D25" s="6"/>
    </row>
    <row r="26" spans="2:5" s="28" customFormat="1">
      <c r="D26" s="6"/>
    </row>
    <row r="27" spans="2:5" s="28" customFormat="1">
      <c r="D27" s="6"/>
    </row>
    <row r="28" spans="2:5" s="28" customFormat="1">
      <c r="D28" s="6"/>
    </row>
    <row r="29" spans="2:5" s="28" customFormat="1" ht="15" thickBot="1">
      <c r="B29" s="82"/>
      <c r="C29" s="82"/>
      <c r="D29" s="83"/>
      <c r="E29" s="82"/>
    </row>
    <row r="30" spans="2:5" s="28" customFormat="1"/>
    <row r="31" spans="2:5" s="28" customFormat="1"/>
    <row r="32" spans="2:5" s="28" customFormat="1"/>
    <row r="33" spans="2:6" s="28" customFormat="1"/>
    <row r="34" spans="2:6" s="28" customFormat="1" ht="15" thickBot="1"/>
    <row r="35" spans="2:6" s="28" customFormat="1" ht="30.75" thickBot="1">
      <c r="B35" s="170" t="s">
        <v>74</v>
      </c>
      <c r="C35" s="170" t="s">
        <v>101</v>
      </c>
      <c r="D35" s="170" t="s">
        <v>102</v>
      </c>
      <c r="E35" s="186" t="s">
        <v>103</v>
      </c>
    </row>
    <row r="36" spans="2:6" s="28" customFormat="1">
      <c r="B36" s="127" t="str">
        <f>B4</f>
        <v>ТАSК Universal</v>
      </c>
      <c r="C36" s="128">
        <f>C4</f>
        <v>-2.3593099999999394</v>
      </c>
      <c r="D36" s="152">
        <f>D4</f>
        <v>-2.4401261736288911E-3</v>
      </c>
      <c r="E36" s="129">
        <f>G4</f>
        <v>0</v>
      </c>
    </row>
    <row r="37" spans="2:6">
      <c r="B37" s="28"/>
      <c r="C37" s="153"/>
      <c r="D37" s="6"/>
      <c r="F37" s="19"/>
    </row>
    <row r="38" spans="2:6">
      <c r="B38" s="28"/>
      <c r="C38" s="28"/>
      <c r="D38" s="6"/>
      <c r="F38" s="19"/>
    </row>
    <row r="39" spans="2:6">
      <c r="B39" s="28"/>
      <c r="C39" s="28"/>
      <c r="D39" s="6"/>
      <c r="F39" s="19"/>
    </row>
    <row r="40" spans="2:6">
      <c r="B40" s="28"/>
      <c r="C40" s="28"/>
      <c r="D40" s="6"/>
      <c r="F40" s="19"/>
    </row>
    <row r="41" spans="2:6">
      <c r="B41" s="28"/>
      <c r="C41" s="28"/>
      <c r="D41" s="6"/>
      <c r="F41" s="19"/>
    </row>
    <row r="42" spans="2:6">
      <c r="B42" s="28"/>
      <c r="C42" s="28"/>
      <c r="D42" s="6"/>
      <c r="F42" s="19"/>
    </row>
    <row r="43" spans="2:6">
      <c r="B43" s="28"/>
      <c r="C43" s="28"/>
      <c r="D43" s="6"/>
      <c r="F43" s="19"/>
    </row>
    <row r="44" spans="2:6">
      <c r="B44" s="28"/>
      <c r="C44" s="28"/>
      <c r="D44" s="6"/>
    </row>
    <row r="45" spans="2:6">
      <c r="B45" s="28"/>
      <c r="C45" s="28"/>
      <c r="D45" s="6"/>
    </row>
    <row r="46" spans="2:6">
      <c r="B46" s="28"/>
      <c r="C46" s="28"/>
      <c r="D46" s="6"/>
    </row>
    <row r="47" spans="2:6">
      <c r="B47" s="28"/>
      <c r="C47" s="28"/>
      <c r="D47" s="6"/>
    </row>
    <row r="48" spans="2:6">
      <c r="B48" s="28"/>
      <c r="C48" s="28"/>
      <c r="D48" s="6"/>
    </row>
    <row r="49" spans="2:4">
      <c r="B49" s="28"/>
      <c r="C49" s="28"/>
      <c r="D49" s="6"/>
    </row>
    <row r="50" spans="2:4">
      <c r="B50" s="28"/>
      <c r="C50" s="28"/>
      <c r="D50" s="6"/>
    </row>
    <row r="51" spans="2:4">
      <c r="B51" s="28"/>
      <c r="C51" s="28"/>
      <c r="D51" s="6"/>
    </row>
    <row r="52" spans="2:4">
      <c r="B52" s="28"/>
      <c r="C52" s="28"/>
      <c r="D52" s="6"/>
    </row>
    <row r="53" spans="2:4">
      <c r="B53" s="28"/>
      <c r="C53" s="28"/>
      <c r="D53" s="6"/>
    </row>
    <row r="54" spans="2:4">
      <c r="B54" s="28"/>
      <c r="C54" s="28"/>
      <c r="D54" s="6"/>
    </row>
    <row r="55" spans="2:4">
      <c r="B55" s="28"/>
      <c r="C55" s="28"/>
      <c r="D55" s="6"/>
    </row>
    <row r="56" spans="2:4">
      <c r="B56" s="28"/>
      <c r="C56" s="28"/>
      <c r="D56" s="6"/>
    </row>
    <row r="57" spans="2:4">
      <c r="B57" s="28"/>
      <c r="C57" s="28"/>
      <c r="D57" s="6"/>
    </row>
    <row r="58" spans="2:4">
      <c r="B58" s="28"/>
      <c r="C58" s="28"/>
      <c r="D58" s="6"/>
    </row>
    <row r="59" spans="2:4">
      <c r="B59" s="28"/>
      <c r="C59" s="28"/>
      <c r="D59" s="6"/>
    </row>
    <row r="60" spans="2:4">
      <c r="B60" s="28"/>
      <c r="C60" s="28"/>
      <c r="D60" s="6"/>
    </row>
    <row r="61" spans="2:4">
      <c r="B61" s="28"/>
      <c r="C61" s="28"/>
      <c r="D61" s="6"/>
    </row>
    <row r="62" spans="2:4">
      <c r="B62" s="28"/>
      <c r="C62" s="28"/>
      <c r="D62" s="6"/>
    </row>
    <row r="63" spans="2:4">
      <c r="B63" s="28"/>
      <c r="C63" s="28"/>
      <c r="D63" s="6"/>
    </row>
    <row r="64" spans="2:4">
      <c r="B64" s="28"/>
      <c r="C64" s="28"/>
      <c r="D64" s="6"/>
    </row>
    <row r="65" spans="2:4">
      <c r="B65" s="28"/>
      <c r="C65" s="28"/>
      <c r="D65" s="6"/>
    </row>
    <row r="66" spans="2:4">
      <c r="B66" s="28"/>
      <c r="C66" s="28"/>
      <c r="D66" s="6"/>
    </row>
    <row r="67" spans="2:4">
      <c r="B67" s="28"/>
      <c r="C67" s="28"/>
      <c r="D67" s="6"/>
    </row>
    <row r="68" spans="2:4">
      <c r="B68" s="28"/>
      <c r="C68" s="28"/>
      <c r="D68" s="6"/>
    </row>
    <row r="69" spans="2:4">
      <c r="B69" s="28"/>
      <c r="C69" s="28"/>
      <c r="D69" s="6"/>
    </row>
    <row r="70" spans="2:4">
      <c r="B70" s="28"/>
      <c r="C70" s="28"/>
      <c r="D70" s="6"/>
    </row>
    <row r="71" spans="2:4">
      <c r="B71" s="28"/>
      <c r="C71" s="28"/>
      <c r="D71" s="6"/>
    </row>
    <row r="72" spans="2:4">
      <c r="B72" s="28"/>
      <c r="C72" s="28"/>
      <c r="D72" s="6"/>
    </row>
    <row r="73" spans="2:4">
      <c r="B73" s="28"/>
      <c r="C73" s="28"/>
      <c r="D73" s="6"/>
    </row>
    <row r="74" spans="2:4">
      <c r="B74" s="28"/>
      <c r="C74" s="28"/>
      <c r="D74" s="6"/>
    </row>
    <row r="75" spans="2:4">
      <c r="B75" s="28"/>
      <c r="C75" s="28"/>
      <c r="D75" s="6"/>
    </row>
    <row r="76" spans="2:4">
      <c r="B76" s="28"/>
      <c r="C76" s="28"/>
      <c r="D76" s="6"/>
    </row>
    <row r="77" spans="2:4">
      <c r="B77" s="28"/>
      <c r="C77" s="28"/>
      <c r="D77" s="6"/>
    </row>
    <row r="78" spans="2:4">
      <c r="B78" s="28"/>
      <c r="C78" s="28"/>
      <c r="D78" s="6"/>
    </row>
    <row r="79" spans="2:4">
      <c r="B79" s="28"/>
      <c r="C79" s="28"/>
      <c r="D79" s="6"/>
    </row>
    <row r="80" spans="2:4">
      <c r="B80" s="28"/>
      <c r="C80" s="28"/>
      <c r="D80" s="6"/>
    </row>
    <row r="81" spans="2:4">
      <c r="B81" s="28"/>
      <c r="C81" s="28"/>
      <c r="D81" s="6"/>
    </row>
    <row r="82" spans="2:4">
      <c r="B82" s="28"/>
      <c r="C82" s="28"/>
      <c r="D82" s="6"/>
    </row>
    <row r="83" spans="2:4">
      <c r="B83" s="28"/>
      <c r="C83" s="28"/>
      <c r="D83" s="6"/>
    </row>
    <row r="84" spans="2:4">
      <c r="B84" s="28"/>
      <c r="C84" s="28"/>
      <c r="D84" s="6"/>
    </row>
    <row r="85" spans="2:4">
      <c r="B85" s="28"/>
      <c r="C85" s="28"/>
      <c r="D85" s="6"/>
    </row>
    <row r="86" spans="2:4">
      <c r="B86" s="28"/>
      <c r="C86" s="28"/>
      <c r="D86" s="6"/>
    </row>
    <row r="87" spans="2:4">
      <c r="B87" s="28"/>
      <c r="C87" s="28"/>
      <c r="D87" s="6"/>
    </row>
    <row r="88" spans="2:4">
      <c r="B88" s="28"/>
      <c r="C88" s="28"/>
      <c r="D88" s="6"/>
    </row>
    <row r="89" spans="2:4">
      <c r="B89" s="28"/>
      <c r="C89" s="28"/>
      <c r="D89" s="6"/>
    </row>
    <row r="90" spans="2:4">
      <c r="B90" s="28"/>
      <c r="C90" s="28"/>
      <c r="D90" s="6"/>
    </row>
    <row r="91" spans="2:4">
      <c r="B91" s="28"/>
      <c r="C91" s="28"/>
      <c r="D91" s="6"/>
    </row>
    <row r="92" spans="2:4">
      <c r="B92" s="28"/>
      <c r="C92" s="28"/>
      <c r="D92" s="6"/>
    </row>
    <row r="93" spans="2:4">
      <c r="B93" s="28"/>
      <c r="C93" s="28"/>
      <c r="D93" s="6"/>
    </row>
    <row r="94" spans="2:4">
      <c r="B94" s="28"/>
      <c r="C94" s="28"/>
      <c r="D94" s="6"/>
    </row>
    <row r="95" spans="2:4">
      <c r="B95" s="28"/>
      <c r="C95" s="28"/>
      <c r="D95" s="6"/>
    </row>
    <row r="96" spans="2:4">
      <c r="B96" s="28"/>
      <c r="C96" s="28"/>
      <c r="D96" s="6"/>
    </row>
    <row r="97" spans="2:4">
      <c r="B97" s="28"/>
      <c r="C97" s="28"/>
      <c r="D97" s="6"/>
    </row>
    <row r="98" spans="2:4">
      <c r="B98" s="28"/>
      <c r="C98" s="28"/>
      <c r="D98" s="6"/>
    </row>
    <row r="99" spans="2:4">
      <c r="B99" s="28"/>
      <c r="C99" s="28"/>
      <c r="D99" s="6"/>
    </row>
    <row r="100" spans="2:4">
      <c r="B100" s="28"/>
      <c r="C100" s="28"/>
      <c r="D100" s="6"/>
    </row>
    <row r="101" spans="2:4">
      <c r="B101" s="28"/>
      <c r="C101" s="28"/>
      <c r="D101" s="6"/>
    </row>
    <row r="102" spans="2:4">
      <c r="B102" s="28"/>
      <c r="C102" s="28"/>
      <c r="D102" s="6"/>
    </row>
    <row r="103" spans="2:4">
      <c r="B103" s="28"/>
      <c r="C103" s="28"/>
      <c r="D103" s="6"/>
    </row>
    <row r="104" spans="2:4">
      <c r="B104" s="28"/>
      <c r="C104" s="28"/>
      <c r="D104" s="6"/>
    </row>
    <row r="105" spans="2:4">
      <c r="B105" s="28"/>
      <c r="C105" s="28"/>
      <c r="D105" s="6"/>
    </row>
    <row r="106" spans="2:4">
      <c r="B106" s="28"/>
      <c r="C106" s="28"/>
      <c r="D106" s="6"/>
    </row>
    <row r="107" spans="2:4">
      <c r="B107" s="28"/>
      <c r="C107" s="28"/>
      <c r="D107" s="6"/>
    </row>
    <row r="108" spans="2:4">
      <c r="B108" s="28"/>
      <c r="C108" s="28"/>
      <c r="D108" s="6"/>
    </row>
    <row r="109" spans="2:4">
      <c r="B109" s="28"/>
      <c r="C109" s="28"/>
      <c r="D109" s="6"/>
    </row>
    <row r="110" spans="2:4">
      <c r="B110" s="28"/>
      <c r="C110" s="28"/>
      <c r="D110" s="6"/>
    </row>
    <row r="111" spans="2:4">
      <c r="B111" s="28"/>
      <c r="C111" s="28"/>
      <c r="D111" s="6"/>
    </row>
    <row r="112" spans="2:4">
      <c r="B112" s="28"/>
      <c r="C112" s="28"/>
      <c r="D112" s="6"/>
    </row>
    <row r="113" spans="2:4">
      <c r="B113" s="28"/>
      <c r="C113" s="28"/>
      <c r="D113" s="6"/>
    </row>
    <row r="114" spans="2:4">
      <c r="B114" s="28"/>
      <c r="C114" s="28"/>
      <c r="D114" s="6"/>
    </row>
    <row r="115" spans="2:4">
      <c r="B115" s="28"/>
      <c r="C115" s="28"/>
      <c r="D115" s="6"/>
    </row>
    <row r="116" spans="2:4">
      <c r="B116" s="28"/>
      <c r="C116" s="28"/>
      <c r="D116" s="6"/>
    </row>
  </sheetData>
  <mergeCells count="4">
    <mergeCell ref="C2:D2"/>
    <mergeCell ref="E2:F2"/>
    <mergeCell ref="A2:A3"/>
    <mergeCell ref="A1:G1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D13"/>
  <sheetViews>
    <sheetView tabSelected="1" zoomScale="85" workbookViewId="0">
      <selection activeCell="Q52" sqref="Q52"/>
    </sheetView>
  </sheetViews>
  <sheetFormatPr defaultRowHeight="12.75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>
      <c r="A1" s="66" t="s">
        <v>74</v>
      </c>
      <c r="B1" s="67" t="s">
        <v>153</v>
      </c>
      <c r="C1" s="10"/>
      <c r="D1" s="10"/>
    </row>
    <row r="2" spans="1:4" ht="14.25">
      <c r="A2" s="85" t="s">
        <v>142</v>
      </c>
      <c r="B2" s="136">
        <v>-2.4401261736495261E-3</v>
      </c>
      <c r="C2" s="10"/>
      <c r="D2" s="10"/>
    </row>
    <row r="3" spans="1:4" ht="14.25">
      <c r="A3" s="143" t="s">
        <v>107</v>
      </c>
      <c r="B3" s="137">
        <v>-2.44012617364953E-3</v>
      </c>
      <c r="C3" s="10"/>
      <c r="D3" s="10"/>
    </row>
    <row r="4" spans="1:4" ht="14.25">
      <c r="A4" s="143" t="s">
        <v>15</v>
      </c>
      <c r="B4" s="137">
        <v>4.318996415770604E-2</v>
      </c>
      <c r="C4" s="10"/>
      <c r="D4" s="10"/>
    </row>
    <row r="5" spans="1:4" ht="14.25">
      <c r="A5" s="143" t="s">
        <v>14</v>
      </c>
      <c r="B5" s="137">
        <v>2.3345607951092306E-2</v>
      </c>
      <c r="C5" s="10"/>
      <c r="D5" s="10"/>
    </row>
    <row r="6" spans="1:4" ht="14.25">
      <c r="A6" s="143" t="s">
        <v>134</v>
      </c>
      <c r="B6" s="137">
        <v>1.4969187611671542E-2</v>
      </c>
      <c r="C6" s="10"/>
      <c r="D6" s="10"/>
    </row>
    <row r="7" spans="1:4" ht="14.25">
      <c r="A7" s="143" t="s">
        <v>135</v>
      </c>
      <c r="B7" s="137">
        <v>-5.1532421478057699E-3</v>
      </c>
      <c r="C7" s="10"/>
      <c r="D7" s="10"/>
    </row>
    <row r="8" spans="1:4" ht="14.25">
      <c r="A8" s="143" t="s">
        <v>136</v>
      </c>
      <c r="B8" s="137">
        <v>1.315068493150685E-2</v>
      </c>
      <c r="C8" s="10"/>
      <c r="D8" s="10"/>
    </row>
    <row r="9" spans="1:4" ht="15" thickBot="1">
      <c r="A9" s="182" t="s">
        <v>137</v>
      </c>
      <c r="B9" s="138">
        <v>-2.2835584415580756E-2</v>
      </c>
      <c r="C9" s="10"/>
      <c r="D9" s="10"/>
    </row>
    <row r="10" spans="1:4">
      <c r="C10" s="10"/>
      <c r="D10" s="10"/>
    </row>
    <row r="11" spans="1:4">
      <c r="A11" s="10"/>
      <c r="B11" s="10"/>
      <c r="C11" s="10"/>
      <c r="D11" s="10"/>
    </row>
    <row r="12" spans="1:4">
      <c r="B12" s="10"/>
      <c r="C12" s="10"/>
      <c r="D12" s="10"/>
    </row>
    <row r="13" spans="1:4">
      <c r="C13" s="10"/>
    </row>
  </sheetData>
  <autoFilter ref="A1:B1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I31"/>
  <sheetViews>
    <sheetView zoomScale="85" zoomScaleNormal="40" workbookViewId="0">
      <selection activeCell="H56" sqref="H56"/>
    </sheetView>
  </sheetViews>
  <sheetFormatPr defaultRowHeight="14.25"/>
  <cols>
    <col min="1" max="1" width="4.7109375" style="22" customWidth="1"/>
    <col min="2" max="2" width="61.7109375" style="20" bestFit="1" customWidth="1"/>
    <col min="3" max="3" width="18.7109375" style="23" customWidth="1"/>
    <col min="4" max="4" width="14.7109375" style="24" customWidth="1"/>
    <col min="5" max="5" width="14.7109375" style="23" customWidth="1"/>
    <col min="6" max="6" width="14.7109375" style="24" customWidth="1"/>
    <col min="7" max="7" width="55.7109375" style="20" bestFit="1" customWidth="1"/>
    <col min="8" max="8" width="34.7109375" style="20" customWidth="1"/>
    <col min="9" max="18" width="4.7109375" style="20" customWidth="1"/>
    <col min="19" max="16384" width="9.140625" style="20"/>
  </cols>
  <sheetData>
    <row r="1" spans="1:9" s="14" customFormat="1" ht="16.5" thickBot="1">
      <c r="A1" s="189" t="s">
        <v>36</v>
      </c>
      <c r="B1" s="189"/>
      <c r="C1" s="189"/>
      <c r="D1" s="189"/>
      <c r="E1" s="189"/>
      <c r="F1" s="189"/>
      <c r="G1" s="189"/>
      <c r="H1" s="189"/>
      <c r="I1" s="13"/>
    </row>
    <row r="2" spans="1:9" ht="45.75" thickBot="1">
      <c r="A2" s="15" t="s">
        <v>37</v>
      </c>
      <c r="B2" s="16" t="s">
        <v>38</v>
      </c>
      <c r="C2" s="17" t="s">
        <v>39</v>
      </c>
      <c r="D2" s="17" t="s">
        <v>40</v>
      </c>
      <c r="E2" s="17" t="s">
        <v>41</v>
      </c>
      <c r="F2" s="17" t="s">
        <v>42</v>
      </c>
      <c r="G2" s="17" t="s">
        <v>43</v>
      </c>
      <c r="H2" s="18" t="s">
        <v>44</v>
      </c>
      <c r="I2" s="19"/>
    </row>
    <row r="3" spans="1:9">
      <c r="A3" s="21">
        <v>1</v>
      </c>
      <c r="B3" s="85" t="s">
        <v>47</v>
      </c>
      <c r="C3" s="86">
        <v>23822725.789999999</v>
      </c>
      <c r="D3" s="87">
        <v>49780</v>
      </c>
      <c r="E3" s="86">
        <v>478.56018059461627</v>
      </c>
      <c r="F3" s="87">
        <v>100</v>
      </c>
      <c r="G3" s="163" t="s">
        <v>63</v>
      </c>
      <c r="H3" s="88" t="s">
        <v>7</v>
      </c>
      <c r="I3" s="19"/>
    </row>
    <row r="4" spans="1:9">
      <c r="A4" s="21">
        <v>2</v>
      </c>
      <c r="B4" s="85" t="s">
        <v>48</v>
      </c>
      <c r="C4" s="86">
        <v>5129248.54</v>
      </c>
      <c r="D4" s="87">
        <v>3643</v>
      </c>
      <c r="E4" s="86">
        <v>1407.9737963217128</v>
      </c>
      <c r="F4" s="87">
        <v>1000</v>
      </c>
      <c r="G4" s="85" t="s">
        <v>64</v>
      </c>
      <c r="H4" s="88" t="s">
        <v>9</v>
      </c>
      <c r="I4" s="19"/>
    </row>
    <row r="5" spans="1:9" ht="14.25" customHeight="1">
      <c r="A5" s="21">
        <v>3</v>
      </c>
      <c r="B5" s="85" t="s">
        <v>49</v>
      </c>
      <c r="C5" s="86">
        <v>4216040.8899999997</v>
      </c>
      <c r="D5" s="87">
        <v>1534</v>
      </c>
      <c r="E5" s="86">
        <v>2748.3969295958277</v>
      </c>
      <c r="F5" s="87">
        <v>1000</v>
      </c>
      <c r="G5" s="164" t="s">
        <v>65</v>
      </c>
      <c r="H5" s="88" t="s">
        <v>2</v>
      </c>
      <c r="I5" s="19"/>
    </row>
    <row r="6" spans="1:9">
      <c r="A6" s="21">
        <v>4</v>
      </c>
      <c r="B6" s="85" t="s">
        <v>50</v>
      </c>
      <c r="C6" s="86">
        <v>4114998.23</v>
      </c>
      <c r="D6" s="87">
        <v>4548</v>
      </c>
      <c r="E6" s="86">
        <v>904.7929265611258</v>
      </c>
      <c r="F6" s="87">
        <v>1000</v>
      </c>
      <c r="G6" s="163" t="s">
        <v>63</v>
      </c>
      <c r="H6" s="88" t="s">
        <v>7</v>
      </c>
      <c r="I6" s="19"/>
    </row>
    <row r="7" spans="1:9" ht="14.25" customHeight="1">
      <c r="A7" s="21">
        <v>5</v>
      </c>
      <c r="B7" s="162" t="s">
        <v>51</v>
      </c>
      <c r="C7" s="86">
        <v>3667931.4</v>
      </c>
      <c r="D7" s="87">
        <v>1256</v>
      </c>
      <c r="E7" s="86">
        <v>2920.3275477707007</v>
      </c>
      <c r="F7" s="87">
        <v>1000</v>
      </c>
      <c r="G7" s="165" t="s">
        <v>66</v>
      </c>
      <c r="H7" s="88" t="s">
        <v>5</v>
      </c>
      <c r="I7" s="19"/>
    </row>
    <row r="8" spans="1:9">
      <c r="A8" s="21">
        <v>6</v>
      </c>
      <c r="B8" s="162" t="s">
        <v>52</v>
      </c>
      <c r="C8" s="86">
        <v>3030166.18</v>
      </c>
      <c r="D8" s="87">
        <v>1305</v>
      </c>
      <c r="E8" s="86">
        <v>2321.9664214559389</v>
      </c>
      <c r="F8" s="87">
        <v>1000</v>
      </c>
      <c r="G8" s="164" t="s">
        <v>65</v>
      </c>
      <c r="H8" s="88" t="s">
        <v>2</v>
      </c>
      <c r="I8" s="19"/>
    </row>
    <row r="9" spans="1:9">
      <c r="A9" s="21">
        <v>7</v>
      </c>
      <c r="B9" s="162" t="s">
        <v>53</v>
      </c>
      <c r="C9" s="86">
        <v>2852408.61</v>
      </c>
      <c r="D9" s="87">
        <v>706</v>
      </c>
      <c r="E9" s="86">
        <v>4040.238824362606</v>
      </c>
      <c r="F9" s="87">
        <v>1000</v>
      </c>
      <c r="G9" s="165" t="s">
        <v>67</v>
      </c>
      <c r="H9" s="88" t="s">
        <v>5</v>
      </c>
      <c r="I9" s="19"/>
    </row>
    <row r="10" spans="1:9">
      <c r="A10" s="21">
        <v>8</v>
      </c>
      <c r="B10" s="85" t="s">
        <v>54</v>
      </c>
      <c r="C10" s="86">
        <v>1655317.46</v>
      </c>
      <c r="D10" s="87">
        <v>1314</v>
      </c>
      <c r="E10" s="86">
        <v>1259.7545357686454</v>
      </c>
      <c r="F10" s="87">
        <v>1000</v>
      </c>
      <c r="G10" s="85" t="s">
        <v>68</v>
      </c>
      <c r="H10" s="88" t="s">
        <v>6</v>
      </c>
      <c r="I10" s="19"/>
    </row>
    <row r="11" spans="1:9">
      <c r="A11" s="21">
        <v>9</v>
      </c>
      <c r="B11" s="85" t="s">
        <v>55</v>
      </c>
      <c r="C11" s="86">
        <v>1603254.08</v>
      </c>
      <c r="D11" s="87">
        <v>9911</v>
      </c>
      <c r="E11" s="86">
        <v>161.76511754616084</v>
      </c>
      <c r="F11" s="87">
        <v>100</v>
      </c>
      <c r="G11" s="163" t="s">
        <v>63</v>
      </c>
      <c r="H11" s="88" t="s">
        <v>7</v>
      </c>
      <c r="I11" s="19"/>
    </row>
    <row r="12" spans="1:9">
      <c r="A12" s="21">
        <v>10</v>
      </c>
      <c r="B12" s="162" t="s">
        <v>56</v>
      </c>
      <c r="C12" s="86">
        <v>1183187.29</v>
      </c>
      <c r="D12" s="87">
        <v>584</v>
      </c>
      <c r="E12" s="86">
        <v>2026.0056335616439</v>
      </c>
      <c r="F12" s="87">
        <v>1000</v>
      </c>
      <c r="G12" s="164" t="s">
        <v>65</v>
      </c>
      <c r="H12" s="88" t="s">
        <v>2</v>
      </c>
      <c r="I12" s="19"/>
    </row>
    <row r="13" spans="1:9">
      <c r="A13" s="21">
        <v>11</v>
      </c>
      <c r="B13" s="85" t="s">
        <v>57</v>
      </c>
      <c r="C13" s="86">
        <v>991928.17</v>
      </c>
      <c r="D13" s="87">
        <v>955</v>
      </c>
      <c r="E13" s="86">
        <v>1038.6682408376964</v>
      </c>
      <c r="F13" s="87">
        <v>1000</v>
      </c>
      <c r="G13" s="85" t="s">
        <v>69</v>
      </c>
      <c r="H13" s="88" t="s">
        <v>1</v>
      </c>
      <c r="I13" s="19"/>
    </row>
    <row r="14" spans="1:9">
      <c r="A14" s="21">
        <v>12</v>
      </c>
      <c r="B14" s="85" t="s">
        <v>58</v>
      </c>
      <c r="C14" s="86">
        <v>842668.55</v>
      </c>
      <c r="D14" s="87">
        <v>9406</v>
      </c>
      <c r="E14" s="86">
        <v>89.588406336381041</v>
      </c>
      <c r="F14" s="87">
        <v>100</v>
      </c>
      <c r="G14" s="85" t="s">
        <v>70</v>
      </c>
      <c r="H14" s="88" t="s">
        <v>10</v>
      </c>
      <c r="I14" s="19"/>
    </row>
    <row r="15" spans="1:9">
      <c r="A15" s="21">
        <v>13</v>
      </c>
      <c r="B15" s="162" t="s">
        <v>59</v>
      </c>
      <c r="C15" s="86">
        <v>829141.04</v>
      </c>
      <c r="D15" s="87">
        <v>1409</v>
      </c>
      <c r="E15" s="86">
        <v>588.46063875088714</v>
      </c>
      <c r="F15" s="87">
        <v>1000</v>
      </c>
      <c r="G15" s="164" t="s">
        <v>65</v>
      </c>
      <c r="H15" s="88" t="s">
        <v>2</v>
      </c>
      <c r="I15" s="19"/>
    </row>
    <row r="16" spans="1:9">
      <c r="A16" s="21">
        <v>14</v>
      </c>
      <c r="B16" s="85" t="s">
        <v>60</v>
      </c>
      <c r="C16" s="86">
        <v>716303.8199</v>
      </c>
      <c r="D16" s="87">
        <v>8850</v>
      </c>
      <c r="E16" s="86">
        <v>80.938284734463281</v>
      </c>
      <c r="F16" s="87">
        <v>100</v>
      </c>
      <c r="G16" s="85" t="s">
        <v>71</v>
      </c>
      <c r="H16" s="88" t="s">
        <v>8</v>
      </c>
      <c r="I16" s="19"/>
    </row>
    <row r="17" spans="1:9">
      <c r="A17" s="21">
        <v>15</v>
      </c>
      <c r="B17" s="85" t="s">
        <v>61</v>
      </c>
      <c r="C17" s="86">
        <v>363322.98</v>
      </c>
      <c r="D17" s="87">
        <v>121</v>
      </c>
      <c r="E17" s="86">
        <v>3002.6692561983468</v>
      </c>
      <c r="F17" s="87">
        <v>1000</v>
      </c>
      <c r="G17" s="165" t="s">
        <v>66</v>
      </c>
      <c r="H17" s="88" t="s">
        <v>5</v>
      </c>
      <c r="I17" s="19"/>
    </row>
    <row r="18" spans="1:9" ht="15" customHeight="1" thickBot="1">
      <c r="A18" s="190" t="s">
        <v>62</v>
      </c>
      <c r="B18" s="191"/>
      <c r="C18" s="100">
        <f>SUM(C3:C17)</f>
        <v>55018643.029899985</v>
      </c>
      <c r="D18" s="101">
        <f>SUM(D3:D17)</f>
        <v>95322</v>
      </c>
      <c r="E18" s="56" t="s">
        <v>4</v>
      </c>
      <c r="F18" s="56" t="s">
        <v>4</v>
      </c>
      <c r="G18" s="56" t="s">
        <v>4</v>
      </c>
      <c r="H18" s="57" t="s">
        <v>4</v>
      </c>
    </row>
    <row r="19" spans="1:9" ht="15" customHeight="1" thickBot="1">
      <c r="A19" s="192" t="s">
        <v>45</v>
      </c>
      <c r="B19" s="192"/>
      <c r="C19" s="192"/>
      <c r="D19" s="192"/>
      <c r="E19" s="192"/>
      <c r="F19" s="192"/>
      <c r="G19" s="192"/>
      <c r="H19" s="192"/>
    </row>
    <row r="21" spans="1:9">
      <c r="B21" s="20" t="s">
        <v>46</v>
      </c>
      <c r="C21" s="23">
        <f>C18-SUM(C3:C12)</f>
        <v>3743364.5598999932</v>
      </c>
      <c r="D21" s="126">
        <f>C21/$C$18</f>
        <v>6.8038111333746543E-2</v>
      </c>
    </row>
    <row r="22" spans="1:9">
      <c r="B22" s="85" t="str">
        <f t="shared" ref="B22:C31" si="0">B3</f>
        <v>КІNТО-Klasychnyi</v>
      </c>
      <c r="C22" s="86">
        <f t="shared" si="0"/>
        <v>23822725.789999999</v>
      </c>
      <c r="D22" s="126">
        <f>C22/$C$18</f>
        <v>0.43299369955477629</v>
      </c>
      <c r="H22" s="19"/>
    </row>
    <row r="23" spans="1:9">
      <c r="B23" s="85" t="str">
        <f t="shared" si="0"/>
        <v>Sofiivskyi</v>
      </c>
      <c r="C23" s="86">
        <f t="shared" si="0"/>
        <v>5129248.54</v>
      </c>
      <c r="D23" s="126">
        <f t="shared" ref="D23:D31" si="1">C23/$C$18</f>
        <v>9.3227463592886153E-2</v>
      </c>
      <c r="H23" s="19"/>
    </row>
    <row r="24" spans="1:9">
      <c r="B24" s="85" t="str">
        <f t="shared" si="0"/>
        <v>UNIVER.UA/Myhailo Hrushevskyi: Fond Derzhavnykh Paperiv</v>
      </c>
      <c r="C24" s="86">
        <f t="shared" si="0"/>
        <v>4216040.8899999997</v>
      </c>
      <c r="D24" s="126">
        <f t="shared" si="1"/>
        <v>7.6629314316399702E-2</v>
      </c>
      <c r="H24" s="19"/>
    </row>
    <row r="25" spans="1:9">
      <c r="B25" s="85" t="str">
        <f t="shared" si="0"/>
        <v>KINTO-Ekviti</v>
      </c>
      <c r="C25" s="86">
        <f t="shared" si="0"/>
        <v>4114998.23</v>
      </c>
      <c r="D25" s="126">
        <f t="shared" si="1"/>
        <v>7.4792797557069815E-2</v>
      </c>
      <c r="H25" s="19"/>
    </row>
    <row r="26" spans="1:9">
      <c r="B26" s="85" t="str">
        <f t="shared" si="0"/>
        <v>Altus – Depozyt</v>
      </c>
      <c r="C26" s="86">
        <f t="shared" si="0"/>
        <v>3667931.4</v>
      </c>
      <c r="D26" s="126">
        <f t="shared" si="1"/>
        <v>6.6667064071475837E-2</v>
      </c>
      <c r="H26" s="19"/>
    </row>
    <row r="27" spans="1:9">
      <c r="B27" s="85" t="str">
        <f t="shared" si="0"/>
        <v>UNIVER.UA/Taras Shevchenko: Fond Zaoshchadzhen</v>
      </c>
      <c r="C27" s="86">
        <f t="shared" si="0"/>
        <v>3030166.18</v>
      </c>
      <c r="D27" s="126">
        <f t="shared" si="1"/>
        <v>5.5075262004430948E-2</v>
      </c>
      <c r="H27" s="19"/>
    </row>
    <row r="28" spans="1:9">
      <c r="B28" s="85" t="str">
        <f t="shared" si="0"/>
        <v>Altus – Zbalansovanyi</v>
      </c>
      <c r="C28" s="86">
        <f t="shared" si="0"/>
        <v>2852408.61</v>
      </c>
      <c r="D28" s="126">
        <f t="shared" si="1"/>
        <v>5.184440133228755E-2</v>
      </c>
      <c r="H28" s="19"/>
    </row>
    <row r="29" spans="1:9">
      <c r="B29" s="85" t="str">
        <f t="shared" si="0"/>
        <v>VSI</v>
      </c>
      <c r="C29" s="86">
        <f t="shared" si="0"/>
        <v>1655317.46</v>
      </c>
      <c r="D29" s="126">
        <f t="shared" si="1"/>
        <v>3.0086482850920453E-2</v>
      </c>
      <c r="H29" s="19"/>
    </row>
    <row r="30" spans="1:9">
      <c r="B30" s="85" t="str">
        <f t="shared" si="0"/>
        <v>KINTO-Kaznacheiskyi</v>
      </c>
      <c r="C30" s="86">
        <f t="shared" si="0"/>
        <v>1603254.08</v>
      </c>
      <c r="D30" s="126">
        <f t="shared" si="1"/>
        <v>2.9140196698939098E-2</v>
      </c>
    </row>
    <row r="31" spans="1:9">
      <c r="B31" s="85" t="str">
        <f t="shared" si="0"/>
        <v>UNIVER.UA/Volodymyr Velykyi: Fond Zbalansovanyi</v>
      </c>
      <c r="C31" s="86">
        <f t="shared" si="0"/>
        <v>1183187.29</v>
      </c>
      <c r="D31" s="126">
        <f t="shared" si="1"/>
        <v>2.1505206687067777E-2</v>
      </c>
    </row>
  </sheetData>
  <mergeCells count="3">
    <mergeCell ref="A1:H1"/>
    <mergeCell ref="A18:B18"/>
    <mergeCell ref="A19:H19"/>
  </mergeCells>
  <phoneticPr fontId="11" type="noConversion"/>
  <hyperlinks>
    <hyperlink ref="H18" r:id="rId1" display="http://art-capital.com.ua/"/>
  </hyperlinks>
  <pageMargins left="0.75" right="0.75" top="1" bottom="1" header="0.5" footer="0.5"/>
  <pageSetup paperSize="9" scale="29" orientation="portrait" verticalDpi="1200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  <pageSetUpPr fitToPage="1"/>
  </sheetPr>
  <dimension ref="A1:K58"/>
  <sheetViews>
    <sheetView zoomScale="85" workbookViewId="0">
      <selection activeCell="M36" sqref="M36"/>
    </sheetView>
  </sheetViews>
  <sheetFormatPr defaultRowHeight="14.25"/>
  <cols>
    <col min="1" max="1" width="4.28515625" style="31" customWidth="1"/>
    <col min="2" max="2" width="61.7109375" style="31" bestFit="1" customWidth="1"/>
    <col min="3" max="4" width="14.7109375" style="32" customWidth="1"/>
    <col min="5" max="8" width="12.7109375" style="33" customWidth="1"/>
    <col min="9" max="9" width="16.140625" style="31" bestFit="1" customWidth="1"/>
    <col min="10" max="10" width="18.5703125" style="31" customWidth="1"/>
    <col min="11" max="16384" width="9.140625" style="31"/>
  </cols>
  <sheetData>
    <row r="1" spans="1:10" s="14" customFormat="1" ht="16.5" thickBot="1">
      <c r="A1" s="193" t="s">
        <v>72</v>
      </c>
      <c r="B1" s="193"/>
      <c r="C1" s="193"/>
      <c r="D1" s="193"/>
      <c r="E1" s="193"/>
      <c r="F1" s="193"/>
      <c r="G1" s="193"/>
      <c r="H1" s="193"/>
      <c r="I1" s="193"/>
      <c r="J1" s="103"/>
    </row>
    <row r="2" spans="1:10" s="20" customFormat="1" ht="15.75" customHeight="1" thickBot="1">
      <c r="A2" s="194" t="s">
        <v>37</v>
      </c>
      <c r="B2" s="104"/>
      <c r="C2" s="105"/>
      <c r="D2" s="106"/>
      <c r="E2" s="196" t="s">
        <v>73</v>
      </c>
      <c r="F2" s="196"/>
      <c r="G2" s="196"/>
      <c r="H2" s="196"/>
      <c r="I2" s="196"/>
      <c r="J2" s="196"/>
    </row>
    <row r="3" spans="1:10" s="22" customFormat="1" ht="64.5" thickBot="1">
      <c r="A3" s="195"/>
      <c r="B3" s="166" t="s">
        <v>74</v>
      </c>
      <c r="C3" s="167" t="s">
        <v>75</v>
      </c>
      <c r="D3" s="167" t="s">
        <v>76</v>
      </c>
      <c r="E3" s="17" t="s">
        <v>77</v>
      </c>
      <c r="F3" s="17" t="s">
        <v>78</v>
      </c>
      <c r="G3" s="17" t="s">
        <v>80</v>
      </c>
      <c r="H3" s="17" t="s">
        <v>79</v>
      </c>
      <c r="I3" s="18" t="s">
        <v>81</v>
      </c>
      <c r="J3" s="168" t="s">
        <v>82</v>
      </c>
    </row>
    <row r="4" spans="1:10" s="20" customFormat="1" collapsed="1">
      <c r="A4" s="21">
        <v>1</v>
      </c>
      <c r="B4" s="162" t="s">
        <v>85</v>
      </c>
      <c r="C4" s="144">
        <v>38118</v>
      </c>
      <c r="D4" s="144">
        <v>38182</v>
      </c>
      <c r="E4" s="145">
        <v>1.4182490579461193E-2</v>
      </c>
      <c r="F4" s="145">
        <v>2.9245528978230961E-2</v>
      </c>
      <c r="G4" s="145">
        <v>0.14832067567664464</v>
      </c>
      <c r="H4" s="145">
        <v>0.10337101160458739</v>
      </c>
      <c r="I4" s="145">
        <v>3.7856018059465297</v>
      </c>
      <c r="J4" s="146">
        <v>0.12829936558010457</v>
      </c>
    </row>
    <row r="5" spans="1:10" s="20" customFormat="1" collapsed="1">
      <c r="A5" s="21">
        <v>2</v>
      </c>
      <c r="B5" s="143" t="s">
        <v>53</v>
      </c>
      <c r="C5" s="144">
        <v>38828</v>
      </c>
      <c r="D5" s="144">
        <v>39028</v>
      </c>
      <c r="E5" s="145">
        <v>4.5196804546818736E-3</v>
      </c>
      <c r="F5" s="145">
        <v>1.3009781410250776E-2</v>
      </c>
      <c r="G5" s="145">
        <v>0.11263390656435202</v>
      </c>
      <c r="H5" s="145">
        <v>3.5355205706627535E-2</v>
      </c>
      <c r="I5" s="145">
        <v>3.0402388243625857</v>
      </c>
      <c r="J5" s="146">
        <v>0.14006245677793139</v>
      </c>
    </row>
    <row r="6" spans="1:10" s="20" customFormat="1" collapsed="1">
      <c r="A6" s="21">
        <v>3</v>
      </c>
      <c r="B6" s="143" t="s">
        <v>56</v>
      </c>
      <c r="C6" s="144">
        <v>38919</v>
      </c>
      <c r="D6" s="144">
        <v>39092</v>
      </c>
      <c r="E6" s="145">
        <v>2.5762209675050496E-2</v>
      </c>
      <c r="F6" s="145">
        <v>1.5421456828523583E-2</v>
      </c>
      <c r="G6" s="145">
        <v>0.19201806615644634</v>
      </c>
      <c r="H6" s="145">
        <v>7.334006556234085E-2</v>
      </c>
      <c r="I6" s="145">
        <v>1.0260056335616636</v>
      </c>
      <c r="J6" s="146">
        <v>6.9716724306836397E-2</v>
      </c>
    </row>
    <row r="7" spans="1:10" s="20" customFormat="1" collapsed="1">
      <c r="A7" s="21">
        <v>4</v>
      </c>
      <c r="B7" s="143" t="s">
        <v>59</v>
      </c>
      <c r="C7" s="144">
        <v>38919</v>
      </c>
      <c r="D7" s="144">
        <v>39092</v>
      </c>
      <c r="E7" s="145">
        <v>3.6105223942426656E-2</v>
      </c>
      <c r="F7" s="145">
        <v>1.3286661017695156E-3</v>
      </c>
      <c r="G7" s="145">
        <v>0.24259716085206962</v>
      </c>
      <c r="H7" s="145">
        <v>9.9496685936063978E-2</v>
      </c>
      <c r="I7" s="145">
        <v>-0.41153936124910917</v>
      </c>
      <c r="J7" s="146">
        <v>-4.9352356908018424E-2</v>
      </c>
    </row>
    <row r="8" spans="1:10" s="20" customFormat="1" collapsed="1">
      <c r="A8" s="21">
        <v>5</v>
      </c>
      <c r="B8" s="143" t="s">
        <v>60</v>
      </c>
      <c r="C8" s="144">
        <v>38968</v>
      </c>
      <c r="D8" s="144">
        <v>39140</v>
      </c>
      <c r="E8" s="145">
        <v>-9.5817126376884776E-4</v>
      </c>
      <c r="F8" s="145">
        <v>-2.0895560174076344E-2</v>
      </c>
      <c r="G8" s="145">
        <v>-3.2537990142074036E-2</v>
      </c>
      <c r="H8" s="145">
        <v>-2.1316165769741491E-2</v>
      </c>
      <c r="I8" s="145">
        <v>-0.19061715265537771</v>
      </c>
      <c r="J8" s="146">
        <v>-2.0235098931821738E-2</v>
      </c>
    </row>
    <row r="9" spans="1:10" s="20" customFormat="1" collapsed="1">
      <c r="A9" s="21">
        <v>6</v>
      </c>
      <c r="B9" s="143" t="s">
        <v>57</v>
      </c>
      <c r="C9" s="144">
        <v>39429</v>
      </c>
      <c r="D9" s="144">
        <v>39618</v>
      </c>
      <c r="E9" s="145">
        <v>-4.4536768911556557E-2</v>
      </c>
      <c r="F9" s="145">
        <v>-6.9848353860246237E-2</v>
      </c>
      <c r="G9" s="145">
        <v>0.12586595804014244</v>
      </c>
      <c r="H9" s="145">
        <v>0.10677631136160781</v>
      </c>
      <c r="I9" s="145">
        <v>3.866824083773257E-2</v>
      </c>
      <c r="J9" s="146">
        <v>4.2076949509513017E-3</v>
      </c>
    </row>
    <row r="10" spans="1:10" s="20" customFormat="1" collapsed="1">
      <c r="A10" s="21">
        <v>7</v>
      </c>
      <c r="B10" s="143" t="s">
        <v>61</v>
      </c>
      <c r="C10" s="144">
        <v>39527</v>
      </c>
      <c r="D10" s="144">
        <v>39715</v>
      </c>
      <c r="E10" s="145">
        <v>6.5847200240816139E-3</v>
      </c>
      <c r="F10" s="145">
        <v>2.2076151813021916E-2</v>
      </c>
      <c r="G10" s="145">
        <v>9.164266349107919E-2</v>
      </c>
      <c r="H10" s="145">
        <v>3.4072290663878624E-2</v>
      </c>
      <c r="I10" s="145">
        <v>2.0026692561983146</v>
      </c>
      <c r="J10" s="146">
        <v>0.13357088728932331</v>
      </c>
    </row>
    <row r="11" spans="1:10" s="20" customFormat="1" collapsed="1">
      <c r="A11" s="21">
        <v>8</v>
      </c>
      <c r="B11" s="143" t="s">
        <v>58</v>
      </c>
      <c r="C11" s="144">
        <v>39560</v>
      </c>
      <c r="D11" s="144">
        <v>39770</v>
      </c>
      <c r="E11" s="145">
        <v>2.4258012417498032E-2</v>
      </c>
      <c r="F11" s="145">
        <v>8.7014164966030538E-2</v>
      </c>
      <c r="G11" s="145">
        <v>0.58456325984770974</v>
      </c>
      <c r="H11" s="145">
        <v>0.43001730279686057</v>
      </c>
      <c r="I11" s="145">
        <v>-0.10411593663621499</v>
      </c>
      <c r="J11" s="146">
        <v>-1.2674761668656775E-2</v>
      </c>
    </row>
    <row r="12" spans="1:10" s="20" customFormat="1" collapsed="1">
      <c r="A12" s="21">
        <v>9</v>
      </c>
      <c r="B12" s="143" t="s">
        <v>50</v>
      </c>
      <c r="C12" s="144">
        <v>39884</v>
      </c>
      <c r="D12" s="144">
        <v>40007</v>
      </c>
      <c r="E12" s="145">
        <v>1.2015524073963446E-2</v>
      </c>
      <c r="F12" s="145">
        <v>2.8245685475787541E-2</v>
      </c>
      <c r="G12" s="145">
        <v>0.20240992678683489</v>
      </c>
      <c r="H12" s="145">
        <v>0.17455728193021436</v>
      </c>
      <c r="I12" s="145">
        <v>-9.5207073438874135E-2</v>
      </c>
      <c r="J12" s="146">
        <v>-1.2474971124009748E-2</v>
      </c>
    </row>
    <row r="13" spans="1:10" s="20" customFormat="1" collapsed="1">
      <c r="A13" s="21">
        <v>10</v>
      </c>
      <c r="B13" s="143" t="s">
        <v>48</v>
      </c>
      <c r="C13" s="144">
        <v>40114</v>
      </c>
      <c r="D13" s="144">
        <v>40401</v>
      </c>
      <c r="E13" s="145">
        <v>4.0339597446129138E-2</v>
      </c>
      <c r="F13" s="145">
        <v>0.11503486031914067</v>
      </c>
      <c r="G13" s="145">
        <v>0.61651261858615025</v>
      </c>
      <c r="H13" s="145" t="s">
        <v>84</v>
      </c>
      <c r="I13" s="145">
        <v>0.40797379632170538</v>
      </c>
      <c r="J13" s="146">
        <v>5.090973490223849E-2</v>
      </c>
    </row>
    <row r="14" spans="1:10" s="20" customFormat="1" collapsed="1">
      <c r="A14" s="21">
        <v>11</v>
      </c>
      <c r="B14" s="143" t="s">
        <v>51</v>
      </c>
      <c r="C14" s="144">
        <v>40226</v>
      </c>
      <c r="D14" s="144">
        <v>40430</v>
      </c>
      <c r="E14" s="145">
        <v>5.2301888088797099E-3</v>
      </c>
      <c r="F14" s="145">
        <v>1.5040146072861971E-2</v>
      </c>
      <c r="G14" s="145">
        <v>0.11779174274878734</v>
      </c>
      <c r="H14" s="145">
        <v>3.9466708081505208E-2</v>
      </c>
      <c r="I14" s="145">
        <v>1.9203275477706931</v>
      </c>
      <c r="J14" s="146">
        <v>0.17040370625593426</v>
      </c>
    </row>
    <row r="15" spans="1:10" s="20" customFormat="1" collapsed="1">
      <c r="A15" s="21">
        <v>12</v>
      </c>
      <c r="B15" s="74" t="s">
        <v>52</v>
      </c>
      <c r="C15" s="144">
        <v>40427</v>
      </c>
      <c r="D15" s="144">
        <v>40543</v>
      </c>
      <c r="E15" s="145">
        <v>5.4334459453153627E-3</v>
      </c>
      <c r="F15" s="145">
        <v>1.6923716197665861E-2</v>
      </c>
      <c r="G15" s="145">
        <v>0.1224386632228569</v>
      </c>
      <c r="H15" s="145">
        <v>4.5456756637548779E-2</v>
      </c>
      <c r="I15" s="145">
        <v>1.3219664214559024</v>
      </c>
      <c r="J15" s="146">
        <v>0.13834438291608353</v>
      </c>
    </row>
    <row r="16" spans="1:10" s="20" customFormat="1" collapsed="1">
      <c r="A16" s="21">
        <v>13</v>
      </c>
      <c r="B16" s="169" t="s">
        <v>54</v>
      </c>
      <c r="C16" s="144">
        <v>40444</v>
      </c>
      <c r="D16" s="144">
        <v>40638</v>
      </c>
      <c r="E16" s="145">
        <v>-6.2146657420308893E-3</v>
      </c>
      <c r="F16" s="145">
        <v>-1.8386620786635111E-2</v>
      </c>
      <c r="G16" s="145">
        <v>7.7573895224956946E-2</v>
      </c>
      <c r="H16" s="145">
        <v>1.3859344775855043E-2</v>
      </c>
      <c r="I16" s="145">
        <v>0.2597545357686466</v>
      </c>
      <c r="J16" s="146">
        <v>3.7692412490822891E-2</v>
      </c>
    </row>
    <row r="17" spans="1:11" s="20" customFormat="1" collapsed="1">
      <c r="A17" s="21">
        <v>14</v>
      </c>
      <c r="B17" s="74" t="s">
        <v>86</v>
      </c>
      <c r="C17" s="144">
        <v>40427</v>
      </c>
      <c r="D17" s="144">
        <v>40708</v>
      </c>
      <c r="E17" s="145">
        <v>3.9181430706225484E-3</v>
      </c>
      <c r="F17" s="145">
        <v>2.036092817037316E-2</v>
      </c>
      <c r="G17" s="145">
        <v>0.11777499982021689</v>
      </c>
      <c r="H17" s="145">
        <v>3.5784935247276328E-2</v>
      </c>
      <c r="I17" s="145">
        <v>1.7483969295958488</v>
      </c>
      <c r="J17" s="146">
        <v>0.18190707877590651</v>
      </c>
    </row>
    <row r="18" spans="1:11" s="20" customFormat="1" collapsed="1">
      <c r="A18" s="21">
        <v>15</v>
      </c>
      <c r="B18" s="74" t="s">
        <v>87</v>
      </c>
      <c r="C18" s="144">
        <v>41026</v>
      </c>
      <c r="D18" s="144">
        <v>41242</v>
      </c>
      <c r="E18" s="145">
        <v>9.6458354679116454E-3</v>
      </c>
      <c r="F18" s="145">
        <v>1.8061774580642842E-2</v>
      </c>
      <c r="G18" s="145">
        <v>0.16062800498254681</v>
      </c>
      <c r="H18" s="145">
        <v>0.12015400639603024</v>
      </c>
      <c r="I18" s="145">
        <v>0.61765117546160875</v>
      </c>
      <c r="J18" s="146">
        <v>0.11056859576721667</v>
      </c>
    </row>
    <row r="19" spans="1:11" s="20" customFormat="1" ht="15.75" thickBot="1">
      <c r="A19" s="142"/>
      <c r="B19" s="147" t="s">
        <v>88</v>
      </c>
      <c r="C19" s="148" t="s">
        <v>4</v>
      </c>
      <c r="D19" s="148" t="s">
        <v>4</v>
      </c>
      <c r="E19" s="149">
        <f>AVERAGE(E4:E18)</f>
        <v>9.0856977325776949E-3</v>
      </c>
      <c r="F19" s="149">
        <f>AVERAGE(F4:F18)</f>
        <v>1.8175488406222778E-2</v>
      </c>
      <c r="G19" s="149">
        <f>AVERAGE(G4:G18)</f>
        <v>0.19201557012391468</v>
      </c>
      <c r="H19" s="149">
        <f>AVERAGE(H4:H18)</f>
        <v>9.2170838637903943E-2</v>
      </c>
      <c r="I19" s="149">
        <f>AVERAGE(I4:I18)</f>
        <v>1.0245183095534436</v>
      </c>
      <c r="J19" s="148" t="s">
        <v>4</v>
      </c>
      <c r="K19" s="150"/>
    </row>
    <row r="20" spans="1:11" s="20" customFormat="1">
      <c r="A20" s="197" t="s">
        <v>83</v>
      </c>
      <c r="B20" s="197"/>
      <c r="C20" s="197"/>
      <c r="D20" s="197"/>
      <c r="E20" s="197"/>
      <c r="F20" s="197"/>
      <c r="G20" s="197"/>
      <c r="H20" s="197"/>
      <c r="I20" s="197"/>
      <c r="J20" s="197"/>
    </row>
    <row r="21" spans="1:11" s="20" customFormat="1" collapsed="1">
      <c r="J21" s="19"/>
    </row>
    <row r="22" spans="1:11" s="20" customFormat="1">
      <c r="E22" s="109"/>
      <c r="F22" s="109"/>
      <c r="J22" s="19"/>
    </row>
    <row r="23" spans="1:11" s="20" customFormat="1" collapsed="1">
      <c r="E23" s="110"/>
      <c r="I23" s="110"/>
      <c r="J23" s="19"/>
    </row>
    <row r="24" spans="1:11" s="20" customFormat="1" collapsed="1"/>
    <row r="25" spans="1:11" s="20" customFormat="1" collapsed="1"/>
    <row r="26" spans="1:11" s="20" customFormat="1" collapsed="1"/>
    <row r="27" spans="1:11" s="20" customFormat="1" collapsed="1"/>
    <row r="28" spans="1:11" s="20" customFormat="1" collapsed="1"/>
    <row r="29" spans="1:11" s="20" customFormat="1" collapsed="1"/>
    <row r="30" spans="1:11" s="20" customFormat="1" collapsed="1"/>
    <row r="31" spans="1:11" s="20" customFormat="1" collapsed="1"/>
    <row r="32" spans="1:11" s="20" customFormat="1" collapsed="1"/>
    <row r="33" spans="3:8" s="20" customFormat="1" collapsed="1"/>
    <row r="34" spans="3:8" s="20" customFormat="1" collapsed="1"/>
    <row r="35" spans="3:8" s="20" customFormat="1" collapsed="1"/>
    <row r="36" spans="3:8" s="20" customFormat="1" collapsed="1"/>
    <row r="37" spans="3:8" s="20" customFormat="1"/>
    <row r="38" spans="3:8" s="20" customFormat="1"/>
    <row r="39" spans="3:8" s="28" customFormat="1">
      <c r="C39" s="29"/>
      <c r="D39" s="29"/>
      <c r="E39" s="30"/>
      <c r="F39" s="30"/>
      <c r="G39" s="30"/>
      <c r="H39" s="30"/>
    </row>
    <row r="40" spans="3:8" s="28" customFormat="1">
      <c r="C40" s="29"/>
      <c r="D40" s="29"/>
      <c r="E40" s="30"/>
      <c r="F40" s="30"/>
      <c r="G40" s="30"/>
      <c r="H40" s="30"/>
    </row>
    <row r="41" spans="3:8" s="28" customFormat="1">
      <c r="C41" s="29"/>
      <c r="D41" s="29"/>
      <c r="E41" s="30"/>
      <c r="F41" s="30"/>
      <c r="G41" s="30"/>
      <c r="H41" s="30"/>
    </row>
    <row r="42" spans="3:8" s="28" customFormat="1">
      <c r="C42" s="29"/>
      <c r="D42" s="29"/>
      <c r="E42" s="30"/>
      <c r="F42" s="30"/>
      <c r="G42" s="30"/>
      <c r="H42" s="30"/>
    </row>
    <row r="43" spans="3:8" s="28" customFormat="1">
      <c r="C43" s="29"/>
      <c r="D43" s="29"/>
      <c r="E43" s="30"/>
      <c r="F43" s="30"/>
      <c r="G43" s="30"/>
      <c r="H43" s="30"/>
    </row>
    <row r="44" spans="3:8" s="28" customFormat="1">
      <c r="C44" s="29"/>
      <c r="D44" s="29"/>
      <c r="E44" s="30"/>
      <c r="F44" s="30"/>
      <c r="G44" s="30"/>
      <c r="H44" s="30"/>
    </row>
    <row r="45" spans="3:8" s="28" customFormat="1">
      <c r="C45" s="29"/>
      <c r="D45" s="29"/>
      <c r="E45" s="30"/>
      <c r="F45" s="30"/>
      <c r="G45" s="30"/>
      <c r="H45" s="30"/>
    </row>
    <row r="46" spans="3:8" s="28" customFormat="1">
      <c r="C46" s="29"/>
      <c r="D46" s="29"/>
      <c r="E46" s="30"/>
      <c r="F46" s="30"/>
      <c r="G46" s="30"/>
      <c r="H46" s="30"/>
    </row>
    <row r="47" spans="3:8" s="28" customFormat="1">
      <c r="C47" s="29"/>
      <c r="D47" s="29"/>
      <c r="E47" s="30"/>
      <c r="F47" s="30"/>
      <c r="G47" s="30"/>
      <c r="H47" s="30"/>
    </row>
    <row r="48" spans="3:8" s="28" customFormat="1">
      <c r="C48" s="29"/>
      <c r="D48" s="29"/>
      <c r="E48" s="30"/>
      <c r="F48" s="30"/>
      <c r="G48" s="30"/>
      <c r="H48" s="30"/>
    </row>
    <row r="49" spans="3:8" s="28" customFormat="1">
      <c r="C49" s="29"/>
      <c r="D49" s="29"/>
      <c r="E49" s="30"/>
      <c r="F49" s="30"/>
      <c r="G49" s="30"/>
      <c r="H49" s="30"/>
    </row>
    <row r="50" spans="3:8" s="28" customFormat="1">
      <c r="C50" s="29"/>
      <c r="D50" s="29"/>
      <c r="E50" s="30"/>
      <c r="F50" s="30"/>
      <c r="G50" s="30"/>
      <c r="H50" s="30"/>
    </row>
    <row r="51" spans="3:8" s="28" customFormat="1">
      <c r="C51" s="29"/>
      <c r="D51" s="29"/>
      <c r="E51" s="30"/>
      <c r="F51" s="30"/>
      <c r="G51" s="30"/>
      <c r="H51" s="30"/>
    </row>
    <row r="52" spans="3:8" s="28" customFormat="1">
      <c r="C52" s="29"/>
      <c r="D52" s="29"/>
      <c r="E52" s="30"/>
      <c r="F52" s="30"/>
      <c r="G52" s="30"/>
      <c r="H52" s="30"/>
    </row>
    <row r="53" spans="3:8" s="28" customFormat="1">
      <c r="C53" s="29"/>
      <c r="D53" s="29"/>
      <c r="E53" s="30"/>
      <c r="F53" s="30"/>
      <c r="G53" s="30"/>
      <c r="H53" s="30"/>
    </row>
    <row r="54" spans="3:8" s="28" customFormat="1">
      <c r="C54" s="29"/>
      <c r="D54" s="29"/>
      <c r="E54" s="30"/>
      <c r="F54" s="30"/>
      <c r="G54" s="30"/>
      <c r="H54" s="30"/>
    </row>
    <row r="55" spans="3:8" s="28" customFormat="1">
      <c r="C55" s="29"/>
      <c r="D55" s="29"/>
      <c r="E55" s="30"/>
      <c r="F55" s="30"/>
      <c r="G55" s="30"/>
      <c r="H55" s="30"/>
    </row>
    <row r="56" spans="3:8" s="28" customFormat="1">
      <c r="C56" s="29"/>
      <c r="D56" s="29"/>
      <c r="E56" s="30"/>
      <c r="F56" s="30"/>
      <c r="G56" s="30"/>
      <c r="H56" s="30"/>
    </row>
    <row r="57" spans="3:8" s="28" customFormat="1">
      <c r="C57" s="29"/>
      <c r="D57" s="29"/>
      <c r="E57" s="30"/>
      <c r="F57" s="30"/>
      <c r="G57" s="30"/>
      <c r="H57" s="30"/>
    </row>
    <row r="58" spans="3:8" s="28" customFormat="1">
      <c r="C58" s="29"/>
      <c r="D58" s="29"/>
      <c r="E58" s="30"/>
      <c r="F58" s="30"/>
      <c r="G58" s="30"/>
      <c r="H58" s="30"/>
    </row>
  </sheetData>
  <mergeCells count="4">
    <mergeCell ref="A1:I1"/>
    <mergeCell ref="A2:A3"/>
    <mergeCell ref="E2:J2"/>
    <mergeCell ref="A20:J20"/>
  </mergeCells>
  <phoneticPr fontId="11" type="noConversion"/>
  <pageMargins left="0.75" right="0.75" top="1" bottom="1" header="0.5" footer="0.5"/>
  <pageSetup paperSize="9" scale="64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H65"/>
  <sheetViews>
    <sheetView topLeftCell="A37" zoomScale="85" workbookViewId="0">
      <selection activeCell="B53" sqref="B53:E53"/>
    </sheetView>
  </sheetViews>
  <sheetFormatPr defaultRowHeight="14.25"/>
  <cols>
    <col min="1" max="1" width="3.85546875" style="28" customWidth="1"/>
    <col min="2" max="2" width="61.85546875" style="28" bestFit="1" customWidth="1"/>
    <col min="3" max="3" width="24.7109375" style="28" customWidth="1"/>
    <col min="4" max="4" width="24.7109375" style="40" customWidth="1"/>
    <col min="5" max="7" width="24.7109375" style="28" customWidth="1"/>
    <col min="8" max="16384" width="9.140625" style="28"/>
  </cols>
  <sheetData>
    <row r="1" spans="1:8" ht="16.5" thickBot="1">
      <c r="A1" s="198" t="s">
        <v>89</v>
      </c>
      <c r="B1" s="198"/>
      <c r="C1" s="198"/>
      <c r="D1" s="198"/>
      <c r="E1" s="198"/>
      <c r="F1" s="198"/>
      <c r="G1" s="198"/>
    </row>
    <row r="2" spans="1:8" ht="15.75" customHeight="1" thickBot="1">
      <c r="A2" s="201" t="s">
        <v>90</v>
      </c>
      <c r="B2" s="92"/>
      <c r="C2" s="199" t="s">
        <v>91</v>
      </c>
      <c r="D2" s="200"/>
      <c r="E2" s="199" t="s">
        <v>92</v>
      </c>
      <c r="F2" s="200"/>
      <c r="G2" s="93"/>
    </row>
    <row r="3" spans="1:8" ht="45.75" thickBot="1">
      <c r="A3" s="202"/>
      <c r="B3" s="170" t="s">
        <v>74</v>
      </c>
      <c r="C3" s="41" t="s">
        <v>93</v>
      </c>
      <c r="D3" s="34" t="s">
        <v>94</v>
      </c>
      <c r="E3" s="34" t="s">
        <v>95</v>
      </c>
      <c r="F3" s="34" t="s">
        <v>94</v>
      </c>
      <c r="G3" s="171" t="s">
        <v>96</v>
      </c>
    </row>
    <row r="4" spans="1:8" ht="15" customHeight="1">
      <c r="A4" s="21">
        <v>1</v>
      </c>
      <c r="B4" s="36" t="s">
        <v>54</v>
      </c>
      <c r="C4" s="37">
        <v>18.803969999999975</v>
      </c>
      <c r="D4" s="98">
        <v>1.1490262753654402E-2</v>
      </c>
      <c r="E4" s="38">
        <v>23</v>
      </c>
      <c r="F4" s="98">
        <v>1.7815646785437646E-2</v>
      </c>
      <c r="G4" s="39">
        <v>29.461842619220974</v>
      </c>
      <c r="H4" s="53"/>
    </row>
    <row r="5" spans="1:8" ht="14.25" customHeight="1">
      <c r="A5" s="21">
        <v>2</v>
      </c>
      <c r="B5" s="36" t="s">
        <v>48</v>
      </c>
      <c r="C5" s="37">
        <v>198.88873000000044</v>
      </c>
      <c r="D5" s="98">
        <v>4.0339597446134558E-2</v>
      </c>
      <c r="E5" s="38">
        <v>0</v>
      </c>
      <c r="F5" s="98">
        <v>0</v>
      </c>
      <c r="G5" s="39">
        <v>0</v>
      </c>
      <c r="H5" s="53"/>
    </row>
    <row r="6" spans="1:8">
      <c r="A6" s="21">
        <v>3</v>
      </c>
      <c r="B6" s="172" t="s">
        <v>50</v>
      </c>
      <c r="C6" s="37">
        <v>48.856819999999836</v>
      </c>
      <c r="D6" s="98">
        <v>1.2015524073964714E-2</v>
      </c>
      <c r="E6" s="38">
        <v>0</v>
      </c>
      <c r="F6" s="98">
        <v>0</v>
      </c>
      <c r="G6" s="39">
        <v>0</v>
      </c>
    </row>
    <row r="7" spans="1:8">
      <c r="A7" s="21">
        <v>4</v>
      </c>
      <c r="B7" s="162" t="s">
        <v>56</v>
      </c>
      <c r="C7" s="37">
        <v>29.715969999999974</v>
      </c>
      <c r="D7" s="98">
        <v>2.5762209675052841E-2</v>
      </c>
      <c r="E7" s="38">
        <v>0</v>
      </c>
      <c r="F7" s="98">
        <v>0</v>
      </c>
      <c r="G7" s="39">
        <v>0</v>
      </c>
    </row>
    <row r="8" spans="1:8">
      <c r="A8" s="21">
        <v>5</v>
      </c>
      <c r="B8" s="36" t="s">
        <v>59</v>
      </c>
      <c r="C8" s="37">
        <v>28.893130000000003</v>
      </c>
      <c r="D8" s="98">
        <v>3.6105223942415547E-2</v>
      </c>
      <c r="E8" s="38">
        <v>0</v>
      </c>
      <c r="F8" s="98">
        <v>0</v>
      </c>
      <c r="G8" s="39">
        <v>0</v>
      </c>
    </row>
    <row r="9" spans="1:8">
      <c r="A9" s="21">
        <v>6</v>
      </c>
      <c r="B9" s="36" t="s">
        <v>51</v>
      </c>
      <c r="C9" s="37">
        <v>19.084159999999684</v>
      </c>
      <c r="D9" s="98">
        <v>5.2301888088906899E-3</v>
      </c>
      <c r="E9" s="38">
        <v>0</v>
      </c>
      <c r="F9" s="98">
        <v>0</v>
      </c>
      <c r="G9" s="39">
        <v>0</v>
      </c>
    </row>
    <row r="10" spans="1:8">
      <c r="A10" s="21">
        <v>7</v>
      </c>
      <c r="B10" s="173" t="s">
        <v>86</v>
      </c>
      <c r="C10" s="37">
        <v>16.454580000000075</v>
      </c>
      <c r="D10" s="98">
        <v>3.9181430706207053E-3</v>
      </c>
      <c r="E10" s="38">
        <v>0</v>
      </c>
      <c r="F10" s="98">
        <v>0</v>
      </c>
      <c r="G10" s="39">
        <v>0</v>
      </c>
      <c r="H10" s="53"/>
    </row>
    <row r="11" spans="1:8" ht="15">
      <c r="A11" s="21">
        <v>8</v>
      </c>
      <c r="B11" s="174" t="s">
        <v>97</v>
      </c>
      <c r="C11" s="37">
        <v>16.375270000000022</v>
      </c>
      <c r="D11" s="98">
        <v>5.4334459453260547E-3</v>
      </c>
      <c r="E11" s="38">
        <v>0</v>
      </c>
      <c r="F11" s="98">
        <v>0</v>
      </c>
      <c r="G11" s="39">
        <v>0</v>
      </c>
    </row>
    <row r="12" spans="1:8">
      <c r="A12" s="21">
        <v>9</v>
      </c>
      <c r="B12" s="36" t="s">
        <v>98</v>
      </c>
      <c r="C12" s="37">
        <v>15.316979999999983</v>
      </c>
      <c r="D12" s="98">
        <v>9.6458354679161921E-3</v>
      </c>
      <c r="E12" s="38">
        <v>0</v>
      </c>
      <c r="F12" s="98">
        <v>0</v>
      </c>
      <c r="G12" s="39">
        <v>0</v>
      </c>
    </row>
    <row r="13" spans="1:8">
      <c r="A13" s="21">
        <v>10</v>
      </c>
      <c r="B13" s="36" t="s">
        <v>99</v>
      </c>
      <c r="C13" s="37">
        <v>12.833969999999738</v>
      </c>
      <c r="D13" s="98">
        <v>4.5196804546753303E-3</v>
      </c>
      <c r="E13" s="38">
        <v>0</v>
      </c>
      <c r="F13" s="98">
        <v>0</v>
      </c>
      <c r="G13" s="39">
        <v>0</v>
      </c>
    </row>
    <row r="14" spans="1:8">
      <c r="A14" s="21">
        <v>11</v>
      </c>
      <c r="B14" s="36" t="s">
        <v>61</v>
      </c>
      <c r="C14" s="37">
        <v>2.3767299999999811</v>
      </c>
      <c r="D14" s="98">
        <v>6.584720024103259E-3</v>
      </c>
      <c r="E14" s="38">
        <v>0</v>
      </c>
      <c r="F14" s="98">
        <v>0</v>
      </c>
      <c r="G14" s="39">
        <v>0</v>
      </c>
    </row>
    <row r="15" spans="1:8">
      <c r="A15" s="21">
        <v>12</v>
      </c>
      <c r="B15" s="36" t="s">
        <v>60</v>
      </c>
      <c r="C15" s="37">
        <v>-0.68700000000000006</v>
      </c>
      <c r="D15" s="98">
        <v>-9.5817126374897954E-4</v>
      </c>
      <c r="E15" s="38">
        <v>0</v>
      </c>
      <c r="F15" s="98">
        <v>0</v>
      </c>
      <c r="G15" s="39">
        <v>0</v>
      </c>
    </row>
    <row r="16" spans="1:8" ht="13.5" customHeight="1">
      <c r="A16" s="21">
        <v>13</v>
      </c>
      <c r="B16" s="36" t="s">
        <v>57</v>
      </c>
      <c r="C16" s="37">
        <v>-46.236499999999999</v>
      </c>
      <c r="D16" s="98">
        <v>-4.4536768911621699E-2</v>
      </c>
      <c r="E16" s="38">
        <v>0</v>
      </c>
      <c r="F16" s="98">
        <v>0</v>
      </c>
      <c r="G16" s="39">
        <v>0</v>
      </c>
    </row>
    <row r="17" spans="1:8">
      <c r="A17" s="21">
        <v>14</v>
      </c>
      <c r="B17" s="36" t="s">
        <v>58</v>
      </c>
      <c r="C17" s="37">
        <v>16.02134000000008</v>
      </c>
      <c r="D17" s="98">
        <v>1.9381109385223815E-2</v>
      </c>
      <c r="E17" s="38">
        <v>-45</v>
      </c>
      <c r="F17" s="98">
        <v>-4.7614009099566186E-3</v>
      </c>
      <c r="G17" s="39">
        <v>-3.9285911332133856</v>
      </c>
    </row>
    <row r="18" spans="1:8">
      <c r="A18" s="21">
        <v>15</v>
      </c>
      <c r="B18" s="74" t="s">
        <v>85</v>
      </c>
      <c r="C18" s="37">
        <v>307.65994999999924</v>
      </c>
      <c r="D18" s="98">
        <v>1.308352492369629E-2</v>
      </c>
      <c r="E18" s="38">
        <v>-54</v>
      </c>
      <c r="F18" s="98">
        <v>-1.0835975438455673E-3</v>
      </c>
      <c r="G18" s="39">
        <v>-25.673212260653056</v>
      </c>
    </row>
    <row r="19" spans="1:8" ht="15.75" thickBot="1">
      <c r="A19" s="91"/>
      <c r="B19" s="94" t="s">
        <v>62</v>
      </c>
      <c r="C19" s="95">
        <v>684.35809999999901</v>
      </c>
      <c r="D19" s="99">
        <v>1.2595327257604134E-2</v>
      </c>
      <c r="E19" s="96">
        <v>-76</v>
      </c>
      <c r="F19" s="99">
        <v>-7.9666240382397953E-4</v>
      </c>
      <c r="G19" s="97">
        <v>-0.1399607746454663</v>
      </c>
      <c r="H19" s="53"/>
    </row>
    <row r="20" spans="1:8">
      <c r="B20" s="68"/>
      <c r="C20" s="69"/>
      <c r="D20" s="70"/>
      <c r="E20" s="71"/>
      <c r="F20" s="70"/>
      <c r="G20" s="69"/>
      <c r="H20" s="53"/>
    </row>
    <row r="39" spans="2:5" ht="15">
      <c r="B39" s="60"/>
      <c r="C39" s="61"/>
      <c r="D39" s="62"/>
      <c r="E39" s="63"/>
    </row>
    <row r="40" spans="2:5" ht="15">
      <c r="B40" s="60"/>
      <c r="C40" s="61"/>
      <c r="D40" s="62"/>
      <c r="E40" s="63"/>
    </row>
    <row r="41" spans="2:5" ht="15">
      <c r="B41" s="60"/>
      <c r="C41" s="61"/>
      <c r="D41" s="62"/>
      <c r="E41" s="63"/>
    </row>
    <row r="42" spans="2:5" ht="15">
      <c r="B42" s="60"/>
      <c r="C42" s="61"/>
      <c r="D42" s="62"/>
      <c r="E42" s="63"/>
    </row>
    <row r="43" spans="2:5" ht="15">
      <c r="B43" s="60"/>
      <c r="C43" s="61"/>
      <c r="D43" s="62"/>
      <c r="E43" s="63"/>
    </row>
    <row r="44" spans="2:5" ht="15">
      <c r="B44" s="60"/>
      <c r="C44" s="61"/>
      <c r="D44" s="62"/>
      <c r="E44" s="63"/>
    </row>
    <row r="45" spans="2:5" ht="15.75" thickBot="1">
      <c r="B45" s="81"/>
      <c r="C45" s="81"/>
      <c r="D45" s="81"/>
      <c r="E45" s="81"/>
    </row>
    <row r="48" spans="2:5" ht="14.25" customHeight="1"/>
    <row r="49" spans="2:6">
      <c r="F49" s="53"/>
    </row>
    <row r="51" spans="2:6">
      <c r="F51"/>
    </row>
    <row r="52" spans="2:6">
      <c r="F52"/>
    </row>
    <row r="53" spans="2:6" ht="30.75" thickBot="1">
      <c r="B53" s="41" t="s">
        <v>74</v>
      </c>
      <c r="C53" s="34" t="s">
        <v>101</v>
      </c>
      <c r="D53" s="34" t="s">
        <v>102</v>
      </c>
      <c r="E53" s="35" t="s">
        <v>103</v>
      </c>
      <c r="F53"/>
    </row>
    <row r="54" spans="2:6">
      <c r="B54" s="36" t="str">
        <f t="shared" ref="B54:D58" si="0">B4</f>
        <v>VSI</v>
      </c>
      <c r="C54" s="37">
        <f t="shared" si="0"/>
        <v>18.803969999999975</v>
      </c>
      <c r="D54" s="98">
        <f t="shared" si="0"/>
        <v>1.1490262753654402E-2</v>
      </c>
      <c r="E54" s="39">
        <f>G4</f>
        <v>29.461842619220974</v>
      </c>
    </row>
    <row r="55" spans="2:6">
      <c r="B55" s="36" t="str">
        <f t="shared" si="0"/>
        <v>Sofiivskyi</v>
      </c>
      <c r="C55" s="37">
        <f t="shared" si="0"/>
        <v>198.88873000000044</v>
      </c>
      <c r="D55" s="98">
        <f t="shared" si="0"/>
        <v>4.0339597446134558E-2</v>
      </c>
      <c r="E55" s="39">
        <f>G5</f>
        <v>0</v>
      </c>
    </row>
    <row r="56" spans="2:6">
      <c r="B56" s="36" t="str">
        <f t="shared" si="0"/>
        <v>KINTO-Ekviti</v>
      </c>
      <c r="C56" s="37">
        <f t="shared" si="0"/>
        <v>48.856819999999836</v>
      </c>
      <c r="D56" s="98">
        <f t="shared" si="0"/>
        <v>1.2015524073964714E-2</v>
      </c>
      <c r="E56" s="39">
        <f>G6</f>
        <v>0</v>
      </c>
    </row>
    <row r="57" spans="2:6">
      <c r="B57" s="36" t="str">
        <f t="shared" si="0"/>
        <v>UNIVER.UA/Volodymyr Velykyi: Fond Zbalansovanyi</v>
      </c>
      <c r="C57" s="37">
        <f t="shared" si="0"/>
        <v>29.715969999999974</v>
      </c>
      <c r="D57" s="98">
        <f t="shared" si="0"/>
        <v>2.5762209675052841E-2</v>
      </c>
      <c r="E57" s="39">
        <f>G7</f>
        <v>0</v>
      </c>
    </row>
    <row r="58" spans="2:6">
      <c r="B58" s="122" t="str">
        <f t="shared" si="0"/>
        <v>UNIVER.UA/Iaroslav Mudryi: Fond Aktsii</v>
      </c>
      <c r="C58" s="123">
        <f t="shared" si="0"/>
        <v>28.893130000000003</v>
      </c>
      <c r="D58" s="124">
        <f t="shared" si="0"/>
        <v>3.6105223942415547E-2</v>
      </c>
      <c r="E58" s="125">
        <f>G8</f>
        <v>0</v>
      </c>
    </row>
    <row r="59" spans="2:6">
      <c r="B59" s="121" t="str">
        <f t="shared" ref="B59:D63" si="1">B14</f>
        <v>Altus-Stratehichnyi</v>
      </c>
      <c r="C59" s="37">
        <f t="shared" si="1"/>
        <v>2.3767299999999811</v>
      </c>
      <c r="D59" s="98">
        <f t="shared" si="1"/>
        <v>6.584720024103259E-3</v>
      </c>
      <c r="E59" s="39">
        <f>G14</f>
        <v>0</v>
      </c>
    </row>
    <row r="60" spans="2:6">
      <c r="B60" s="121" t="str">
        <f t="shared" si="1"/>
        <v>Bonum Optimum</v>
      </c>
      <c r="C60" s="37">
        <f t="shared" si="1"/>
        <v>-0.68700000000000006</v>
      </c>
      <c r="D60" s="98">
        <f t="shared" si="1"/>
        <v>-9.5817126374897954E-4</v>
      </c>
      <c r="E60" s="39">
        <f>G15</f>
        <v>0</v>
      </c>
    </row>
    <row r="61" spans="2:6">
      <c r="B61" s="121" t="str">
        <f t="shared" si="1"/>
        <v>ТАSK Resurs</v>
      </c>
      <c r="C61" s="37">
        <f t="shared" si="1"/>
        <v>-46.236499999999999</v>
      </c>
      <c r="D61" s="98">
        <f t="shared" si="1"/>
        <v>-4.4536768911621699E-2</v>
      </c>
      <c r="E61" s="39">
        <f>G16</f>
        <v>0</v>
      </c>
    </row>
    <row r="62" spans="2:6">
      <c r="B62" s="121" t="str">
        <f t="shared" si="1"/>
        <v>Nadbannia</v>
      </c>
      <c r="C62" s="37">
        <f t="shared" si="1"/>
        <v>16.02134000000008</v>
      </c>
      <c r="D62" s="98">
        <f t="shared" si="1"/>
        <v>1.9381109385223815E-2</v>
      </c>
      <c r="E62" s="39">
        <f>G17</f>
        <v>-3.9285911332133856</v>
      </c>
    </row>
    <row r="63" spans="2:6">
      <c r="B63" s="121" t="str">
        <f t="shared" si="1"/>
        <v>KINTO-Klasychnyi</v>
      </c>
      <c r="C63" s="37">
        <f t="shared" si="1"/>
        <v>307.65994999999924</v>
      </c>
      <c r="D63" s="98">
        <f t="shared" si="1"/>
        <v>1.308352492369629E-2</v>
      </c>
      <c r="E63" s="39">
        <f>G18</f>
        <v>-25.673212260653056</v>
      </c>
    </row>
    <row r="64" spans="2:6">
      <c r="B64" s="132" t="s">
        <v>100</v>
      </c>
      <c r="C64" s="133">
        <f>C19-SUM(C54:C63)</f>
        <v>80.064959999999473</v>
      </c>
      <c r="D64" s="134"/>
      <c r="E64" s="133">
        <f>G19-SUM(E54:E63)</f>
        <v>0</v>
      </c>
    </row>
    <row r="65" spans="2:5" ht="15">
      <c r="B65" s="130" t="s">
        <v>62</v>
      </c>
      <c r="C65" s="131">
        <f>SUM(C54:C64)</f>
        <v>684.35809999999901</v>
      </c>
      <c r="D65" s="131"/>
      <c r="E65" s="131">
        <f>SUM(E54:E64)</f>
        <v>-0.1399607746454663</v>
      </c>
    </row>
  </sheetData>
  <mergeCells count="4">
    <mergeCell ref="A1:G1"/>
    <mergeCell ref="C2:D2"/>
    <mergeCell ref="E2:F2"/>
    <mergeCell ref="A2:A3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C105"/>
  <sheetViews>
    <sheetView zoomScale="80" workbookViewId="0">
      <selection activeCell="B52" sqref="B52"/>
    </sheetView>
  </sheetViews>
  <sheetFormatPr defaultRowHeight="12.75"/>
  <cols>
    <col min="1" max="1" width="64.42578125" bestFit="1" customWidth="1"/>
    <col min="2" max="2" width="12.7109375" customWidth="1"/>
    <col min="3" max="3" width="2.7109375" customWidth="1"/>
  </cols>
  <sheetData>
    <row r="1" spans="1:3" ht="15.75" thickBot="1">
      <c r="A1" s="66" t="s">
        <v>74</v>
      </c>
      <c r="B1" s="67" t="s">
        <v>104</v>
      </c>
      <c r="C1" s="10"/>
    </row>
    <row r="2" spans="1:3" ht="14.25">
      <c r="A2" s="175" t="s">
        <v>105</v>
      </c>
      <c r="B2" s="151">
        <v>-4.4536768911556557E-2</v>
      </c>
      <c r="C2" s="10"/>
    </row>
    <row r="3" spans="1:3" ht="14.25">
      <c r="A3" s="135" t="s">
        <v>54</v>
      </c>
      <c r="B3" s="139">
        <v>-6.2146657420308893E-3</v>
      </c>
      <c r="C3" s="10"/>
    </row>
    <row r="4" spans="1:3" ht="14.25">
      <c r="A4" s="143" t="s">
        <v>60</v>
      </c>
      <c r="B4" s="139">
        <v>-9.5817126376884776E-4</v>
      </c>
      <c r="C4" s="10"/>
    </row>
    <row r="5" spans="1:3" ht="14.25">
      <c r="A5" s="173" t="s">
        <v>86</v>
      </c>
      <c r="B5" s="140">
        <v>3.9181430706225484E-3</v>
      </c>
      <c r="C5" s="10"/>
    </row>
    <row r="6" spans="1:3" ht="14.25">
      <c r="A6" s="176" t="s">
        <v>53</v>
      </c>
      <c r="B6" s="140">
        <v>4.5196804546818736E-3</v>
      </c>
      <c r="C6" s="10"/>
    </row>
    <row r="7" spans="1:3" ht="14.25">
      <c r="A7" s="36" t="s">
        <v>51</v>
      </c>
      <c r="B7" s="140">
        <v>5.2301888088797099E-3</v>
      </c>
      <c r="C7" s="10"/>
    </row>
    <row r="8" spans="1:3" ht="15">
      <c r="A8" s="174" t="s">
        <v>97</v>
      </c>
      <c r="B8" s="140">
        <v>5.4334459453153627E-3</v>
      </c>
      <c r="C8" s="10"/>
    </row>
    <row r="9" spans="1:3" ht="14.25">
      <c r="A9" s="36" t="s">
        <v>61</v>
      </c>
      <c r="B9" s="140">
        <v>6.5847200240816139E-3</v>
      </c>
      <c r="C9" s="10"/>
    </row>
    <row r="10" spans="1:3" ht="14.25">
      <c r="A10" s="135" t="s">
        <v>55</v>
      </c>
      <c r="B10" s="140">
        <v>9.6458354679116454E-3</v>
      </c>
      <c r="C10" s="10"/>
    </row>
    <row r="11" spans="1:3" ht="14.25">
      <c r="A11" s="172" t="s">
        <v>50</v>
      </c>
      <c r="B11" s="140">
        <v>1.2015524073963446E-2</v>
      </c>
      <c r="C11" s="10"/>
    </row>
    <row r="12" spans="1:3" ht="14.25">
      <c r="A12" s="135" t="s">
        <v>106</v>
      </c>
      <c r="B12" s="140">
        <v>1.4182490579461193E-2</v>
      </c>
      <c r="C12" s="10"/>
    </row>
    <row r="13" spans="1:3" ht="14.25">
      <c r="A13" s="36" t="s">
        <v>58</v>
      </c>
      <c r="B13" s="140">
        <v>2.4258012417498032E-2</v>
      </c>
      <c r="C13" s="10"/>
    </row>
    <row r="14" spans="1:3" ht="14.25">
      <c r="A14" s="162" t="s">
        <v>56</v>
      </c>
      <c r="B14" s="140">
        <v>2.5762209675050496E-2</v>
      </c>
      <c r="C14" s="10"/>
    </row>
    <row r="15" spans="1:3" ht="14.25">
      <c r="A15" s="135" t="s">
        <v>59</v>
      </c>
      <c r="B15" s="140">
        <v>3.6105223942426656E-2</v>
      </c>
      <c r="C15" s="10"/>
    </row>
    <row r="16" spans="1:3" ht="14.25">
      <c r="A16" s="135" t="s">
        <v>48</v>
      </c>
      <c r="B16" s="140">
        <v>4.0339597446129138E-2</v>
      </c>
      <c r="C16" s="10"/>
    </row>
    <row r="17" spans="1:3" ht="14.25">
      <c r="A17" s="177" t="s">
        <v>107</v>
      </c>
      <c r="B17" s="139">
        <v>9.0856977325776949E-3</v>
      </c>
      <c r="C17" s="10"/>
    </row>
    <row r="18" spans="1:3" ht="14.25">
      <c r="A18" s="143" t="s">
        <v>15</v>
      </c>
      <c r="B18" s="139">
        <v>4.318996415770604E-2</v>
      </c>
      <c r="C18" s="10"/>
    </row>
    <row r="19" spans="1:3" ht="14.25">
      <c r="A19" s="143" t="s">
        <v>14</v>
      </c>
      <c r="B19" s="139">
        <v>2.3345607951092306E-2</v>
      </c>
      <c r="C19" s="58"/>
    </row>
    <row r="20" spans="1:3" ht="14.25">
      <c r="A20" s="143" t="s">
        <v>108</v>
      </c>
      <c r="B20" s="139">
        <v>1.4969187611671542E-2</v>
      </c>
      <c r="C20" s="9"/>
    </row>
    <row r="21" spans="1:3" ht="14.25">
      <c r="A21" s="143" t="s">
        <v>109</v>
      </c>
      <c r="B21" s="139">
        <v>-5.1532421478057699E-3</v>
      </c>
      <c r="C21" s="77"/>
    </row>
    <row r="22" spans="1:3" ht="14.25">
      <c r="A22" s="143" t="s">
        <v>110</v>
      </c>
      <c r="B22" s="139">
        <v>1.315068493150685E-2</v>
      </c>
      <c r="C22" s="10"/>
    </row>
    <row r="23" spans="1:3" ht="15" thickBot="1">
      <c r="A23" s="178" t="s">
        <v>111</v>
      </c>
      <c r="B23" s="141">
        <v>-2.2835584415580756E-2</v>
      </c>
      <c r="C23" s="10"/>
    </row>
    <row r="24" spans="1:3">
      <c r="B24" s="10"/>
      <c r="C24" s="10"/>
    </row>
    <row r="25" spans="1:3">
      <c r="C25" s="10"/>
    </row>
    <row r="26" spans="1:3">
      <c r="B26" s="10"/>
      <c r="C26" s="10"/>
    </row>
    <row r="27" spans="1:3">
      <c r="C27" s="10"/>
    </row>
    <row r="28" spans="1:3">
      <c r="B28" s="10"/>
    </row>
    <row r="29" spans="1:3">
      <c r="B29" s="10"/>
    </row>
    <row r="30" spans="1:3">
      <c r="B30" s="10"/>
    </row>
    <row r="31" spans="1:3">
      <c r="B31" s="10"/>
    </row>
    <row r="32" spans="1:3">
      <c r="B32" s="10"/>
    </row>
    <row r="33" spans="2:2">
      <c r="B33" s="10"/>
    </row>
    <row r="34" spans="2:2">
      <c r="B34" s="10"/>
    </row>
    <row r="35" spans="2:2">
      <c r="B35" s="10"/>
    </row>
    <row r="36" spans="2:2">
      <c r="B36" s="10"/>
    </row>
    <row r="37" spans="2:2">
      <c r="B37" s="10"/>
    </row>
    <row r="38" spans="2:2">
      <c r="B38" s="10"/>
    </row>
    <row r="39" spans="2:2">
      <c r="B39" s="10"/>
    </row>
    <row r="40" spans="2:2">
      <c r="B40" s="10"/>
    </row>
    <row r="41" spans="2:2">
      <c r="B41" s="10"/>
    </row>
    <row r="42" spans="2:2">
      <c r="B42" s="10"/>
    </row>
    <row r="43" spans="2:2">
      <c r="B43" s="10"/>
    </row>
    <row r="44" spans="2:2">
      <c r="B44" s="10"/>
    </row>
    <row r="45" spans="2:2">
      <c r="B45" s="10"/>
    </row>
    <row r="46" spans="2:2">
      <c r="B46" s="10"/>
    </row>
    <row r="47" spans="2:2">
      <c r="B47" s="10"/>
    </row>
    <row r="48" spans="2:2">
      <c r="B48" s="10"/>
    </row>
    <row r="49" spans="2:2">
      <c r="B49" s="10"/>
    </row>
    <row r="50" spans="2:2">
      <c r="B50" s="10"/>
    </row>
    <row r="51" spans="2:2">
      <c r="B51" s="10"/>
    </row>
    <row r="52" spans="2:2">
      <c r="B52" s="10"/>
    </row>
    <row r="53" spans="2:2">
      <c r="B53" s="10"/>
    </row>
    <row r="54" spans="2:2">
      <c r="B54" s="10"/>
    </row>
    <row r="55" spans="2:2">
      <c r="B55" s="10"/>
    </row>
    <row r="56" spans="2:2">
      <c r="B56" s="10"/>
    </row>
    <row r="57" spans="2:2">
      <c r="B57" s="10"/>
    </row>
    <row r="58" spans="2:2">
      <c r="B58" s="10"/>
    </row>
    <row r="59" spans="2:2">
      <c r="B59" s="10"/>
    </row>
    <row r="60" spans="2:2">
      <c r="B60" s="10"/>
    </row>
    <row r="61" spans="2:2">
      <c r="B61" s="10"/>
    </row>
    <row r="62" spans="2:2">
      <c r="B62" s="10"/>
    </row>
    <row r="63" spans="2:2">
      <c r="B63" s="10"/>
    </row>
    <row r="64" spans="2:2">
      <c r="B64" s="10"/>
    </row>
    <row r="65" spans="2:2">
      <c r="B65" s="10"/>
    </row>
    <row r="66" spans="2:2">
      <c r="B66" s="10"/>
    </row>
    <row r="67" spans="2:2">
      <c r="B67" s="10"/>
    </row>
    <row r="68" spans="2:2">
      <c r="B68" s="10"/>
    </row>
    <row r="69" spans="2:2">
      <c r="B69" s="10"/>
    </row>
    <row r="70" spans="2:2">
      <c r="B70" s="10"/>
    </row>
    <row r="71" spans="2:2">
      <c r="B71" s="10"/>
    </row>
    <row r="72" spans="2:2">
      <c r="B72" s="10"/>
    </row>
    <row r="73" spans="2:2">
      <c r="B73" s="10"/>
    </row>
    <row r="74" spans="2:2">
      <c r="B74" s="10"/>
    </row>
    <row r="75" spans="2:2">
      <c r="B75" s="10"/>
    </row>
    <row r="76" spans="2:2">
      <c r="B76" s="10"/>
    </row>
    <row r="77" spans="2:2">
      <c r="B77" s="10"/>
    </row>
    <row r="78" spans="2:2">
      <c r="B78" s="10"/>
    </row>
    <row r="79" spans="2:2">
      <c r="B79" s="10"/>
    </row>
    <row r="80" spans="2:2">
      <c r="B80" s="10"/>
    </row>
    <row r="81" spans="2:2">
      <c r="B81" s="10"/>
    </row>
    <row r="82" spans="2:2">
      <c r="B82" s="10"/>
    </row>
    <row r="83" spans="2:2">
      <c r="B83" s="10"/>
    </row>
    <row r="84" spans="2:2">
      <c r="B84" s="10"/>
    </row>
    <row r="85" spans="2:2">
      <c r="B85" s="10"/>
    </row>
    <row r="86" spans="2:2">
      <c r="B86" s="10"/>
    </row>
    <row r="87" spans="2:2">
      <c r="B87" s="10"/>
    </row>
    <row r="88" spans="2:2">
      <c r="B88" s="10"/>
    </row>
    <row r="89" spans="2:2">
      <c r="B89" s="10"/>
    </row>
    <row r="90" spans="2:2">
      <c r="B90" s="10"/>
    </row>
    <row r="91" spans="2:2">
      <c r="B91" s="10"/>
    </row>
    <row r="92" spans="2:2">
      <c r="B92" s="10"/>
    </row>
    <row r="93" spans="2:2">
      <c r="B93" s="10"/>
    </row>
    <row r="94" spans="2:2">
      <c r="B94" s="10"/>
    </row>
    <row r="95" spans="2:2">
      <c r="B95" s="10"/>
    </row>
    <row r="96" spans="2:2">
      <c r="B96" s="10"/>
    </row>
    <row r="97" spans="2:2">
      <c r="B97" s="10"/>
    </row>
    <row r="98" spans="2:2">
      <c r="B98" s="10"/>
    </row>
    <row r="99" spans="2:2">
      <c r="B99" s="10"/>
    </row>
    <row r="100" spans="2:2">
      <c r="B100" s="10"/>
    </row>
    <row r="101" spans="2:2">
      <c r="B101" s="10"/>
    </row>
    <row r="102" spans="2:2">
      <c r="B102" s="10"/>
    </row>
    <row r="103" spans="2:2">
      <c r="B103" s="10"/>
    </row>
    <row r="104" spans="2:2">
      <c r="B104" s="10"/>
    </row>
    <row r="105" spans="2:2">
      <c r="B105" s="10"/>
    </row>
  </sheetData>
  <autoFilter ref="A1:B1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  <pageSetUpPr fitToPage="1"/>
  </sheetPr>
  <dimension ref="A1:M6"/>
  <sheetViews>
    <sheetView zoomScale="85" workbookViewId="0">
      <selection activeCell="J33" sqref="J33"/>
    </sheetView>
  </sheetViews>
  <sheetFormatPr defaultRowHeight="14.25"/>
  <cols>
    <col min="1" max="1" width="4.7109375" style="30" customWidth="1"/>
    <col min="2" max="2" width="48.85546875" style="28" bestFit="1" customWidth="1"/>
    <col min="3" max="4" width="12.7109375" style="30" customWidth="1"/>
    <col min="5" max="5" width="16.7109375" style="40" customWidth="1"/>
    <col min="6" max="6" width="14.7109375" style="45" customWidth="1"/>
    <col min="7" max="7" width="14.7109375" style="40" customWidth="1"/>
    <col min="8" max="8" width="12.7109375" style="45" customWidth="1"/>
    <col min="9" max="9" width="47.85546875" style="28" bestFit="1" customWidth="1"/>
    <col min="10" max="10" width="34.7109375" style="28" customWidth="1"/>
    <col min="11" max="20" width="4.7109375" style="28" customWidth="1"/>
    <col min="21" max="16384" width="9.140625" style="28"/>
  </cols>
  <sheetData>
    <row r="1" spans="1:13" s="42" customFormat="1" ht="16.5" thickBot="1">
      <c r="A1" s="189" t="s">
        <v>112</v>
      </c>
      <c r="B1" s="189"/>
      <c r="C1" s="189"/>
      <c r="D1" s="189"/>
      <c r="E1" s="189"/>
      <c r="F1" s="189"/>
      <c r="G1" s="189"/>
      <c r="H1" s="189"/>
      <c r="I1" s="189"/>
      <c r="J1" s="189"/>
      <c r="K1" s="13"/>
      <c r="L1" s="14"/>
      <c r="M1" s="14"/>
    </row>
    <row r="2" spans="1:13" ht="45.75" thickBot="1">
      <c r="A2" s="15" t="s">
        <v>90</v>
      </c>
      <c r="B2" s="15" t="s">
        <v>74</v>
      </c>
      <c r="C2" s="43" t="s">
        <v>113</v>
      </c>
      <c r="D2" s="43" t="s">
        <v>114</v>
      </c>
      <c r="E2" s="43" t="s">
        <v>39</v>
      </c>
      <c r="F2" s="43" t="s">
        <v>40</v>
      </c>
      <c r="G2" s="43" t="s">
        <v>41</v>
      </c>
      <c r="H2" s="43" t="s">
        <v>42</v>
      </c>
      <c r="I2" s="17" t="s">
        <v>43</v>
      </c>
      <c r="J2" s="18" t="s">
        <v>44</v>
      </c>
    </row>
    <row r="3" spans="1:13">
      <c r="A3" s="21">
        <v>1</v>
      </c>
      <c r="B3" s="162" t="s">
        <v>115</v>
      </c>
      <c r="C3" s="180" t="s">
        <v>118</v>
      </c>
      <c r="D3" s="181" t="s">
        <v>119</v>
      </c>
      <c r="E3" s="86">
        <v>1424464.27</v>
      </c>
      <c r="F3" s="87">
        <v>766</v>
      </c>
      <c r="G3" s="86">
        <v>1859.6139295039166</v>
      </c>
      <c r="H3" s="52">
        <v>1000</v>
      </c>
      <c r="I3" s="85" t="s">
        <v>121</v>
      </c>
      <c r="J3" s="88" t="s">
        <v>10</v>
      </c>
    </row>
    <row r="4" spans="1:13" ht="14.25" customHeight="1">
      <c r="A4" s="21">
        <v>2</v>
      </c>
      <c r="B4" s="162" t="s">
        <v>116</v>
      </c>
      <c r="C4" s="180" t="s">
        <v>118</v>
      </c>
      <c r="D4" s="181" t="s">
        <v>120</v>
      </c>
      <c r="E4" s="86">
        <v>1296225.42</v>
      </c>
      <c r="F4" s="87">
        <v>2941</v>
      </c>
      <c r="G4" s="86">
        <v>440.74308738524309</v>
      </c>
      <c r="H4" s="84">
        <v>1000</v>
      </c>
      <c r="I4" s="162" t="s">
        <v>122</v>
      </c>
      <c r="J4" s="88" t="s">
        <v>1</v>
      </c>
    </row>
    <row r="5" spans="1:13">
      <c r="A5" s="21">
        <v>3</v>
      </c>
      <c r="B5" s="179" t="s">
        <v>117</v>
      </c>
      <c r="C5" s="180" t="s">
        <v>118</v>
      </c>
      <c r="D5" s="181" t="s">
        <v>119</v>
      </c>
      <c r="E5" s="86">
        <v>463269.41</v>
      </c>
      <c r="F5" s="87">
        <v>679</v>
      </c>
      <c r="G5" s="86">
        <v>682.28189985272456</v>
      </c>
      <c r="H5" s="52">
        <v>1000</v>
      </c>
      <c r="I5" s="162" t="s">
        <v>123</v>
      </c>
      <c r="J5" s="88" t="s">
        <v>3</v>
      </c>
    </row>
    <row r="6" spans="1:13" ht="15.75" customHeight="1" thickBot="1">
      <c r="A6" s="190" t="s">
        <v>62</v>
      </c>
      <c r="B6" s="191"/>
      <c r="C6" s="112" t="s">
        <v>4</v>
      </c>
      <c r="D6" s="112" t="s">
        <v>4</v>
      </c>
      <c r="E6" s="100">
        <f>SUM(E3:E5)</f>
        <v>3183959.1</v>
      </c>
      <c r="F6" s="101">
        <f>SUM(F3:F5)</f>
        <v>4386</v>
      </c>
      <c r="G6" s="112" t="s">
        <v>4</v>
      </c>
      <c r="H6" s="112" t="s">
        <v>4</v>
      </c>
      <c r="I6" s="112" t="s">
        <v>4</v>
      </c>
      <c r="J6" s="113" t="s">
        <v>4</v>
      </c>
    </row>
  </sheetData>
  <mergeCells count="2">
    <mergeCell ref="A1:J1"/>
    <mergeCell ref="A6:B6"/>
  </mergeCells>
  <phoneticPr fontId="11" type="noConversion"/>
  <hyperlinks>
    <hyperlink ref="J6" r:id="rId1" display="http://www.sem.biz.ua/"/>
  </hyperlinks>
  <pageMargins left="0.75" right="0.75" top="1" bottom="1" header="0.5" footer="0.5"/>
  <pageSetup paperSize="9" scale="60" orientation="landscape" verticalDpi="12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J28"/>
  <sheetViews>
    <sheetView zoomScale="85" workbookViewId="0">
      <selection activeCell="A8" sqref="A8:J8"/>
    </sheetView>
  </sheetViews>
  <sheetFormatPr defaultRowHeight="14.25"/>
  <cols>
    <col min="1" max="1" width="4.5703125" style="5" customWidth="1"/>
    <col min="2" max="2" width="48.85546875" style="5" bestFit="1" customWidth="1"/>
    <col min="3" max="4" width="14.7109375" style="46" customWidth="1"/>
    <col min="5" max="8" width="12.7109375" style="5" customWidth="1"/>
    <col min="9" max="9" width="16.140625" style="5" bestFit="1" customWidth="1"/>
    <col min="10" max="10" width="18.28515625" style="5" customWidth="1"/>
    <col min="11" max="16384" width="9.140625" style="5"/>
  </cols>
  <sheetData>
    <row r="1" spans="1:10" s="11" customFormat="1" ht="16.5" thickBot="1">
      <c r="A1" s="203" t="s">
        <v>124</v>
      </c>
      <c r="B1" s="203"/>
      <c r="C1" s="203"/>
      <c r="D1" s="203"/>
      <c r="E1" s="203"/>
      <c r="F1" s="203"/>
      <c r="G1" s="203"/>
      <c r="H1" s="203"/>
      <c r="I1" s="203"/>
      <c r="J1" s="203"/>
    </row>
    <row r="2" spans="1:10" customFormat="1" ht="15.75" customHeight="1" thickBot="1">
      <c r="A2" s="194" t="s">
        <v>37</v>
      </c>
      <c r="B2" s="104"/>
      <c r="C2" s="105"/>
      <c r="D2" s="106"/>
      <c r="E2" s="196" t="s">
        <v>73</v>
      </c>
      <c r="F2" s="196"/>
      <c r="G2" s="196"/>
      <c r="H2" s="196"/>
      <c r="I2" s="196"/>
      <c r="J2" s="196"/>
    </row>
    <row r="3" spans="1:10" customFormat="1" ht="64.5" thickBot="1">
      <c r="A3" s="195"/>
      <c r="B3" s="166" t="s">
        <v>74</v>
      </c>
      <c r="C3" s="167" t="s">
        <v>75</v>
      </c>
      <c r="D3" s="167" t="s">
        <v>76</v>
      </c>
      <c r="E3" s="17" t="s">
        <v>77</v>
      </c>
      <c r="F3" s="17" t="s">
        <v>78</v>
      </c>
      <c r="G3" s="17" t="s">
        <v>80</v>
      </c>
      <c r="H3" s="17" t="s">
        <v>79</v>
      </c>
      <c r="I3" s="18" t="s">
        <v>81</v>
      </c>
      <c r="J3" s="168" t="s">
        <v>82</v>
      </c>
    </row>
    <row r="4" spans="1:10" customFormat="1" collapsed="1">
      <c r="A4" s="21">
        <v>1</v>
      </c>
      <c r="B4" s="143" t="s">
        <v>125</v>
      </c>
      <c r="C4" s="107">
        <v>38441</v>
      </c>
      <c r="D4" s="107">
        <v>38625</v>
      </c>
      <c r="E4" s="102">
        <v>-2.4271282285129869E-3</v>
      </c>
      <c r="F4" s="102">
        <v>-4.6656595501765152E-2</v>
      </c>
      <c r="G4" s="102">
        <v>-0.20322351338271427</v>
      </c>
      <c r="H4" s="102">
        <v>-1.8296304223215598E-2</v>
      </c>
      <c r="I4" s="102">
        <v>-0.31771810014727553</v>
      </c>
      <c r="J4" s="108">
        <v>-3.1997066696859533E-2</v>
      </c>
    </row>
    <row r="5" spans="1:10" customFormat="1" collapsed="1">
      <c r="A5" s="21">
        <v>2</v>
      </c>
      <c r="B5" s="143" t="s">
        <v>116</v>
      </c>
      <c r="C5" s="107">
        <v>39048</v>
      </c>
      <c r="D5" s="107">
        <v>39140</v>
      </c>
      <c r="E5" s="102">
        <v>-7.079597258957393E-2</v>
      </c>
      <c r="F5" s="102">
        <v>-0.10566775367515979</v>
      </c>
      <c r="G5" s="102" t="s">
        <v>0</v>
      </c>
      <c r="H5" s="102">
        <v>0.16801403941829252</v>
      </c>
      <c r="I5" s="102">
        <v>-0.55925691261475596</v>
      </c>
      <c r="J5" s="108">
        <v>-7.614065599925901E-2</v>
      </c>
    </row>
    <row r="6" spans="1:10" customFormat="1">
      <c r="A6" s="21">
        <v>3</v>
      </c>
      <c r="B6" s="143" t="s">
        <v>115</v>
      </c>
      <c r="C6" s="107">
        <v>39100</v>
      </c>
      <c r="D6" s="107">
        <v>39268</v>
      </c>
      <c r="E6" s="102">
        <v>1.3664670590173733E-2</v>
      </c>
      <c r="F6" s="102">
        <v>3.5246486065505511E-2</v>
      </c>
      <c r="G6" s="102">
        <v>0.19787942134506453</v>
      </c>
      <c r="H6" s="102">
        <v>0.13934397758830186</v>
      </c>
      <c r="I6" s="102">
        <v>0.85961392950383075</v>
      </c>
      <c r="J6" s="108">
        <v>6.4037784027193734E-2</v>
      </c>
    </row>
    <row r="7" spans="1:10" ht="15.75" thickBot="1">
      <c r="A7" s="142"/>
      <c r="B7" s="147" t="s">
        <v>88</v>
      </c>
      <c r="C7" s="148" t="s">
        <v>4</v>
      </c>
      <c r="D7" s="148" t="s">
        <v>4</v>
      </c>
      <c r="E7" s="149">
        <f>AVERAGE(E4:E6)</f>
        <v>-1.9852810075971061E-2</v>
      </c>
      <c r="F7" s="149">
        <f>AVERAGE(F4:F6)</f>
        <v>-3.9025954370473147E-2</v>
      </c>
      <c r="G7" s="149">
        <f>AVERAGE(G4:G6)</f>
        <v>-2.6720460188248696E-3</v>
      </c>
      <c r="H7" s="149">
        <f>AVERAGE(H4:H6)</f>
        <v>9.6353904261126264E-2</v>
      </c>
      <c r="I7" s="149">
        <f>AVERAGE(I4:I6)</f>
        <v>-5.7870277527335796E-3</v>
      </c>
      <c r="J7" s="148" t="s">
        <v>4</v>
      </c>
    </row>
    <row r="8" spans="1:10" ht="15" thickBot="1">
      <c r="A8" s="204" t="s">
        <v>126</v>
      </c>
      <c r="B8" s="204"/>
      <c r="C8" s="204"/>
      <c r="D8" s="204"/>
      <c r="E8" s="204"/>
      <c r="F8" s="204"/>
      <c r="G8" s="204"/>
      <c r="H8" s="204"/>
      <c r="I8" s="204"/>
      <c r="J8" s="204"/>
    </row>
    <row r="9" spans="1:10">
      <c r="B9" s="28"/>
      <c r="C9" s="29"/>
      <c r="D9" s="29"/>
      <c r="E9" s="28"/>
      <c r="F9" s="28"/>
      <c r="G9" s="28"/>
      <c r="H9" s="28"/>
      <c r="I9" s="28"/>
    </row>
    <row r="10" spans="1:10">
      <c r="B10" s="28"/>
      <c r="C10" s="29"/>
      <c r="D10" s="29"/>
      <c r="E10" s="28"/>
      <c r="F10" s="28"/>
      <c r="G10" s="28"/>
      <c r="H10" s="28"/>
      <c r="I10" s="28"/>
    </row>
    <row r="11" spans="1:10">
      <c r="B11" s="28"/>
      <c r="C11" s="29"/>
      <c r="D11" s="29"/>
      <c r="E11" s="118"/>
      <c r="F11" s="28"/>
      <c r="G11" s="28"/>
      <c r="H11" s="28"/>
      <c r="I11" s="28"/>
    </row>
    <row r="12" spans="1:10">
      <c r="B12" s="28"/>
      <c r="C12" s="29"/>
      <c r="D12" s="29"/>
      <c r="E12" s="28"/>
      <c r="F12" s="28"/>
      <c r="G12" s="28"/>
      <c r="H12" s="28"/>
      <c r="I12" s="28"/>
    </row>
    <row r="13" spans="1:10">
      <c r="B13" s="28"/>
      <c r="C13" s="29"/>
      <c r="D13" s="29"/>
      <c r="E13" s="28"/>
      <c r="F13" s="28"/>
      <c r="G13" s="28"/>
      <c r="H13" s="28"/>
      <c r="I13" s="28"/>
    </row>
    <row r="14" spans="1:10">
      <c r="B14" s="28"/>
      <c r="C14" s="29"/>
      <c r="D14" s="29"/>
      <c r="E14" s="28"/>
      <c r="F14" s="28"/>
      <c r="G14" s="28"/>
      <c r="H14" s="28"/>
      <c r="I14" s="28"/>
    </row>
    <row r="15" spans="1:10">
      <c r="B15" s="28"/>
      <c r="C15" s="29"/>
      <c r="D15" s="29"/>
      <c r="E15" s="28"/>
      <c r="F15" s="28"/>
      <c r="G15" s="28"/>
      <c r="H15" s="28"/>
      <c r="I15" s="28"/>
    </row>
    <row r="16" spans="1:10">
      <c r="B16" s="28"/>
      <c r="C16" s="29"/>
      <c r="D16" s="29"/>
      <c r="E16" s="28"/>
      <c r="F16" s="28"/>
      <c r="G16" s="28"/>
      <c r="H16" s="28"/>
      <c r="I16" s="28"/>
    </row>
    <row r="17" spans="2:9">
      <c r="B17" s="28"/>
      <c r="C17" s="29"/>
      <c r="D17" s="29"/>
      <c r="E17" s="28"/>
      <c r="F17" s="28"/>
      <c r="G17" s="28"/>
      <c r="H17" s="28"/>
      <c r="I17" s="28"/>
    </row>
    <row r="21" spans="2:9">
      <c r="C21" s="5"/>
    </row>
    <row r="22" spans="2:9">
      <c r="C22" s="5"/>
    </row>
    <row r="23" spans="2:9">
      <c r="C23" s="5"/>
    </row>
    <row r="24" spans="2:9">
      <c r="C24" s="5"/>
    </row>
    <row r="25" spans="2:9">
      <c r="C25" s="5"/>
    </row>
    <row r="26" spans="2:9">
      <c r="C26" s="5"/>
    </row>
    <row r="27" spans="2:9">
      <c r="C27" s="5"/>
    </row>
    <row r="28" spans="2:9">
      <c r="C28" s="5"/>
    </row>
  </sheetData>
  <mergeCells count="4">
    <mergeCell ref="A2:A3"/>
    <mergeCell ref="A1:J1"/>
    <mergeCell ref="E2:J2"/>
    <mergeCell ref="A8:J8"/>
  </mergeCells>
  <phoneticPr fontId="11" type="noConversion"/>
  <pageMargins left="0.75" right="0.75" top="1" bottom="1" header="0.5" footer="0.5"/>
  <pageSetup paperSize="9" orientation="portrait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I38"/>
  <sheetViews>
    <sheetView zoomScale="85" workbookViewId="0">
      <selection activeCell="B34" sqref="B34:E34"/>
    </sheetView>
  </sheetViews>
  <sheetFormatPr defaultRowHeight="14.25"/>
  <cols>
    <col min="1" max="1" width="4.140625" style="22" customWidth="1"/>
    <col min="2" max="2" width="50.7109375" style="22" customWidth="1"/>
    <col min="3" max="3" width="24.7109375" style="22" customWidth="1"/>
    <col min="4" max="4" width="24.7109375" style="23" customWidth="1"/>
    <col min="5" max="7" width="24.7109375" style="22" customWidth="1"/>
    <col min="8" max="16384" width="9.140625" style="22"/>
  </cols>
  <sheetData>
    <row r="1" spans="1:7" s="30" customFormat="1" ht="16.5" thickBot="1">
      <c r="A1" s="198" t="s">
        <v>127</v>
      </c>
      <c r="B1" s="198"/>
      <c r="C1" s="198"/>
      <c r="D1" s="198"/>
      <c r="E1" s="198"/>
      <c r="F1" s="198"/>
      <c r="G1" s="198"/>
    </row>
    <row r="2" spans="1:7" s="30" customFormat="1" ht="15.75" customHeight="1" thickBot="1">
      <c r="A2" s="194" t="s">
        <v>90</v>
      </c>
      <c r="B2" s="92"/>
      <c r="C2" s="199" t="s">
        <v>91</v>
      </c>
      <c r="D2" s="200"/>
      <c r="E2" s="199" t="s">
        <v>92</v>
      </c>
      <c r="F2" s="200"/>
      <c r="G2" s="93"/>
    </row>
    <row r="3" spans="1:7" s="30" customFormat="1" ht="45.75" thickBot="1">
      <c r="A3" s="195"/>
      <c r="B3" s="34" t="s">
        <v>74</v>
      </c>
      <c r="C3" s="34" t="s">
        <v>93</v>
      </c>
      <c r="D3" s="34" t="s">
        <v>94</v>
      </c>
      <c r="E3" s="34" t="s">
        <v>95</v>
      </c>
      <c r="F3" s="34" t="s">
        <v>94</v>
      </c>
      <c r="G3" s="35" t="s">
        <v>128</v>
      </c>
    </row>
    <row r="4" spans="1:7" s="30" customFormat="1">
      <c r="A4" s="21">
        <v>1</v>
      </c>
      <c r="B4" s="36" t="s">
        <v>115</v>
      </c>
      <c r="C4" s="37">
        <v>19.202439999999946</v>
      </c>
      <c r="D4" s="102">
        <v>1.3664670590248614E-2</v>
      </c>
      <c r="E4" s="38">
        <v>0</v>
      </c>
      <c r="F4" s="102">
        <v>0</v>
      </c>
      <c r="G4" s="39">
        <v>0</v>
      </c>
    </row>
    <row r="5" spans="1:7" s="30" customFormat="1">
      <c r="A5" s="21">
        <v>2</v>
      </c>
      <c r="B5" s="36" t="s">
        <v>125</v>
      </c>
      <c r="C5" s="37">
        <v>-1.1271500000000234</v>
      </c>
      <c r="D5" s="102">
        <v>-2.4271282285123377E-3</v>
      </c>
      <c r="E5" s="38">
        <v>0</v>
      </c>
      <c r="F5" s="102">
        <v>0</v>
      </c>
      <c r="G5" s="39">
        <v>0</v>
      </c>
    </row>
    <row r="6" spans="1:7" s="30" customFormat="1">
      <c r="A6" s="21">
        <v>3</v>
      </c>
      <c r="B6" s="36" t="s">
        <v>129</v>
      </c>
      <c r="C6" s="37">
        <v>-98.759300000000039</v>
      </c>
      <c r="D6" s="102">
        <v>-7.0795972589577927E-2</v>
      </c>
      <c r="E6" s="38">
        <v>0</v>
      </c>
      <c r="F6" s="102">
        <v>0</v>
      </c>
      <c r="G6" s="39">
        <v>0</v>
      </c>
    </row>
    <row r="7" spans="1:7" s="30" customFormat="1" ht="15.75" thickBot="1">
      <c r="A7" s="114"/>
      <c r="B7" s="94" t="s">
        <v>62</v>
      </c>
      <c r="C7" s="115">
        <v>-80.684010000000114</v>
      </c>
      <c r="D7" s="99">
        <v>-2.4714496280728249E-2</v>
      </c>
      <c r="E7" s="96">
        <v>0</v>
      </c>
      <c r="F7" s="99">
        <v>0</v>
      </c>
      <c r="G7" s="97">
        <v>0</v>
      </c>
    </row>
    <row r="8" spans="1:7" s="30" customFormat="1">
      <c r="D8" s="40"/>
    </row>
    <row r="9" spans="1:7" s="30" customFormat="1">
      <c r="A9" s="28"/>
      <c r="D9" s="40"/>
    </row>
    <row r="10" spans="1:7" s="30" customFormat="1">
      <c r="A10" s="28"/>
      <c r="D10" s="40"/>
    </row>
    <row r="11" spans="1:7" s="30" customFormat="1">
      <c r="D11" s="40"/>
    </row>
    <row r="12" spans="1:7" s="30" customFormat="1">
      <c r="D12" s="40"/>
    </row>
    <row r="13" spans="1:7" s="30" customFormat="1">
      <c r="D13" s="40"/>
    </row>
    <row r="14" spans="1:7" s="30" customFormat="1">
      <c r="D14" s="40"/>
    </row>
    <row r="15" spans="1:7" s="30" customFormat="1">
      <c r="D15" s="40"/>
    </row>
    <row r="16" spans="1:7" s="30" customFormat="1">
      <c r="D16" s="40"/>
    </row>
    <row r="17" spans="4:9" s="30" customFormat="1">
      <c r="D17" s="40"/>
    </row>
    <row r="18" spans="4:9" s="30" customFormat="1">
      <c r="D18" s="40"/>
    </row>
    <row r="19" spans="4:9" s="30" customFormat="1">
      <c r="D19" s="40"/>
    </row>
    <row r="20" spans="4:9" s="30" customFormat="1">
      <c r="D20" s="40"/>
    </row>
    <row r="21" spans="4:9" s="30" customFormat="1">
      <c r="D21" s="40"/>
    </row>
    <row r="22" spans="4:9" s="30" customFormat="1">
      <c r="D22" s="40"/>
    </row>
    <row r="23" spans="4:9" s="30" customFormat="1">
      <c r="D23" s="40"/>
    </row>
    <row r="24" spans="4:9" s="30" customFormat="1">
      <c r="D24" s="40"/>
    </row>
    <row r="25" spans="4:9" s="30" customFormat="1">
      <c r="D25" s="40"/>
    </row>
    <row r="26" spans="4:9" s="30" customFormat="1">
      <c r="D26" s="40"/>
    </row>
    <row r="27" spans="4:9" s="30" customFormat="1">
      <c r="D27" s="40"/>
    </row>
    <row r="28" spans="4:9" s="30" customFormat="1">
      <c r="D28" s="40"/>
    </row>
    <row r="29" spans="4:9" s="30" customFormat="1"/>
    <row r="30" spans="4:9" s="30" customFormat="1"/>
    <row r="31" spans="4:9" s="30" customFormat="1">
      <c r="H31" s="22"/>
      <c r="I31" s="22"/>
    </row>
    <row r="34" spans="1:5" ht="30.75" thickBot="1">
      <c r="B34" s="41" t="s">
        <v>74</v>
      </c>
      <c r="C34" s="34" t="s">
        <v>130</v>
      </c>
      <c r="D34" s="34" t="s">
        <v>131</v>
      </c>
      <c r="E34" s="35" t="s">
        <v>132</v>
      </c>
    </row>
    <row r="35" spans="1:5">
      <c r="A35" s="22">
        <v>1</v>
      </c>
      <c r="B35" s="36" t="str">
        <f t="shared" ref="B35:D36" si="0">B4</f>
        <v>Zbalansovanyi Fond "Parytet"</v>
      </c>
      <c r="C35" s="119">
        <f t="shared" si="0"/>
        <v>19.202439999999946</v>
      </c>
      <c r="D35" s="102">
        <f t="shared" si="0"/>
        <v>1.3664670590248614E-2</v>
      </c>
      <c r="E35" s="120">
        <f>G4</f>
        <v>0</v>
      </c>
    </row>
    <row r="36" spans="1:5">
      <c r="A36" s="22">
        <v>2</v>
      </c>
      <c r="B36" s="36" t="str">
        <f t="shared" si="0"/>
        <v>Оptimum</v>
      </c>
      <c r="C36" s="119">
        <f t="shared" si="0"/>
        <v>-1.1271500000000234</v>
      </c>
      <c r="D36" s="102">
        <f t="shared" si="0"/>
        <v>-2.4271282285123377E-3</v>
      </c>
      <c r="E36" s="120">
        <f>G5</f>
        <v>0</v>
      </c>
    </row>
    <row r="37" spans="1:5">
      <c r="A37" s="22">
        <v>3</v>
      </c>
      <c r="B37" s="36" t="str">
        <f>B6</f>
        <v>ТАSК Ukrainckyi Kapital</v>
      </c>
      <c r="C37" s="119">
        <f>C6</f>
        <v>-98.759300000000039</v>
      </c>
      <c r="D37" s="102">
        <f>D6</f>
        <v>-7.0795972589577927E-2</v>
      </c>
      <c r="E37" s="120">
        <f>G6</f>
        <v>0</v>
      </c>
    </row>
    <row r="38" spans="1:5">
      <c r="B38" s="36"/>
    </row>
  </sheetData>
  <mergeCells count="4">
    <mergeCell ref="A2:A3"/>
    <mergeCell ref="A1:G1"/>
    <mergeCell ref="C2:D2"/>
    <mergeCell ref="E2:F2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D24"/>
  <sheetViews>
    <sheetView zoomScale="85" workbookViewId="0">
      <selection activeCell="Q46" sqref="Q46"/>
    </sheetView>
  </sheetViews>
  <sheetFormatPr defaultRowHeight="12.75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>
      <c r="A1" s="66" t="s">
        <v>74</v>
      </c>
      <c r="B1" s="67" t="s">
        <v>104</v>
      </c>
      <c r="C1" s="10"/>
      <c r="D1" s="10"/>
    </row>
    <row r="2" spans="1:4" ht="14.25">
      <c r="A2" s="26" t="s">
        <v>116</v>
      </c>
      <c r="B2" s="102">
        <v>-7.079597258957393E-2</v>
      </c>
      <c r="C2" s="10"/>
      <c r="D2" s="10"/>
    </row>
    <row r="3" spans="1:4" ht="14.25">
      <c r="A3" s="78" t="s">
        <v>133</v>
      </c>
      <c r="B3" s="102">
        <v>-2.4271282285129869E-3</v>
      </c>
      <c r="C3" s="10"/>
      <c r="D3" s="10"/>
    </row>
    <row r="4" spans="1:4" ht="14.25">
      <c r="A4" s="143" t="s">
        <v>115</v>
      </c>
      <c r="B4" s="136">
        <v>1.3664670590173733E-2</v>
      </c>
      <c r="C4" s="10"/>
      <c r="D4" s="10"/>
    </row>
    <row r="5" spans="1:4" ht="14.25">
      <c r="A5" s="143" t="s">
        <v>107</v>
      </c>
      <c r="B5" s="137">
        <v>-1.9852810075971061E-2</v>
      </c>
      <c r="C5" s="10"/>
      <c r="D5" s="10"/>
    </row>
    <row r="6" spans="1:4" ht="14.25">
      <c r="A6" s="143" t="s">
        <v>15</v>
      </c>
      <c r="B6" s="137">
        <v>4.318996415770604E-2</v>
      </c>
      <c r="C6" s="10"/>
      <c r="D6" s="10"/>
    </row>
    <row r="7" spans="1:4" ht="14.25">
      <c r="A7" s="143" t="s">
        <v>14</v>
      </c>
      <c r="B7" s="137">
        <v>2.3345607951092306E-2</v>
      </c>
      <c r="C7" s="10"/>
      <c r="D7" s="10"/>
    </row>
    <row r="8" spans="1:4" ht="14.25">
      <c r="A8" s="143" t="s">
        <v>134</v>
      </c>
      <c r="B8" s="137">
        <v>1.4969187611671542E-2</v>
      </c>
      <c r="C8" s="10"/>
      <c r="D8" s="10"/>
    </row>
    <row r="9" spans="1:4" ht="14.25">
      <c r="A9" s="143" t="s">
        <v>135</v>
      </c>
      <c r="B9" s="137">
        <v>-5.1532421478057699E-3</v>
      </c>
      <c r="C9" s="10"/>
      <c r="D9" s="10"/>
    </row>
    <row r="10" spans="1:4" ht="14.25">
      <c r="A10" s="143" t="s">
        <v>136</v>
      </c>
      <c r="B10" s="137">
        <v>1.315068493150685E-2</v>
      </c>
      <c r="C10" s="10"/>
      <c r="D10" s="10"/>
    </row>
    <row r="11" spans="1:4" ht="15" thickBot="1">
      <c r="A11" s="182" t="s">
        <v>137</v>
      </c>
      <c r="B11" s="138">
        <v>-2.2835584415580756E-2</v>
      </c>
      <c r="C11" s="10"/>
      <c r="D11" s="10"/>
    </row>
    <row r="12" spans="1:4">
      <c r="B12" s="10"/>
      <c r="C12" s="10"/>
      <c r="D12" s="10"/>
    </row>
    <row r="13" spans="1:4" ht="14.25">
      <c r="A13" s="54"/>
      <c r="B13" s="55"/>
      <c r="C13" s="10"/>
      <c r="D13" s="10"/>
    </row>
    <row r="14" spans="1:4" ht="14.25">
      <c r="A14" s="54"/>
      <c r="B14" s="55"/>
      <c r="C14" s="10"/>
      <c r="D14" s="10"/>
    </row>
    <row r="15" spans="1:4" ht="14.25">
      <c r="A15" s="54"/>
      <c r="B15" s="55"/>
      <c r="C15" s="10"/>
      <c r="D15" s="10"/>
    </row>
    <row r="16" spans="1:4" ht="14.25">
      <c r="A16" s="54"/>
      <c r="B16" s="55"/>
      <c r="C16" s="10"/>
      <c r="D16" s="10"/>
    </row>
    <row r="17" spans="1:4" ht="14.25">
      <c r="A17" s="54"/>
      <c r="B17" s="55"/>
      <c r="C17" s="10"/>
      <c r="D17" s="10"/>
    </row>
    <row r="18" spans="1:4">
      <c r="B18" s="10"/>
    </row>
    <row r="22" spans="1:4">
      <c r="A22" s="7"/>
      <c r="B22" s="8"/>
    </row>
    <row r="23" spans="1:4">
      <c r="B23" s="8"/>
    </row>
    <row r="24" spans="1:4">
      <c r="B24" s="8"/>
    </row>
  </sheetData>
  <autoFilter ref="A1:B1"/>
  <phoneticPr fontId="11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інд+дох</vt:lpstr>
      <vt:lpstr>В_ВЧА</vt:lpstr>
      <vt:lpstr>В_дох</vt:lpstr>
      <vt:lpstr>В_динаміка ВЧА</vt:lpstr>
      <vt:lpstr>В_діаграма(дох)</vt:lpstr>
      <vt:lpstr>І_ВЧА</vt:lpstr>
      <vt:lpstr>І_дох</vt:lpstr>
      <vt:lpstr>І_динаміка ВЧА</vt:lpstr>
      <vt:lpstr>І_діаграма(дох)</vt:lpstr>
      <vt:lpstr>3_ВЧА</vt:lpstr>
      <vt:lpstr>З_дох</vt:lpstr>
      <vt:lpstr>3_динаміка ВЧА</vt:lpstr>
      <vt:lpstr>З_діаграма(дох)</vt:lpstr>
    </vt:vector>
  </TitlesOfParts>
  <Company>UAIB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Щомісячний огляд діяльності публічних ІСІ в Україні</dc:title>
  <dc:subject>Червень 2011</dc:subject>
  <dc:creator>Tymchenko Artem</dc:creator>
  <cp:lastModifiedBy>Admin</cp:lastModifiedBy>
  <dcterms:created xsi:type="dcterms:W3CDTF">2010-05-19T12:57:40Z</dcterms:created>
  <dcterms:modified xsi:type="dcterms:W3CDTF">2017-07-15T09:30:34Z</dcterms:modified>
</cp:coreProperties>
</file>