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75" windowWidth="10650" windowHeight="11640" tabRatio="904" activeTab="0"/>
  </bookViews>
  <sheets>
    <sheet name="інд+дох" sheetId="1" r:id="rId1"/>
    <sheet name="В_ВЧА" sheetId="2" r:id="rId2"/>
    <sheet name="В_дох" sheetId="3" r:id="rId3"/>
    <sheet name="В_динаміка ВЧА" sheetId="4" r:id="rId4"/>
    <sheet name="В_діаграма(дох)" sheetId="5" r:id="rId5"/>
    <sheet name="І_ВЧА" sheetId="6" r:id="rId6"/>
    <sheet name="І_дох" sheetId="7" r:id="rId7"/>
    <sheet name="І_динаміка ВЧА" sheetId="8" r:id="rId8"/>
    <sheet name="І_діаграма(дох)" sheetId="9" r:id="rId9"/>
    <sheet name="3_ВЧА" sheetId="10" r:id="rId10"/>
    <sheet name="З_дох" sheetId="11" r:id="rId11"/>
    <sheet name="3_динаміка ВЧА" sheetId="12" r:id="rId12"/>
    <sheet name="З_діаграма(дох)" sheetId="13" r:id="rId13"/>
  </sheets>
  <definedNames>
    <definedName name="_18_Лют_09">#REF!</definedName>
    <definedName name="_19_Лют_09">#REF!</definedName>
    <definedName name="_19_Лют_09_ВЧА">#REF!</definedName>
    <definedName name="_xlfn.BAHTTEXT" hidden="1">#NAME?</definedName>
    <definedName name="_xlnm._FilterDatabase" localSheetId="4" hidden="1">'В_діаграма(дох)'!$A$1:$B$1</definedName>
    <definedName name="_xlnm._FilterDatabase" localSheetId="12" hidden="1">'З_діаграма(дох)'!$A$1:$B$1</definedName>
    <definedName name="_xlnm._FilterDatabase" localSheetId="8" hidden="1">'І_діаграма(дох)'!$A$1:$B$1</definedName>
    <definedName name="_xlnm._FilterDatabase" localSheetId="0" hidden="1">'інд+дох'!$A$22:$C$22</definedName>
    <definedName name="cevv">#REF!</definedName>
    <definedName name="_xlnm.Print_Area" localSheetId="1">'В_ВЧА'!#REF!</definedName>
  </definedNames>
  <calcPr fullCalcOnLoad="1"/>
</workbook>
</file>

<file path=xl/sharedStrings.xml><?xml version="1.0" encoding="utf-8"?>
<sst xmlns="http://schemas.openxmlformats.org/spreadsheetml/2006/main" count="601" uniqueCount="204">
  <si>
    <t>http://www.task.ua/</t>
  </si>
  <si>
    <t>http://pioglobal.ua/</t>
  </si>
  <si>
    <t>http://www.delta-capital.com.ua/</t>
  </si>
  <si>
    <t>http://am.concorde.ua/</t>
  </si>
  <si>
    <t>http://www.dragon-am.com/</t>
  </si>
  <si>
    <t>http://univer.ua/</t>
  </si>
  <si>
    <t>http://raam.com.ua/</t>
  </si>
  <si>
    <t>http://www.mcapital.com.ua/</t>
  </si>
  <si>
    <t>http://www.sem.biz.ua/</t>
  </si>
  <si>
    <t>http://otpcapital.com.ua/</t>
  </si>
  <si>
    <t>http://vuk.com.ua/</t>
  </si>
  <si>
    <t>Разом</t>
  </si>
  <si>
    <t>х</t>
  </si>
  <si>
    <t>http://dragon-am.com/</t>
  </si>
  <si>
    <t>http://www.altus.ua/</t>
  </si>
  <si>
    <t>http://www.vseswit.com.ua/</t>
  </si>
  <si>
    <t>http://www.am.troika.ua/</t>
  </si>
  <si>
    <t>http://www.kinto.com/</t>
  </si>
  <si>
    <t>http://bonum-group.com/</t>
  </si>
  <si>
    <t>http://www.am.eavex.com.ua/</t>
  </si>
  <si>
    <t>http://upicapital.com/</t>
  </si>
  <si>
    <t>http://www.sparta.ua/</t>
  </si>
  <si>
    <t>http://am.artcapital.ua/</t>
  </si>
  <si>
    <t>месяц</t>
  </si>
  <si>
    <t>год</t>
  </si>
  <si>
    <t>**</t>
  </si>
  <si>
    <t>http://raam.com.ua</t>
  </si>
  <si>
    <t>http://upicapital.com</t>
  </si>
  <si>
    <t>http://fidobank.ua/</t>
  </si>
  <si>
    <t>PFTS index</t>
  </si>
  <si>
    <t>UX index</t>
  </si>
  <si>
    <t>Open-ended CII</t>
  </si>
  <si>
    <t>Interval CII</t>
  </si>
  <si>
    <t>Closed-end CII</t>
  </si>
  <si>
    <t>April</t>
  </si>
  <si>
    <t>Since the beginning of 2013</t>
  </si>
  <si>
    <t>May</t>
  </si>
  <si>
    <t>Monthly change</t>
  </si>
  <si>
    <t>Change since year beginning</t>
  </si>
  <si>
    <t>PFTS Index</t>
  </si>
  <si>
    <t>UX Index</t>
  </si>
  <si>
    <t>MICEX (Russia)</t>
  </si>
  <si>
    <t>RTSI (Russia)</t>
  </si>
  <si>
    <t>SHANGHAI SE COMPOSITE (China)</t>
  </si>
  <si>
    <t>FTSE 100 (Great Britain)</t>
  </si>
  <si>
    <t>DAX (Germany)</t>
  </si>
  <si>
    <t>DJIA (USA)</t>
  </si>
  <si>
    <t>S&amp;P 500 (USA)</t>
  </si>
  <si>
    <t>HANG SENG (Hong Kong)</t>
  </si>
  <si>
    <t>CAC 40 (France)</t>
  </si>
  <si>
    <t>NIKKEI 225 (Japan)</t>
  </si>
  <si>
    <t>Open-ended funds. Ranking by NAV</t>
  </si>
  <si>
    <t>No.</t>
  </si>
  <si>
    <t>Fund*</t>
  </si>
  <si>
    <t>NAV, UAH</t>
  </si>
  <si>
    <t>Number of IC in circulation, items</t>
  </si>
  <si>
    <t>NAV per one IC, UAH</t>
  </si>
  <si>
    <t>IC nominal, UAH</t>
  </si>
  <si>
    <t>AMC</t>
  </si>
  <si>
    <t>AMC official site</t>
  </si>
  <si>
    <t>Total</t>
  </si>
  <si>
    <t>* All funds are diversified unit funds.</t>
  </si>
  <si>
    <t>"OTP Classic"</t>
  </si>
  <si>
    <t>"KINTO-Classic"</t>
  </si>
  <si>
    <t>"Raiffeisen Money Market"</t>
  </si>
  <si>
    <t>"Sparta Balanced"</t>
  </si>
  <si>
    <t>"OTP Equity Fund"</t>
  </si>
  <si>
    <t>"Premium-Index Fund "</t>
  </si>
  <si>
    <t>"Delta-Fund Balanced"</t>
  </si>
  <si>
    <t>"KINTO-Equity"</t>
  </si>
  <si>
    <t>"Andromeda"</t>
  </si>
  <si>
    <t>"Sofiyivsky"</t>
  </si>
  <si>
    <t>"Delta-Money Market Fund"</t>
  </si>
  <si>
    <t>"Altus-Deposit"</t>
  </si>
  <si>
    <t>"VSE"</t>
  </si>
  <si>
    <t>"Argentum"</t>
  </si>
  <si>
    <t>"Altus - Balanced"</t>
  </si>
  <si>
    <t>"UNIVER.UA/Mykhailo Hrushevsky: Government Securities Fund"</t>
  </si>
  <si>
    <t>"Troika Dialog Bonds"</t>
  </si>
  <si>
    <r>
      <t xml:space="preserve">"OTP Bond </t>
    </r>
    <r>
      <rPr>
        <sz val="11"/>
        <color indexed="8"/>
        <rFont val="Arial"/>
        <family val="0"/>
      </rPr>
      <t>Fund"</t>
    </r>
  </si>
  <si>
    <t>"Concorde Prosperity”</t>
  </si>
  <si>
    <t>"Raiffeisen Balanced"</t>
  </si>
  <si>
    <t>"KINTO-Treasury"</t>
  </si>
  <si>
    <t>"Raiffeisen Equity"</t>
  </si>
  <si>
    <t>"Sparta 300"</t>
  </si>
  <si>
    <t>"UNIVER.UA/Taras Shevchenko: Savings Fund"</t>
  </si>
  <si>
    <t>“TASK Resurs”</t>
  </si>
  <si>
    <t>"Premium - Balanced Fund"</t>
  </si>
  <si>
    <t>"Altus-Strategic"</t>
  </si>
  <si>
    <t>"UNIVER.UA/Volodymyr The Great: Balanced Fund"</t>
  </si>
  <si>
    <t>"UNIVER.UA/Yaroslav The Wise - Equities Fund"</t>
  </si>
  <si>
    <t>"SEM Azhio"</t>
  </si>
  <si>
    <t>"Concorde Stability"</t>
  </si>
  <si>
    <t>"Nadbannia"</t>
  </si>
  <si>
    <t>"Troika Dialog Equities"</t>
  </si>
  <si>
    <t>"Bonum Optimum"</t>
  </si>
  <si>
    <t>"Millenium Balanced"</t>
  </si>
  <si>
    <t>"ART Index"</t>
  </si>
  <si>
    <t>"Patron"</t>
  </si>
  <si>
    <t>"FIDO Bond Fund"</t>
  </si>
  <si>
    <t>"FIDO Equity Fund Ukraine"</t>
  </si>
  <si>
    <t>Other</t>
  </si>
  <si>
    <t>LLC "AMC  "OTP Capital"</t>
  </si>
  <si>
    <t>PrJSC "Kinto"</t>
  </si>
  <si>
    <t>LLC "AMC "Raiffeisen Aval"</t>
  </si>
  <si>
    <t xml:space="preserve">PrJSC AMC "SPARTA" </t>
  </si>
  <si>
    <t>LLC AMC "FIDO INVESTMENTS"</t>
  </si>
  <si>
    <t>LLC "AMC "PIOGLOBAL Ukraine"</t>
  </si>
  <si>
    <t>LLC AMC "Delta-Capital"</t>
  </si>
  <si>
    <t>LLC "AMC "UPI CAPITAL"</t>
  </si>
  <si>
    <t xml:space="preserve">LLC AMC "EAVEX ASSET MANAGEMENT" </t>
  </si>
  <si>
    <t>:LLC AMC "Altus Assets Activities"</t>
  </si>
  <si>
    <t>LLC AMC "Vsesvit"</t>
  </si>
  <si>
    <t>AMC "Dragon Asset Management"</t>
  </si>
  <si>
    <t>LLC AMC "Univer Management"</t>
  </si>
  <si>
    <t>LLC AMC-JSPF "Troika Dialog Ukraine"</t>
  </si>
  <si>
    <t>LLC AMC "Concorde Asset Management"</t>
  </si>
  <si>
    <t xml:space="preserve">LLC "AMC "ТАSK-Invest" </t>
  </si>
  <si>
    <t xml:space="preserve">LLC "AMC "Community Asset Management" </t>
  </si>
  <si>
    <t>LLC "AMC "Art-Capital Management"</t>
  </si>
  <si>
    <t>LLC AMC "Bonum Group"</t>
  </si>
  <si>
    <t>LLC "Millenium Asset Management"</t>
  </si>
  <si>
    <t>LLC "VUK"</t>
  </si>
  <si>
    <t>Open-ended funds' rates of return. Sorting by the date of reaching compliance with the standards</t>
  </si>
  <si>
    <t xml:space="preserve">one month </t>
  </si>
  <si>
    <t xml:space="preserve">three months  </t>
  </si>
  <si>
    <t>1 year</t>
  </si>
  <si>
    <t>since the fund's inception</t>
  </si>
  <si>
    <t>since the fund's inception, % per annum (average)*</t>
  </si>
  <si>
    <t>Rate of return on investment certificates</t>
  </si>
  <si>
    <t>Fund</t>
  </si>
  <si>
    <t>Registration date</t>
  </si>
  <si>
    <t>Date of reaching compliance with the standards</t>
  </si>
  <si>
    <t>no data</t>
  </si>
  <si>
    <t>Average</t>
  </si>
  <si>
    <t>"Concorde Stability”</t>
  </si>
  <si>
    <t>"TASK Resurs"</t>
  </si>
  <si>
    <t>"Altus-Deposit'</t>
  </si>
  <si>
    <t>"OTP Bond Fund"</t>
  </si>
  <si>
    <t>six months (since year beginning)</t>
  </si>
  <si>
    <t>* The indicator "since the fund's inception, % per annum (average)" is calculated based on compound interest formula.</t>
  </si>
  <si>
    <t>** As the fund was recognized less than a year ago, the indicator "since the fund's inception, % per annum (average)" will not be representative.</t>
  </si>
  <si>
    <t xml:space="preserve"> Open-ended funds' dynamics.  Ranking by net inflow</t>
  </si>
  <si>
    <t>No</t>
  </si>
  <si>
    <t>Net asset value</t>
  </si>
  <si>
    <t>Number of investment certificates in circulation</t>
  </si>
  <si>
    <t>Net inflow/ outflow of capital during month, UAH thsd.</t>
  </si>
  <si>
    <t>Change, UAH thsd.</t>
  </si>
  <si>
    <t>Change, %</t>
  </si>
  <si>
    <t>Change, items</t>
  </si>
  <si>
    <t>NAV change, UAH thsd.</t>
  </si>
  <si>
    <t>NAV change, %</t>
  </si>
  <si>
    <t>Net inflow/ outflow of capital, UAH thsd.</t>
  </si>
  <si>
    <t>Funds' average rate of return</t>
  </si>
  <si>
    <t>EURO deposits</t>
  </si>
  <si>
    <t>USD deposits</t>
  </si>
  <si>
    <t>UAH deposits</t>
  </si>
  <si>
    <t>"Gold" deposit (at official rate of gold)</t>
  </si>
  <si>
    <t>Interval funds. Ranking by NAV</t>
  </si>
  <si>
    <t>Form</t>
  </si>
  <si>
    <t>Type</t>
  </si>
  <si>
    <t>unit</t>
  </si>
  <si>
    <t>diversified</t>
  </si>
  <si>
    <t>"Platinum"</t>
  </si>
  <si>
    <t>LLC "Dragon Asset Management"</t>
  </si>
  <si>
    <t>"Orion"</t>
  </si>
  <si>
    <t>LLC "AMC  "UPI CAPITAL"</t>
  </si>
  <si>
    <t>"Aurum"</t>
  </si>
  <si>
    <t>"OTP Balanced"</t>
  </si>
  <si>
    <t>"Balanced Fund "Parity"</t>
  </si>
  <si>
    <t>LLC AMC "ART - CAPITAL Management"</t>
  </si>
  <si>
    <t>"Optimum"</t>
  </si>
  <si>
    <t>LLC AMC "SEM"</t>
  </si>
  <si>
    <t>"UNIVER.UA/Otaman: Fund of Perspective Equities"</t>
  </si>
  <si>
    <t>LLC "AMC "Univer Management"</t>
  </si>
  <si>
    <t>"Concorde Perspectiva"</t>
  </si>
  <si>
    <t>Interval funds' rates of return. Sorting by the date of reaching compliance with the standards</t>
  </si>
  <si>
    <t>Interval funds' dynamics.  Ranking by net inflow</t>
  </si>
  <si>
    <t>Fund name</t>
  </si>
  <si>
    <t>Closed-end funds. Ranking by NAV</t>
  </si>
  <si>
    <t>Number of securities in circulation, items</t>
  </si>
  <si>
    <t>NAV per one security, UAH</t>
  </si>
  <si>
    <t>Security nominal, UAH</t>
  </si>
  <si>
    <t>"Raiffaisen Foreign Currency"</t>
  </si>
  <si>
    <t>non-diversified</t>
  </si>
  <si>
    <t>"Pershyi Zolotyi"</t>
  </si>
  <si>
    <t>"AntiBank"</t>
  </si>
  <si>
    <t>"Ukrainian Exchange Index"</t>
  </si>
  <si>
    <t>PrSC "Kinto"</t>
  </si>
  <si>
    <t>"Centavr"</t>
  </si>
  <si>
    <t>LLC AMC "UPI CAPITAL"</t>
  </si>
  <si>
    <t>"UNIVER.UA/SKIF-Real Estate Fund"</t>
  </si>
  <si>
    <t>LLC AMC "UNIVER Management"</t>
  </si>
  <si>
    <t>"KINTO-Summer"</t>
  </si>
  <si>
    <t>"KINTO-Autumn"</t>
  </si>
  <si>
    <t>"KINTO-Spring"</t>
  </si>
  <si>
    <t>"KINTO-Winter"</t>
  </si>
  <si>
    <t>Closed-end funds' rates of return. Sorting by the date of reaching compliance with the standards</t>
  </si>
  <si>
    <t>Closed-end funds' dynamics.  Ranking by net inflow</t>
  </si>
  <si>
    <t>Number of securities in circulation</t>
  </si>
  <si>
    <t>Index</t>
  </si>
  <si>
    <t>Rate of return</t>
  </si>
  <si>
    <t>Period</t>
  </si>
  <si>
    <t>one month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</si>
</sst>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%"/>
    <numFmt numFmtId="181" formatCode="dd/mm/yy;@"/>
    <numFmt numFmtId="182" formatCode="#,##0.00&quot; грн.&quot;;\-#,##0.00&quot; грн.&quot;"/>
    <numFmt numFmtId="183" formatCode="#,##0.00\ &quot;грн.&quot;"/>
    <numFmt numFmtId="184" formatCode="mmm/yy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color indexed="8"/>
      <name val="MS Sans Serif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12"/>
      <name val="Arial Cyr"/>
      <family val="0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9.5"/>
      <name val="Arial Cyr"/>
      <family val="0"/>
    </font>
    <font>
      <sz val="8"/>
      <name val="Arial Cyr"/>
      <family val="0"/>
    </font>
    <font>
      <b/>
      <sz val="14"/>
      <color indexed="21"/>
      <name val="Arial"/>
      <family val="2"/>
    </font>
    <font>
      <sz val="11.75"/>
      <name val="Arial Cyr"/>
      <family val="0"/>
    </font>
    <font>
      <b/>
      <sz val="14"/>
      <color indexed="10"/>
      <name val="Arial"/>
      <family val="2"/>
    </font>
    <font>
      <sz val="8.75"/>
      <name val="Arial Cyr"/>
      <family val="0"/>
    </font>
    <font>
      <sz val="11"/>
      <name val="Arial Cyr"/>
      <family val="0"/>
    </font>
    <font>
      <sz val="10"/>
      <color indexed="8"/>
      <name val="Arial"/>
      <family val="0"/>
    </font>
    <font>
      <sz val="11"/>
      <color indexed="8"/>
      <name val="Arial"/>
      <family val="0"/>
    </font>
    <font>
      <u val="single"/>
      <sz val="11"/>
      <color indexed="12"/>
      <name val="Arial Cyr"/>
      <family val="0"/>
    </font>
    <font>
      <b/>
      <i/>
      <sz val="14"/>
      <name val="Arial"/>
      <family val="2"/>
    </font>
    <font>
      <u val="single"/>
      <sz val="11"/>
      <color indexed="12"/>
      <name val="Arial"/>
      <family val="2"/>
    </font>
    <font>
      <b/>
      <sz val="12"/>
      <color indexed="12"/>
      <name val="Arial"/>
      <family val="2"/>
    </font>
    <font>
      <b/>
      <sz val="12"/>
      <color indexed="21"/>
      <name val="Arial"/>
      <family val="2"/>
    </font>
    <font>
      <b/>
      <sz val="12"/>
      <color indexed="48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8"/>
      <color indexed="12"/>
      <name val="Arial Cyr"/>
      <family val="0"/>
    </font>
    <font>
      <b/>
      <sz val="8"/>
      <color indexed="17"/>
      <name val="Arial Cyr"/>
      <family val="0"/>
    </font>
    <font>
      <b/>
      <sz val="8"/>
      <color indexed="20"/>
      <name val="Arial Cyr"/>
      <family val="0"/>
    </font>
    <font>
      <b/>
      <sz val="8"/>
      <color indexed="23"/>
      <name val="Arial Cyr"/>
      <family val="0"/>
    </font>
    <font>
      <b/>
      <sz val="8"/>
      <name val="Arial Cyr"/>
      <family val="0"/>
    </font>
    <font>
      <b/>
      <i/>
      <sz val="11.25"/>
      <name val="Arial Cyr"/>
      <family val="0"/>
    </font>
    <font>
      <b/>
      <i/>
      <sz val="14"/>
      <name val="Arial Cyr"/>
      <family val="0"/>
    </font>
    <font>
      <sz val="8"/>
      <name val="Tahoma"/>
      <family val="2"/>
    </font>
    <font>
      <b/>
      <sz val="11"/>
      <color indexed="63"/>
      <name val="Arial Cyr"/>
      <family val="2"/>
    </font>
    <font>
      <b/>
      <i/>
      <sz val="11"/>
      <name val="Arial Cyr"/>
      <family val="2"/>
    </font>
    <font>
      <b/>
      <sz val="11"/>
      <color indexed="8"/>
      <name val="Arial"/>
      <family val="2"/>
    </font>
    <font>
      <b/>
      <sz val="11.75"/>
      <name val="Arial"/>
      <family val="0"/>
    </font>
    <font>
      <sz val="9.25"/>
      <name val="Arial"/>
      <family val="2"/>
    </font>
    <font>
      <sz val="9"/>
      <name val="Arial Cyr"/>
      <family val="2"/>
    </font>
    <font>
      <b/>
      <sz val="8.75"/>
      <name val="Arial Cyr"/>
      <family val="0"/>
    </font>
    <font>
      <b/>
      <sz val="8.75"/>
      <color indexed="48"/>
      <name val="Arial Cyr"/>
      <family val="0"/>
    </font>
    <font>
      <b/>
      <sz val="8.5"/>
      <name val="Arial Cyr"/>
      <family val="0"/>
    </font>
    <font>
      <b/>
      <sz val="8.5"/>
      <color indexed="17"/>
      <name val="Arial Cyr"/>
      <family val="0"/>
    </font>
    <font>
      <b/>
      <sz val="8.5"/>
      <color indexed="20"/>
      <name val="Arial Cyr"/>
      <family val="0"/>
    </font>
    <font>
      <b/>
      <sz val="9.5"/>
      <name val="Arial Cyr"/>
      <family val="0"/>
    </font>
    <font>
      <b/>
      <sz val="9.5"/>
      <color indexed="23"/>
      <name val="Arial Cyr"/>
      <family val="0"/>
    </font>
    <font>
      <b/>
      <sz val="8.5"/>
      <color indexed="18"/>
      <name val="Arial Cyr"/>
      <family val="0"/>
    </font>
    <font>
      <sz val="9"/>
      <color indexed="8"/>
      <name val="Arial"/>
      <family val="0"/>
    </font>
  </fonts>
  <fills count="2">
    <fill>
      <patternFill/>
    </fill>
    <fill>
      <patternFill patternType="gray125"/>
    </fill>
  </fills>
  <borders count="60">
    <border>
      <left/>
      <right/>
      <top/>
      <bottom/>
      <diagonal/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medium">
        <color indexed="21"/>
      </bottom>
    </border>
    <border>
      <left style="dotted">
        <color indexed="55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38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 style="dotted">
        <color indexed="23"/>
      </left>
      <right style="dotted">
        <color indexed="23"/>
      </right>
      <top>
        <color indexed="63"/>
      </top>
      <bottom style="dotted">
        <color indexed="23"/>
      </bottom>
    </border>
    <border>
      <left style="dotted">
        <color indexed="23"/>
      </left>
      <right>
        <color indexed="63"/>
      </right>
      <top>
        <color indexed="6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thin">
        <color indexed="10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thin">
        <color indexed="10"/>
      </bottom>
    </border>
    <border>
      <left style="dotted">
        <color indexed="23"/>
      </left>
      <right>
        <color indexed="63"/>
      </right>
      <top style="dotted">
        <color indexed="23"/>
      </top>
      <bottom style="thin">
        <color indexed="10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dotted">
        <color indexed="23"/>
      </bottom>
    </border>
    <border>
      <left style="dotted">
        <color indexed="23"/>
      </left>
      <right>
        <color indexed="6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thin"/>
    </border>
    <border>
      <left style="dotted">
        <color indexed="23"/>
      </left>
      <right style="dotted">
        <color indexed="23"/>
      </right>
      <top style="dotted">
        <color indexed="23"/>
      </top>
      <bottom style="thin"/>
    </border>
    <border>
      <left style="dotted">
        <color indexed="23"/>
      </left>
      <right style="dotted">
        <color indexed="55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>
        <color indexed="63"/>
      </bottom>
    </border>
    <border>
      <left style="dotted">
        <color indexed="23"/>
      </left>
      <right style="dotted">
        <color indexed="23"/>
      </right>
      <top style="dotted">
        <color indexed="23"/>
      </top>
      <bottom>
        <color indexed="63"/>
      </bottom>
    </border>
    <border>
      <left style="dotted">
        <color indexed="23"/>
      </left>
      <right>
        <color indexed="63"/>
      </right>
      <top style="dotted">
        <color indexed="23"/>
      </top>
      <bottom>
        <color indexed="63"/>
      </bottom>
    </border>
    <border>
      <left style="dotted">
        <color indexed="55"/>
      </left>
      <right style="dotted">
        <color indexed="55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>
        <color indexed="63"/>
      </right>
      <top>
        <color indexed="63"/>
      </top>
      <bottom style="dotted">
        <color indexed="23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 style="medium">
        <color indexed="38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30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10" fontId="0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4" fontId="11" fillId="0" borderId="0" xfId="0" applyNumberFormat="1" applyFont="1" applyFill="1" applyBorder="1" applyAlignment="1">
      <alignment horizontal="right" vertical="center"/>
    </xf>
    <xf numFmtId="10" fontId="10" fillId="0" borderId="0" xfId="25" applyNumberFormat="1" applyFont="1" applyFill="1" applyBorder="1" applyAlignment="1">
      <alignment horizontal="right" vertical="center"/>
    </xf>
    <xf numFmtId="10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3" fontId="11" fillId="0" borderId="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right" vertical="center" indent="1"/>
    </xf>
    <xf numFmtId="3" fontId="11" fillId="0" borderId="0" xfId="0" applyNumberFormat="1" applyFont="1" applyAlignment="1">
      <alignment horizontal="right" vertical="center" indent="1"/>
    </xf>
    <xf numFmtId="0" fontId="12" fillId="0" borderId="6" xfId="0" applyFont="1" applyBorder="1" applyAlignment="1">
      <alignment horizontal="center" vertical="center" wrapText="1"/>
    </xf>
    <xf numFmtId="14" fontId="12" fillId="0" borderId="7" xfId="0" applyNumberFormat="1" applyFont="1" applyBorder="1" applyAlignment="1">
      <alignment horizontal="center" vertical="center" wrapText="1"/>
    </xf>
    <xf numFmtId="0" fontId="22" fillId="0" borderId="5" xfId="20" applyFont="1" applyFill="1" applyBorder="1" applyAlignment="1">
      <alignment vertical="center" wrapText="1"/>
      <protection/>
    </xf>
    <xf numFmtId="10" fontId="22" fillId="0" borderId="8" xfId="21" applyNumberFormat="1" applyFont="1" applyFill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 vertical="center"/>
    </xf>
    <xf numFmtId="14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/>
    </xf>
    <xf numFmtId="14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 shrinkToFit="1"/>
    </xf>
    <xf numFmtId="4" fontId="11" fillId="0" borderId="11" xfId="0" applyNumberFormat="1" applyFont="1" applyFill="1" applyBorder="1" applyAlignment="1">
      <alignment horizontal="right" vertical="center" indent="1"/>
    </xf>
    <xf numFmtId="3" fontId="11" fillId="0" borderId="11" xfId="0" applyNumberFormat="1" applyFont="1" applyFill="1" applyBorder="1" applyAlignment="1">
      <alignment horizontal="right" vertical="center" indent="1"/>
    </xf>
    <xf numFmtId="4" fontId="11" fillId="0" borderId="12" xfId="0" applyNumberFormat="1" applyFont="1" applyFill="1" applyBorder="1" applyAlignment="1">
      <alignment horizontal="right" vertical="center" indent="1"/>
    </xf>
    <xf numFmtId="4" fontId="11" fillId="0" borderId="0" xfId="0" applyNumberFormat="1" applyFont="1" applyFill="1" applyBorder="1" applyAlignment="1">
      <alignment horizontal="right" vertical="center" indent="1"/>
    </xf>
    <xf numFmtId="0" fontId="12" fillId="0" borderId="1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12" fillId="0" borderId="14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horizontal="right" vertical="center" indent="1"/>
    </xf>
    <xf numFmtId="14" fontId="11" fillId="0" borderId="0" xfId="0" applyNumberFormat="1" applyFont="1" applyFill="1" applyBorder="1" applyAlignment="1">
      <alignment horizontal="center"/>
    </xf>
    <xf numFmtId="0" fontId="25" fillId="0" borderId="0" xfId="15" applyFont="1" applyFill="1" applyBorder="1" applyAlignment="1">
      <alignment horizontal="left" vertical="center"/>
    </xf>
    <xf numFmtId="0" fontId="25" fillId="0" borderId="0" xfId="15" applyFont="1" applyFill="1" applyBorder="1" applyAlignment="1">
      <alignment horizontal="left" vertical="center" wrapText="1"/>
    </xf>
    <xf numFmtId="0" fontId="25" fillId="0" borderId="0" xfId="15" applyNumberFormat="1" applyFont="1" applyFill="1" applyBorder="1" applyAlignment="1">
      <alignment horizontal="left" vertical="center"/>
    </xf>
    <xf numFmtId="0" fontId="25" fillId="0" borderId="0" xfId="15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right" vertical="center"/>
    </xf>
    <xf numFmtId="3" fontId="11" fillId="0" borderId="8" xfId="0" applyNumberFormat="1" applyFont="1" applyBorder="1" applyAlignment="1">
      <alignment horizontal="right" vertical="center" indent="1"/>
    </xf>
    <xf numFmtId="4" fontId="11" fillId="0" borderId="0" xfId="0" applyNumberFormat="1" applyFont="1" applyFill="1" applyBorder="1" applyAlignment="1">
      <alignment vertical="center"/>
    </xf>
    <xf numFmtId="0" fontId="22" fillId="0" borderId="0" xfId="20" applyFont="1" applyFill="1" applyBorder="1" applyAlignment="1">
      <alignment vertical="center" wrapText="1"/>
      <protection/>
    </xf>
    <xf numFmtId="10" fontId="22" fillId="0" borderId="0" xfId="21" applyNumberFormat="1" applyFont="1" applyFill="1" applyBorder="1" applyAlignment="1">
      <alignment horizontal="center" vertical="center" wrapText="1"/>
      <protection/>
    </xf>
    <xf numFmtId="4" fontId="29" fillId="0" borderId="15" xfId="0" applyNumberFormat="1" applyFont="1" applyFill="1" applyBorder="1" applyAlignment="1">
      <alignment horizontal="center" vertical="center"/>
    </xf>
    <xf numFmtId="4" fontId="29" fillId="0" borderId="16" xfId="0" applyNumberFormat="1" applyFont="1" applyFill="1" applyBorder="1" applyAlignment="1">
      <alignment horizontal="center" vertical="center"/>
    </xf>
    <xf numFmtId="10" fontId="5" fillId="0" borderId="0" xfId="0" applyNumberFormat="1" applyFont="1" applyBorder="1" applyAlignment="1">
      <alignment horizontal="center"/>
    </xf>
    <xf numFmtId="10" fontId="0" fillId="0" borderId="0" xfId="0" applyNumberFormat="1" applyFill="1" applyBorder="1" applyAlignment="1">
      <alignment/>
    </xf>
    <xf numFmtId="0" fontId="12" fillId="0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14" fontId="11" fillId="0" borderId="0" xfId="0" applyNumberFormat="1" applyFont="1" applyAlignment="1">
      <alignment horizontal="center" vertical="center"/>
    </xf>
    <xf numFmtId="10" fontId="22" fillId="0" borderId="20" xfId="21" applyNumberFormat="1" applyFont="1" applyFill="1" applyBorder="1" applyAlignment="1">
      <alignment horizontal="center" vertical="center" wrapText="1"/>
      <protection/>
    </xf>
    <xf numFmtId="0" fontId="4" fillId="0" borderId="1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 shrinkToFit="1"/>
    </xf>
    <xf numFmtId="4" fontId="29" fillId="0" borderId="0" xfId="0" applyNumberFormat="1" applyFont="1" applyFill="1" applyBorder="1" applyAlignment="1">
      <alignment horizontal="right" vertical="center" indent="1"/>
    </xf>
    <xf numFmtId="10" fontId="29" fillId="0" borderId="0" xfId="0" applyNumberFormat="1" applyFont="1" applyFill="1" applyBorder="1" applyAlignment="1">
      <alignment horizontal="center" vertical="center"/>
    </xf>
    <xf numFmtId="3" fontId="29" fillId="0" borderId="0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Fill="1" applyBorder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7" fillId="0" borderId="6" xfId="0" applyFont="1" applyBorder="1" applyAlignment="1">
      <alignment vertical="center" wrapText="1"/>
    </xf>
    <xf numFmtId="0" fontId="8" fillId="0" borderId="0" xfId="0" applyFont="1" applyAlignment="1">
      <alignment/>
    </xf>
    <xf numFmtId="182" fontId="2" fillId="0" borderId="0" xfId="18" applyNumberFormat="1" applyFont="1" applyFill="1" applyBorder="1" applyAlignment="1">
      <alignment horizontal="right" wrapText="1"/>
      <protection/>
    </xf>
    <xf numFmtId="0" fontId="11" fillId="0" borderId="0" xfId="0" applyFont="1" applyBorder="1" applyAlignment="1">
      <alignment/>
    </xf>
    <xf numFmtId="0" fontId="22" fillId="0" borderId="21" xfId="20" applyFont="1" applyFill="1" applyBorder="1" applyAlignment="1">
      <alignment vertical="center" wrapText="1"/>
      <protection/>
    </xf>
    <xf numFmtId="10" fontId="22" fillId="0" borderId="22" xfId="21" applyNumberFormat="1" applyFont="1" applyFill="1" applyBorder="1" applyAlignment="1">
      <alignment horizontal="center" vertical="center" wrapText="1"/>
      <protection/>
    </xf>
    <xf numFmtId="10" fontId="22" fillId="0" borderId="23" xfId="21" applyNumberFormat="1" applyFont="1" applyFill="1" applyBorder="1" applyAlignment="1">
      <alignment horizontal="center" vertical="center" wrapText="1"/>
      <protection/>
    </xf>
    <xf numFmtId="0" fontId="12" fillId="0" borderId="24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vertical="center"/>
    </xf>
    <xf numFmtId="4" fontId="11" fillId="0" borderId="24" xfId="0" applyNumberFormat="1" applyFont="1" applyFill="1" applyBorder="1" applyAlignment="1">
      <alignment horizontal="right" vertical="center"/>
    </xf>
    <xf numFmtId="4" fontId="11" fillId="0" borderId="8" xfId="0" applyNumberFormat="1" applyFont="1" applyBorder="1" applyAlignment="1">
      <alignment horizontal="right" vertical="center" indent="1"/>
    </xf>
    <xf numFmtId="0" fontId="22" fillId="0" borderId="8" xfId="19" applyFont="1" applyFill="1" applyBorder="1" applyAlignment="1">
      <alignment vertical="center" wrapText="1"/>
      <protection/>
    </xf>
    <xf numFmtId="4" fontId="22" fillId="0" borderId="8" xfId="19" applyNumberFormat="1" applyFont="1" applyFill="1" applyBorder="1" applyAlignment="1">
      <alignment horizontal="right" vertical="center" wrapText="1" indent="1"/>
      <protection/>
    </xf>
    <xf numFmtId="3" fontId="22" fillId="0" borderId="8" xfId="19" applyNumberFormat="1" applyFont="1" applyFill="1" applyBorder="1" applyAlignment="1">
      <alignment horizontal="right" vertical="center" wrapText="1" indent="1"/>
      <protection/>
    </xf>
    <xf numFmtId="0" fontId="23" fillId="0" borderId="20" xfId="15" applyFont="1" applyFill="1" applyBorder="1" applyAlignment="1" applyProtection="1">
      <alignment vertical="center" wrapText="1"/>
      <protection/>
    </xf>
    <xf numFmtId="0" fontId="22" fillId="0" borderId="25" xfId="20" applyFont="1" applyFill="1" applyBorder="1" applyAlignment="1">
      <alignment vertical="center" wrapText="1"/>
      <protection/>
    </xf>
    <xf numFmtId="10" fontId="22" fillId="0" borderId="26" xfId="21" applyNumberFormat="1" applyFont="1" applyFill="1" applyBorder="1" applyAlignment="1">
      <alignment horizontal="center" vertical="center" wrapText="1"/>
      <protection/>
    </xf>
    <xf numFmtId="0" fontId="11" fillId="0" borderId="27" xfId="0" applyFont="1" applyFill="1" applyBorder="1" applyAlignment="1">
      <alignment vertical="center"/>
    </xf>
    <xf numFmtId="0" fontId="12" fillId="0" borderId="28" xfId="0" applyFont="1" applyFill="1" applyBorder="1" applyAlignment="1">
      <alignment horizontal="center" vertical="center" wrapText="1" shrinkToFit="1"/>
    </xf>
    <xf numFmtId="4" fontId="12" fillId="0" borderId="29" xfId="0" applyNumberFormat="1" applyFont="1" applyFill="1" applyBorder="1" applyAlignment="1">
      <alignment horizontal="right" vertical="center" indent="1"/>
    </xf>
    <xf numFmtId="3" fontId="12" fillId="0" borderId="30" xfId="0" applyNumberFormat="1" applyFont="1" applyFill="1" applyBorder="1" applyAlignment="1">
      <alignment horizontal="right" vertical="center" indent="1"/>
    </xf>
    <xf numFmtId="4" fontId="12" fillId="0" borderId="31" xfId="0" applyNumberFormat="1" applyFont="1" applyFill="1" applyBorder="1" applyAlignment="1">
      <alignment horizontal="right" vertical="center" indent="1"/>
    </xf>
    <xf numFmtId="10" fontId="11" fillId="0" borderId="11" xfId="26" applyNumberFormat="1" applyFont="1" applyFill="1" applyBorder="1" applyAlignment="1">
      <alignment horizontal="right" vertical="center" indent="1"/>
    </xf>
    <xf numFmtId="10" fontId="12" fillId="0" borderId="15" xfId="0" applyNumberFormat="1" applyFont="1" applyFill="1" applyBorder="1" applyAlignment="1">
      <alignment horizontal="right" vertical="center" indent="1"/>
    </xf>
    <xf numFmtId="4" fontId="41" fillId="0" borderId="15" xfId="22" applyNumberFormat="1" applyFont="1" applyFill="1" applyBorder="1" applyAlignment="1">
      <alignment horizontal="right" vertical="center" wrapText="1" indent="1"/>
      <protection/>
    </xf>
    <xf numFmtId="3" fontId="41" fillId="0" borderId="15" xfId="22" applyNumberFormat="1" applyFont="1" applyFill="1" applyBorder="1" applyAlignment="1">
      <alignment horizontal="right" vertical="center" wrapText="1" indent="1"/>
      <protection/>
    </xf>
    <xf numFmtId="10" fontId="22" fillId="0" borderId="8" xfId="21" applyNumberFormat="1" applyFont="1" applyFill="1" applyBorder="1" applyAlignment="1">
      <alignment horizontal="right" vertical="center" wrapText="1" indent="1"/>
      <protection/>
    </xf>
    <xf numFmtId="0" fontId="11" fillId="0" borderId="32" xfId="0" applyFont="1" applyBorder="1" applyAlignment="1">
      <alignment vertical="center"/>
    </xf>
    <xf numFmtId="14" fontId="11" fillId="0" borderId="32" xfId="0" applyNumberFormat="1" applyFont="1" applyBorder="1" applyAlignment="1">
      <alignment horizontal="center" vertical="center"/>
    </xf>
    <xf numFmtId="14" fontId="11" fillId="0" borderId="33" xfId="0" applyNumberFormat="1" applyFont="1" applyBorder="1" applyAlignment="1">
      <alignment horizontal="center" vertical="center"/>
    </xf>
    <xf numFmtId="14" fontId="22" fillId="0" borderId="8" xfId="20" applyNumberFormat="1" applyFont="1" applyFill="1" applyBorder="1" applyAlignment="1">
      <alignment horizontal="center" vertical="center" wrapText="1"/>
      <protection/>
    </xf>
    <xf numFmtId="10" fontId="22" fillId="0" borderId="34" xfId="23" applyNumberFormat="1" applyFont="1" applyFill="1" applyBorder="1" applyAlignment="1">
      <alignment horizontal="right" vertical="center" wrapText="1" indent="1"/>
      <protection/>
    </xf>
    <xf numFmtId="10" fontId="11" fillId="0" borderId="0" xfId="0" applyNumberFormat="1" applyFont="1" applyFill="1" applyBorder="1" applyAlignment="1">
      <alignment horizontal="center" vertical="center"/>
    </xf>
    <xf numFmtId="10" fontId="11" fillId="0" borderId="0" xfId="0" applyNumberFormat="1" applyFont="1" applyAlignment="1">
      <alignment vertical="center"/>
    </xf>
    <xf numFmtId="0" fontId="22" fillId="0" borderId="8" xfId="19" applyFont="1" applyFill="1" applyBorder="1" applyAlignment="1">
      <alignment vertical="center" wrapText="1"/>
      <protection/>
    </xf>
    <xf numFmtId="4" fontId="22" fillId="0" borderId="8" xfId="19" applyNumberFormat="1" applyFont="1" applyFill="1" applyBorder="1" applyAlignment="1">
      <alignment horizontal="center" vertical="center" wrapText="1"/>
      <protection/>
    </xf>
    <xf numFmtId="3" fontId="22" fillId="0" borderId="8" xfId="19" applyNumberFormat="1" applyFont="1" applyFill="1" applyBorder="1" applyAlignment="1">
      <alignment horizontal="center" vertical="center" wrapText="1"/>
      <protection/>
    </xf>
    <xf numFmtId="4" fontId="22" fillId="0" borderId="8" xfId="19" applyNumberFormat="1" applyFont="1" applyFill="1" applyBorder="1" applyAlignment="1">
      <alignment horizontal="right" vertical="center" wrapText="1" indent="1"/>
      <protection/>
    </xf>
    <xf numFmtId="3" fontId="22" fillId="0" borderId="8" xfId="19" applyNumberFormat="1" applyFont="1" applyFill="1" applyBorder="1" applyAlignment="1">
      <alignment horizontal="right" vertical="center" wrapText="1" indent="1"/>
      <protection/>
    </xf>
    <xf numFmtId="0" fontId="23" fillId="0" borderId="20" xfId="15" applyFont="1" applyFill="1" applyBorder="1" applyAlignment="1">
      <alignment vertical="center" wrapText="1"/>
    </xf>
    <xf numFmtId="4" fontId="12" fillId="0" borderId="15" xfId="0" applyNumberFormat="1" applyFont="1" applyFill="1" applyBorder="1" applyAlignment="1">
      <alignment horizontal="center" vertical="center"/>
    </xf>
    <xf numFmtId="4" fontId="12" fillId="0" borderId="16" xfId="0" applyNumberFormat="1" applyFont="1" applyFill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4" fontId="12" fillId="0" borderId="30" xfId="0" applyNumberFormat="1" applyFont="1" applyFill="1" applyBorder="1" applyAlignment="1">
      <alignment horizontal="right" vertical="center" indent="1"/>
    </xf>
    <xf numFmtId="0" fontId="11" fillId="0" borderId="35" xfId="0" applyFont="1" applyFill="1" applyBorder="1" applyAlignment="1">
      <alignment vertical="center"/>
    </xf>
    <xf numFmtId="4" fontId="12" fillId="0" borderId="23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Fill="1" applyBorder="1" applyAlignment="1">
      <alignment vertical="center"/>
    </xf>
    <xf numFmtId="4" fontId="11" fillId="0" borderId="11" xfId="0" applyNumberFormat="1" applyFont="1" applyFill="1" applyBorder="1" applyAlignment="1">
      <alignment vertical="center"/>
    </xf>
    <xf numFmtId="4" fontId="11" fillId="0" borderId="12" xfId="0" applyNumberFormat="1" applyFont="1" applyFill="1" applyBorder="1" applyAlignment="1">
      <alignment vertical="center"/>
    </xf>
    <xf numFmtId="0" fontId="11" fillId="0" borderId="36" xfId="0" applyFont="1" applyFill="1" applyBorder="1" applyAlignment="1">
      <alignment horizontal="left" vertical="center" wrapText="1" shrinkToFit="1"/>
    </xf>
    <xf numFmtId="4" fontId="11" fillId="0" borderId="37" xfId="0" applyNumberFormat="1" applyFont="1" applyFill="1" applyBorder="1" applyAlignment="1">
      <alignment horizontal="right" vertical="center" indent="1"/>
    </xf>
    <xf numFmtId="10" fontId="11" fillId="0" borderId="37" xfId="26" applyNumberFormat="1" applyFont="1" applyFill="1" applyBorder="1" applyAlignment="1">
      <alignment horizontal="right" vertical="center" indent="1"/>
    </xf>
    <xf numFmtId="4" fontId="11" fillId="0" borderId="38" xfId="0" applyNumberFormat="1" applyFont="1" applyFill="1" applyBorder="1" applyAlignment="1">
      <alignment horizontal="right" vertical="center" indent="1"/>
    </xf>
    <xf numFmtId="0" fontId="11" fillId="0" borderId="39" xfId="0" applyFont="1" applyFill="1" applyBorder="1" applyAlignment="1">
      <alignment horizontal="left" vertical="center" wrapText="1" shrinkToFit="1"/>
    </xf>
    <xf numFmtId="4" fontId="11" fillId="0" borderId="40" xfId="0" applyNumberFormat="1" applyFont="1" applyFill="1" applyBorder="1" applyAlignment="1">
      <alignment horizontal="right" vertical="center" indent="1"/>
    </xf>
    <xf numFmtId="10" fontId="11" fillId="0" borderId="40" xfId="26" applyNumberFormat="1" applyFont="1" applyFill="1" applyBorder="1" applyAlignment="1">
      <alignment horizontal="right" vertical="center" indent="1"/>
    </xf>
    <xf numFmtId="4" fontId="11" fillId="0" borderId="41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Alignment="1">
      <alignment horizontal="right" vertical="center" indent="1"/>
    </xf>
    <xf numFmtId="0" fontId="11" fillId="0" borderId="42" xfId="0" applyFont="1" applyFill="1" applyBorder="1" applyAlignment="1">
      <alignment horizontal="left" vertical="center" wrapText="1" shrinkToFit="1"/>
    </xf>
    <xf numFmtId="4" fontId="11" fillId="0" borderId="43" xfId="0" applyNumberFormat="1" applyFont="1" applyFill="1" applyBorder="1" applyAlignment="1">
      <alignment horizontal="right" vertical="center" indent="1"/>
    </xf>
    <xf numFmtId="4" fontId="11" fillId="0" borderId="44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vertical="center"/>
    </xf>
    <xf numFmtId="4" fontId="12" fillId="0" borderId="0" xfId="0" applyNumberFormat="1" applyFont="1" applyFill="1" applyBorder="1" applyAlignment="1">
      <alignment horizontal="right" vertical="center" indent="1"/>
    </xf>
    <xf numFmtId="0" fontId="11" fillId="0" borderId="45" xfId="0" applyFont="1" applyFill="1" applyBorder="1" applyAlignment="1">
      <alignment horizontal="left" vertical="center" wrapText="1" shrinkToFit="1"/>
    </xf>
    <xf numFmtId="4" fontId="11" fillId="0" borderId="46" xfId="0" applyNumberFormat="1" applyFont="1" applyFill="1" applyBorder="1" applyAlignment="1">
      <alignment horizontal="right" vertical="center" indent="1"/>
    </xf>
    <xf numFmtId="10" fontId="11" fillId="0" borderId="46" xfId="26" applyNumberFormat="1" applyFont="1" applyFill="1" applyBorder="1" applyAlignment="1">
      <alignment horizontal="right" vertical="center" indent="1"/>
    </xf>
    <xf numFmtId="0" fontId="22" fillId="0" borderId="10" xfId="20" applyFont="1" applyFill="1" applyBorder="1" applyAlignment="1">
      <alignment horizontal="left" vertical="center" wrapText="1"/>
      <protection/>
    </xf>
    <xf numFmtId="0" fontId="20" fillId="0" borderId="10" xfId="0" applyFont="1" applyBorder="1" applyAlignment="1">
      <alignment horizontal="left" vertical="center" wrapText="1"/>
    </xf>
    <xf numFmtId="10" fontId="22" fillId="0" borderId="8" xfId="21" applyNumberFormat="1" applyFont="1" applyFill="1" applyBorder="1" applyAlignment="1">
      <alignment horizontal="right" vertical="center" indent="1"/>
      <protection/>
    </xf>
    <xf numFmtId="10" fontId="22" fillId="0" borderId="20" xfId="21" applyNumberFormat="1" applyFont="1" applyFill="1" applyBorder="1" applyAlignment="1">
      <alignment horizontal="right" vertical="center" indent="1"/>
      <protection/>
    </xf>
    <xf numFmtId="10" fontId="22" fillId="0" borderId="23" xfId="21" applyNumberFormat="1" applyFont="1" applyFill="1" applyBorder="1" applyAlignment="1">
      <alignment horizontal="right" vertical="center" indent="1"/>
      <protection/>
    </xf>
    <xf numFmtId="10" fontId="22" fillId="0" borderId="12" xfId="21" applyNumberFormat="1" applyFont="1" applyFill="1" applyBorder="1" applyAlignment="1">
      <alignment horizontal="right" vertical="center" indent="1"/>
      <protection/>
    </xf>
    <xf numFmtId="10" fontId="22" fillId="0" borderId="47" xfId="21" applyNumberFormat="1" applyFont="1" applyFill="1" applyBorder="1" applyAlignment="1">
      <alignment horizontal="right" vertical="center" indent="1"/>
      <protection/>
    </xf>
    <xf numFmtId="10" fontId="20" fillId="0" borderId="47" xfId="0" applyNumberFormat="1" applyFont="1" applyBorder="1" applyAlignment="1">
      <alignment horizontal="right" vertical="center" indent="1"/>
    </xf>
    <xf numFmtId="10" fontId="22" fillId="0" borderId="31" xfId="21" applyNumberFormat="1" applyFont="1" applyFill="1" applyBorder="1" applyAlignment="1">
      <alignment horizontal="right" vertical="center" indent="1"/>
      <protection/>
    </xf>
    <xf numFmtId="0" fontId="11" fillId="0" borderId="0" xfId="0" applyFont="1" applyBorder="1" applyAlignment="1">
      <alignment horizontal="center" vertical="center"/>
    </xf>
    <xf numFmtId="0" fontId="22" fillId="0" borderId="5" xfId="20" applyFont="1" applyFill="1" applyBorder="1" applyAlignment="1">
      <alignment vertical="center" wrapText="1"/>
      <protection/>
    </xf>
    <xf numFmtId="14" fontId="22" fillId="0" borderId="8" xfId="20" applyNumberFormat="1" applyFont="1" applyFill="1" applyBorder="1" applyAlignment="1">
      <alignment horizontal="center" vertical="center" wrapText="1"/>
      <protection/>
    </xf>
    <xf numFmtId="10" fontId="22" fillId="0" borderId="8" xfId="21" applyNumberFormat="1" applyFont="1" applyFill="1" applyBorder="1" applyAlignment="1">
      <alignment horizontal="right" vertical="center" wrapText="1" indent="1"/>
      <protection/>
    </xf>
    <xf numFmtId="10" fontId="22" fillId="0" borderId="34" xfId="23" applyNumberFormat="1" applyFont="1" applyFill="1" applyBorder="1" applyAlignment="1">
      <alignment horizontal="right" vertical="center" wrapText="1" indent="1"/>
      <protection/>
    </xf>
    <xf numFmtId="0" fontId="41" fillId="0" borderId="0" xfId="20" applyFont="1" applyFill="1" applyBorder="1" applyAlignment="1">
      <alignment vertical="center" wrapText="1"/>
      <protection/>
    </xf>
    <xf numFmtId="10" fontId="41" fillId="0" borderId="0" xfId="21" applyNumberFormat="1" applyFont="1" applyFill="1" applyBorder="1" applyAlignment="1">
      <alignment horizontal="center" vertical="center" wrapText="1"/>
      <protection/>
    </xf>
    <xf numFmtId="10" fontId="41" fillId="0" borderId="0" xfId="21" applyNumberFormat="1" applyFont="1" applyFill="1" applyBorder="1" applyAlignment="1">
      <alignment horizontal="right" vertical="center" wrapText="1" indent="1"/>
      <protection/>
    </xf>
    <xf numFmtId="10" fontId="22" fillId="0" borderId="44" xfId="21" applyNumberFormat="1" applyFont="1" applyFill="1" applyBorder="1" applyAlignment="1">
      <alignment horizontal="right" vertical="center" indent="1"/>
      <protection/>
    </xf>
    <xf numFmtId="10" fontId="22" fillId="0" borderId="43" xfId="21" applyNumberFormat="1" applyFont="1" applyFill="1" applyBorder="1" applyAlignment="1">
      <alignment horizontal="right" vertical="center" wrapText="1" indent="1"/>
      <protection/>
    </xf>
    <xf numFmtId="10" fontId="22" fillId="0" borderId="11" xfId="21" applyNumberFormat="1" applyFont="1" applyFill="1" applyBorder="1" applyAlignment="1">
      <alignment horizontal="right" vertical="center" wrapText="1" indent="1"/>
      <protection/>
    </xf>
    <xf numFmtId="0" fontId="11" fillId="0" borderId="48" xfId="0" applyFont="1" applyFill="1" applyBorder="1" applyAlignment="1">
      <alignment horizontal="left" vertical="center" wrapText="1" shrinkToFit="1"/>
    </xf>
    <xf numFmtId="4" fontId="11" fillId="0" borderId="49" xfId="0" applyNumberFormat="1" applyFont="1" applyFill="1" applyBorder="1" applyAlignment="1">
      <alignment horizontal="right" vertical="center" indent="1"/>
    </xf>
    <xf numFmtId="10" fontId="22" fillId="0" borderId="49" xfId="21" applyNumberFormat="1" applyFont="1" applyFill="1" applyBorder="1" applyAlignment="1">
      <alignment horizontal="right" vertical="center" wrapText="1" indent="1"/>
      <protection/>
    </xf>
    <xf numFmtId="4" fontId="11" fillId="0" borderId="50" xfId="0" applyNumberFormat="1" applyFont="1" applyFill="1" applyBorder="1" applyAlignment="1">
      <alignment horizontal="right" vertical="center" indent="1"/>
    </xf>
    <xf numFmtId="4" fontId="11" fillId="0" borderId="18" xfId="0" applyNumberFormat="1" applyFont="1" applyFill="1" applyBorder="1" applyAlignment="1">
      <alignment horizontal="right" vertical="center" indent="1"/>
    </xf>
    <xf numFmtId="10" fontId="22" fillId="0" borderId="37" xfId="21" applyNumberFormat="1" applyFont="1" applyFill="1" applyBorder="1" applyAlignment="1">
      <alignment horizontal="right" vertical="center" wrapText="1" indent="1"/>
      <protection/>
    </xf>
    <xf numFmtId="10" fontId="22" fillId="0" borderId="40" xfId="21" applyNumberFormat="1" applyFont="1" applyFill="1" applyBorder="1" applyAlignment="1">
      <alignment horizontal="right" vertical="center" wrapText="1" indent="1"/>
      <protection/>
    </xf>
    <xf numFmtId="10" fontId="22" fillId="0" borderId="51" xfId="21" applyNumberFormat="1" applyFont="1" applyFill="1" applyBorder="1" applyAlignment="1">
      <alignment horizontal="right" vertical="center" wrapText="1" indent="1"/>
      <protection/>
    </xf>
    <xf numFmtId="10" fontId="20" fillId="0" borderId="12" xfId="0" applyNumberFormat="1" applyFont="1" applyBorder="1" applyAlignment="1">
      <alignment horizontal="right" vertical="center" indent="1"/>
    </xf>
    <xf numFmtId="0" fontId="12" fillId="0" borderId="1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5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3" xfId="0" applyFont="1" applyBorder="1" applyAlignment="1">
      <alignment vertical="center"/>
    </xf>
    <xf numFmtId="10" fontId="21" fillId="0" borderId="0" xfId="21" applyNumberFormat="1" applyFont="1" applyFill="1" applyBorder="1" applyAlignment="1">
      <alignment horizontal="left" vertical="center" wrapText="1"/>
      <protection/>
    </xf>
    <xf numFmtId="0" fontId="22" fillId="0" borderId="5" xfId="20" applyFont="1" applyFill="1" applyBorder="1" applyAlignment="1">
      <alignment vertical="center"/>
      <protection/>
    </xf>
    <xf numFmtId="0" fontId="22" fillId="0" borderId="8" xfId="19" applyFont="1" applyFill="1" applyBorder="1" applyAlignment="1">
      <alignment vertical="center"/>
      <protection/>
    </xf>
    <xf numFmtId="0" fontId="22" fillId="0" borderId="8" xfId="19" applyFont="1" applyFill="1" applyBorder="1" applyAlignment="1">
      <alignment vertical="center"/>
      <protection/>
    </xf>
    <xf numFmtId="0" fontId="22" fillId="0" borderId="51" xfId="19" applyFont="1" applyFill="1" applyBorder="1" applyAlignment="1">
      <alignment vertical="center" wrapText="1"/>
      <protection/>
    </xf>
    <xf numFmtId="10" fontId="22" fillId="0" borderId="23" xfId="21" applyNumberFormat="1" applyFont="1" applyFill="1" applyBorder="1" applyAlignment="1">
      <alignment horizontal="left" vertical="center" wrapText="1"/>
      <protection/>
    </xf>
    <xf numFmtId="0" fontId="22" fillId="0" borderId="25" xfId="20" applyFont="1" applyFill="1" applyBorder="1" applyAlignment="1">
      <alignment vertical="center"/>
      <protection/>
    </xf>
    <xf numFmtId="0" fontId="22" fillId="0" borderId="0" xfId="19" applyFont="1" applyFill="1" applyBorder="1" applyAlignment="1">
      <alignment vertical="center"/>
      <protection/>
    </xf>
    <xf numFmtId="0" fontId="22" fillId="0" borderId="0" xfId="20" applyFont="1" applyFill="1" applyBorder="1" applyAlignment="1">
      <alignment horizontal="left" vertical="center" wrapText="1"/>
      <protection/>
    </xf>
    <xf numFmtId="0" fontId="22" fillId="0" borderId="0" xfId="20" applyFont="1" applyFill="1" applyBorder="1" applyAlignment="1">
      <alignment vertical="center"/>
      <protection/>
    </xf>
    <xf numFmtId="10" fontId="22" fillId="0" borderId="0" xfId="21" applyNumberFormat="1" applyFont="1" applyFill="1" applyBorder="1" applyAlignment="1">
      <alignment horizontal="left" vertical="center" wrapText="1"/>
      <protection/>
    </xf>
    <xf numFmtId="0" fontId="12" fillId="0" borderId="0" xfId="0" applyFont="1" applyBorder="1" applyAlignment="1">
      <alignment horizontal="center" vertical="center" wrapText="1"/>
    </xf>
    <xf numFmtId="0" fontId="22" fillId="0" borderId="0" xfId="19" applyFont="1" applyFill="1" applyBorder="1" applyAlignment="1">
      <alignment vertical="center" wrapText="1"/>
      <protection/>
    </xf>
    <xf numFmtId="4" fontId="22" fillId="0" borderId="0" xfId="19" applyNumberFormat="1" applyFont="1" applyFill="1" applyBorder="1" applyAlignment="1">
      <alignment horizontal="center" vertical="center" wrapText="1"/>
      <protection/>
    </xf>
    <xf numFmtId="3" fontId="22" fillId="0" borderId="0" xfId="19" applyNumberFormat="1" applyFont="1" applyFill="1" applyBorder="1" applyAlignment="1">
      <alignment horizontal="center" vertical="center" wrapText="1"/>
      <protection/>
    </xf>
    <xf numFmtId="4" fontId="22" fillId="0" borderId="0" xfId="19" applyNumberFormat="1" applyFont="1" applyFill="1" applyBorder="1" applyAlignment="1">
      <alignment horizontal="right" vertical="center" wrapText="1" indent="1"/>
      <protection/>
    </xf>
    <xf numFmtId="3" fontId="22" fillId="0" borderId="0" xfId="19" applyNumberFormat="1" applyFont="1" applyFill="1" applyBorder="1" applyAlignment="1">
      <alignment horizontal="right" vertical="center" wrapText="1" indent="1"/>
      <protection/>
    </xf>
    <xf numFmtId="3" fontId="11" fillId="0" borderId="0" xfId="0" applyNumberFormat="1" applyFont="1" applyBorder="1" applyAlignment="1">
      <alignment horizontal="right" vertical="center" indent="1"/>
    </xf>
    <xf numFmtId="0" fontId="23" fillId="0" borderId="0" xfId="15" applyFont="1" applyFill="1" applyBorder="1" applyAlignment="1">
      <alignment vertical="center" wrapText="1"/>
    </xf>
    <xf numFmtId="4" fontId="11" fillId="0" borderId="0" xfId="0" applyNumberFormat="1" applyFont="1" applyBorder="1" applyAlignment="1">
      <alignment horizontal="right" vertical="center" indent="1"/>
    </xf>
    <xf numFmtId="4" fontId="12" fillId="0" borderId="0" xfId="0" applyNumberFormat="1" applyFont="1" applyFill="1" applyBorder="1" applyAlignment="1">
      <alignment horizontal="center" vertical="center"/>
    </xf>
    <xf numFmtId="4" fontId="41" fillId="0" borderId="0" xfId="22" applyNumberFormat="1" applyFont="1" applyFill="1" applyBorder="1" applyAlignment="1">
      <alignment horizontal="right" vertical="center" wrapText="1" indent="1"/>
      <protection/>
    </xf>
    <xf numFmtId="3" fontId="41" fillId="0" borderId="0" xfId="22" applyNumberFormat="1" applyFont="1" applyFill="1" applyBorder="1" applyAlignment="1">
      <alignment horizontal="right" vertical="center" wrapText="1" indent="1"/>
      <protection/>
    </xf>
    <xf numFmtId="4" fontId="53" fillId="0" borderId="8" xfId="19" applyNumberFormat="1" applyFont="1" applyFill="1" applyBorder="1" applyAlignment="1">
      <alignment horizontal="center" vertical="center" wrapText="1"/>
      <protection/>
    </xf>
    <xf numFmtId="3" fontId="53" fillId="0" borderId="8" xfId="19" applyNumberFormat="1" applyFont="1" applyFill="1" applyBorder="1" applyAlignment="1">
      <alignment horizontal="center" vertical="center" wrapText="1"/>
      <protection/>
    </xf>
    <xf numFmtId="4" fontId="53" fillId="0" borderId="0" xfId="19" applyNumberFormat="1" applyFont="1" applyFill="1" applyBorder="1" applyAlignment="1">
      <alignment horizontal="center" vertical="center" wrapText="1"/>
      <protection/>
    </xf>
    <xf numFmtId="3" fontId="53" fillId="0" borderId="0" xfId="19" applyNumberFormat="1" applyFont="1" applyFill="1" applyBorder="1" applyAlignment="1">
      <alignment horizontal="center" vertical="center" wrapText="1"/>
      <protection/>
    </xf>
    <xf numFmtId="0" fontId="22" fillId="0" borderId="0" xfId="19" applyFont="1" applyFill="1" applyBorder="1" applyAlignment="1">
      <alignment vertical="center" wrapText="1"/>
      <protection/>
    </xf>
    <xf numFmtId="0" fontId="12" fillId="0" borderId="3" xfId="0" applyFon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left" vertical="center"/>
    </xf>
    <xf numFmtId="0" fontId="41" fillId="0" borderId="24" xfId="22" applyFont="1" applyFill="1" applyBorder="1" applyAlignment="1">
      <alignment horizontal="center" vertical="center" wrapText="1"/>
      <protection/>
    </xf>
    <xf numFmtId="0" fontId="41" fillId="0" borderId="54" xfId="22" applyFont="1" applyFill="1" applyBorder="1" applyAlignment="1">
      <alignment horizontal="center" vertical="center" wrapText="1"/>
      <protection/>
    </xf>
    <xf numFmtId="0" fontId="10" fillId="0" borderId="55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1" fillId="0" borderId="35" xfId="0" applyFont="1" applyBorder="1" applyAlignment="1">
      <alignment vertical="center"/>
    </xf>
    <xf numFmtId="0" fontId="12" fillId="0" borderId="56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1" fillId="0" borderId="57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2" fillId="0" borderId="4" xfId="0" applyFont="1" applyFill="1" applyBorder="1" applyAlignment="1">
      <alignment horizontal="center" vertical="center" wrapText="1"/>
    </xf>
    <xf numFmtId="0" fontId="12" fillId="0" borderId="58" xfId="0" applyFont="1" applyFill="1" applyBorder="1" applyAlignment="1">
      <alignment horizontal="center" vertical="center" wrapText="1"/>
    </xf>
    <xf numFmtId="0" fontId="12" fillId="0" borderId="56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41" fillId="0" borderId="0" xfId="22" applyFont="1" applyFill="1" applyBorder="1" applyAlignment="1">
      <alignment horizontal="center" vertical="center" wrapText="1"/>
      <protection/>
    </xf>
    <xf numFmtId="0" fontId="0" fillId="0" borderId="59" xfId="0" applyBorder="1" applyAlignment="1">
      <alignment/>
    </xf>
    <xf numFmtId="0" fontId="12" fillId="0" borderId="32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</cellXfs>
  <cellStyles count="15">
    <cellStyle name="Normal" xfId="0"/>
    <cellStyle name="Гиперссылка" xfId="15"/>
    <cellStyle name="Currency" xfId="16"/>
    <cellStyle name="Currency [0]" xfId="17"/>
    <cellStyle name="Обычный_Nastya_Otkrit" xfId="18"/>
    <cellStyle name="Обычный_Відкр_1" xfId="19"/>
    <cellStyle name="Обычный_Відкр_2" xfId="20"/>
    <cellStyle name="Обычный_З_2_28.10" xfId="21"/>
    <cellStyle name="Обычный_Лист2" xfId="22"/>
    <cellStyle name="Обычный_Лист5" xfId="23"/>
    <cellStyle name="Открывавшаяся гиперссылка" xfId="24"/>
    <cellStyle name="Percent" xfId="25"/>
    <cellStyle name="Процентный 2" xfId="26"/>
    <cellStyle name="Comma" xfId="27"/>
    <cellStyle name="Comma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1" u="none" baseline="0">
                <a:latin typeface="Arial Cyr"/>
                <a:ea typeface="Arial Cyr"/>
                <a:cs typeface="Arial Cyr"/>
              </a:rPr>
              <a:t>Dynamics of the Ukrainian equity indexes and the rates of return of public funds in May 2013</a:t>
            </a:r>
          </a:p>
        </c:rich>
      </c:tx>
      <c:layout>
        <c:manualLayout>
          <c:xMode val="factor"/>
          <c:yMode val="factor"/>
          <c:x val="0.000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24575"/>
          <c:w val="0.986"/>
          <c:h val="0.49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'інд+дох'!$B$2</c:f>
              <c:strCache>
                <c:ptCount val="1"/>
                <c:pt idx="0">
                  <c:v>PFTS index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3366FF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'інд+дох'!$B$3:$B$5</c:f>
              <c:numCache/>
            </c:numRef>
          </c:val>
        </c:ser>
        <c:ser>
          <c:idx val="1"/>
          <c:order val="1"/>
          <c:tx>
            <c:strRef>
              <c:f>'інд+дох'!$C$2</c:f>
              <c:strCache>
                <c:ptCount val="1"/>
                <c:pt idx="0">
                  <c:v>UX index</c:v>
                </c:pt>
              </c:strCache>
            </c:strRef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'інд+дох'!$C$3:$C$5</c:f>
              <c:numCache/>
            </c:numRef>
          </c:val>
        </c:ser>
        <c:ser>
          <c:idx val="2"/>
          <c:order val="2"/>
          <c:tx>
            <c:strRef>
              <c:f>'інд+дох'!$D$2</c:f>
              <c:strCache>
                <c:ptCount val="1"/>
                <c:pt idx="0">
                  <c:v>Open-ended CII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8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'інд+дох'!$D$3:$D$5</c:f>
              <c:numCache/>
            </c:numRef>
          </c:val>
        </c:ser>
        <c:ser>
          <c:idx val="3"/>
          <c:order val="3"/>
          <c:tx>
            <c:strRef>
              <c:f>'інд+дох'!$E$2</c:f>
              <c:strCache>
                <c:ptCount val="1"/>
                <c:pt idx="0">
                  <c:v>Interval CII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808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'інд+дох'!$E$3:$E$5</c:f>
              <c:numCache/>
            </c:numRef>
          </c:val>
        </c:ser>
        <c:ser>
          <c:idx val="4"/>
          <c:order val="4"/>
          <c:tx>
            <c:strRef>
              <c:f>'інд+дох'!$F$2</c:f>
              <c:strCache>
                <c:ptCount val="1"/>
                <c:pt idx="0">
                  <c:v>Closed-end CII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'інд+дох'!$F$3:$F$5</c:f>
              <c:numCache/>
            </c:numRef>
          </c:val>
        </c:ser>
        <c:overlap val="-10"/>
        <c:gapWidth val="400"/>
        <c:axId val="20673844"/>
        <c:axId val="51846869"/>
      </c:barChart>
      <c:catAx>
        <c:axId val="2067384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100" b="1" i="1" u="none" baseline="0">
                <a:latin typeface="Arial Cyr"/>
                <a:ea typeface="Arial Cyr"/>
                <a:cs typeface="Arial Cyr"/>
              </a:defRPr>
            </a:pPr>
          </a:p>
        </c:txPr>
        <c:crossAx val="51846869"/>
        <c:crosses val="autoZero"/>
        <c:auto val="1"/>
        <c:lblOffset val="0"/>
        <c:noMultiLvlLbl val="0"/>
      </c:catAx>
      <c:valAx>
        <c:axId val="51846869"/>
        <c:scaling>
          <c:orientation val="minMax"/>
          <c:max val="0.11"/>
        </c:scaling>
        <c:axPos val="l"/>
        <c:delete val="0"/>
        <c:numFmt formatCode="0%" sourceLinked="0"/>
        <c:majorTickMark val="out"/>
        <c:minorTickMark val="none"/>
        <c:tickLblPos val="nextTo"/>
        <c:crossAx val="206738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"/>
          <c:y val="0.77"/>
          <c:w val="0.65"/>
          <c:h val="0.0845"/>
        </c:manualLayout>
      </c:layout>
      <c:overlay val="0"/>
      <c:spPr>
        <a:ln w="3175">
          <a:solidFill>
            <a:srgbClr val="FFFFCC"/>
          </a:solidFill>
        </a:ln>
      </c:spPr>
      <c:txPr>
        <a:bodyPr vert="horz" rot="0"/>
        <a:lstStyle/>
        <a:p>
          <a:pPr>
            <a:defRPr lang="en-US" cap="none" sz="1100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 Cyr"/>
                <a:ea typeface="Arial Cyr"/>
                <a:cs typeface="Arial Cyr"/>
              </a:rPr>
              <a:t>Dynamics of the Ukrainian and global equity indexes in May 2013</a:t>
            </a:r>
          </a:p>
        </c:rich>
      </c:tx>
      <c:layout>
        <c:manualLayout>
          <c:xMode val="factor"/>
          <c:yMode val="factor"/>
          <c:x val="-0.006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54"/>
          <c:w val="1"/>
          <c:h val="0.61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'інд+дох'!$B$22</c:f>
              <c:strCache>
                <c:ptCount val="1"/>
                <c:pt idx="0">
                  <c:v>Monthly change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dist"/>
              <a:lstStyle/>
              <a:p>
                <a:pPr>
                  <a:defRPr lang="en-US" cap="none" sz="1100" b="1" i="0" u="none" baseline="0">
                    <a:solidFill>
                      <a:srgbClr val="333333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'інд+дох'!$A$23:$A$34</c:f>
              <c:strCache/>
            </c:strRef>
          </c:cat>
          <c:val>
            <c:numRef>
              <c:f>'інд+дох'!$B$23:$B$34</c:f>
              <c:numCache/>
            </c:numRef>
          </c:val>
        </c:ser>
        <c:ser>
          <c:idx val="1"/>
          <c:order val="1"/>
          <c:tx>
            <c:strRef>
              <c:f>'інд+дох'!$C$22</c:f>
              <c:strCache>
                <c:ptCount val="1"/>
                <c:pt idx="0">
                  <c:v>Change since year beginning</c:v>
                </c:pt>
              </c:strCache>
            </c:strRef>
          </c:tx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'інд+дох'!$A$23:$A$34</c:f>
              <c:strCache/>
            </c:strRef>
          </c:cat>
          <c:val>
            <c:numRef>
              <c:f>'інд+дох'!$C$23:$C$34</c:f>
              <c:numCache/>
            </c:numRef>
          </c:val>
        </c:ser>
        <c:overlap val="-20"/>
        <c:gapWidth val="100"/>
        <c:axId val="63968638"/>
        <c:axId val="38846831"/>
      </c:barChart>
      <c:catAx>
        <c:axId val="6396863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846831"/>
        <c:crosses val="autoZero"/>
        <c:auto val="0"/>
        <c:lblOffset val="100"/>
        <c:tickLblSkip val="1"/>
        <c:noMultiLvlLbl val="0"/>
      </c:catAx>
      <c:valAx>
        <c:axId val="38846831"/>
        <c:scaling>
          <c:orientation val="minMax"/>
          <c:max val="0.33"/>
          <c:min val="-0.13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9686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1975"/>
          <c:y val="0.894"/>
          <c:w val="0.59725"/>
          <c:h val="0.0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Funds’ shares within the aggregate NAV of open-ended CII</a:t>
            </a:r>
          </a:p>
        </c:rich>
      </c:tx>
      <c:layout>
        <c:manualLayout>
          <c:xMode val="factor"/>
          <c:yMode val="factor"/>
          <c:x val="-0.01475"/>
          <c:y val="0.0425"/>
        </c:manualLayout>
      </c:layout>
      <c:spPr>
        <a:noFill/>
        <a:ln>
          <a:noFill/>
        </a:ln>
      </c:spPr>
    </c:title>
    <c:view3D>
      <c:rotX val="35"/>
      <c:hPercent val="50"/>
      <c:rotY val="260"/>
      <c:depthPercent val="100"/>
      <c:rAngAx val="1"/>
    </c:view3D>
    <c:plotArea>
      <c:layout>
        <c:manualLayout>
          <c:xMode val="edge"/>
          <c:yMode val="edge"/>
          <c:x val="0.316"/>
          <c:y val="0.27925"/>
          <c:w val="0.415"/>
          <c:h val="0.42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25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В_ВЧА!$B$45:$B$55</c:f>
              <c:strCache>
                <c:ptCount val="11"/>
                <c:pt idx="0">
                  <c:v>Other</c:v>
                </c:pt>
                <c:pt idx="1">
                  <c:v>"OTP Classic"</c:v>
                </c:pt>
                <c:pt idx="2">
                  <c:v>"KINTO-Classic"</c:v>
                </c:pt>
                <c:pt idx="3">
                  <c:v>"Raiffeisen Money Market"</c:v>
                </c:pt>
                <c:pt idx="4">
                  <c:v>"Sparta Balanced"</c:v>
                </c:pt>
                <c:pt idx="5">
                  <c:v>"OTP Equity Fund"</c:v>
                </c:pt>
                <c:pt idx="6">
                  <c:v>"FIDO Bond Fund"</c:v>
                </c:pt>
                <c:pt idx="7">
                  <c:v>"KINTO-Equity"</c:v>
                </c:pt>
                <c:pt idx="8">
                  <c:v>"Premium-Index Fund "</c:v>
                </c:pt>
                <c:pt idx="9">
                  <c:v>"Delta-Fund Balanced"</c:v>
                </c:pt>
                <c:pt idx="10">
                  <c:v>"Andromeda"</c:v>
                </c:pt>
              </c:strCache>
            </c:strRef>
          </c:cat>
          <c:val>
            <c:numRef>
              <c:f>В_ВЧА!$C$45:$C$55</c:f>
              <c:numCache>
                <c:ptCount val="11"/>
                <c:pt idx="0">
                  <c:v>33704595.275600016</c:v>
                </c:pt>
                <c:pt idx="1">
                  <c:v>45937252.49</c:v>
                </c:pt>
                <c:pt idx="2">
                  <c:v>20076934.83</c:v>
                </c:pt>
                <c:pt idx="3">
                  <c:v>18990973.5</c:v>
                </c:pt>
                <c:pt idx="4">
                  <c:v>9095600.2</c:v>
                </c:pt>
                <c:pt idx="5">
                  <c:v>4643976.09</c:v>
                </c:pt>
                <c:pt idx="6">
                  <c:v>4323370.29</c:v>
                </c:pt>
                <c:pt idx="7">
                  <c:v>3824112.71</c:v>
                </c:pt>
                <c:pt idx="8">
                  <c:v>3716507.64</c:v>
                </c:pt>
                <c:pt idx="9">
                  <c:v>3694562.06</c:v>
                </c:pt>
                <c:pt idx="10">
                  <c:v>2985634.57</c:v>
                </c:pt>
              </c:numCache>
            </c:numRef>
          </c:val>
        </c:ser>
        <c:ser>
          <c:idx val="1"/>
          <c:order val="1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В_ВЧА!$B$45:$B$55</c:f>
              <c:strCache>
                <c:ptCount val="11"/>
                <c:pt idx="0">
                  <c:v>Other</c:v>
                </c:pt>
                <c:pt idx="1">
                  <c:v>"OTP Classic"</c:v>
                </c:pt>
                <c:pt idx="2">
                  <c:v>"KINTO-Classic"</c:v>
                </c:pt>
                <c:pt idx="3">
                  <c:v>"Raiffeisen Money Market"</c:v>
                </c:pt>
                <c:pt idx="4">
                  <c:v>"Sparta Balanced"</c:v>
                </c:pt>
                <c:pt idx="5">
                  <c:v>"OTP Equity Fund"</c:v>
                </c:pt>
                <c:pt idx="6">
                  <c:v>"FIDO Bond Fund"</c:v>
                </c:pt>
                <c:pt idx="7">
                  <c:v>"KINTO-Equity"</c:v>
                </c:pt>
                <c:pt idx="8">
                  <c:v>"Premium-Index Fund "</c:v>
                </c:pt>
                <c:pt idx="9">
                  <c:v>"Delta-Fund Balanced"</c:v>
                </c:pt>
                <c:pt idx="10">
                  <c:v>"Andromeda"</c:v>
                </c:pt>
              </c:strCache>
            </c:strRef>
          </c:cat>
          <c:val>
            <c:numRef>
              <c:f>В_ВЧА!$D$45:$D$55</c:f>
              <c:numCache>
                <c:ptCount val="11"/>
                <c:pt idx="0">
                  <c:v>0.22321881993662096</c:v>
                </c:pt>
                <c:pt idx="1">
                  <c:v>0.3042332716978711</c:v>
                </c:pt>
                <c:pt idx="2">
                  <c:v>0.13296553968536748</c:v>
                </c:pt>
                <c:pt idx="3">
                  <c:v>0.125773434140196</c:v>
                </c:pt>
                <c:pt idx="4">
                  <c:v>0.06023834811418454</c:v>
                </c:pt>
                <c:pt idx="5">
                  <c:v>0.03075612847884075</c:v>
                </c:pt>
                <c:pt idx="6">
                  <c:v>0.02863282013599751</c:v>
                </c:pt>
                <c:pt idx="7">
                  <c:v>0.025326336644926152</c:v>
                </c:pt>
                <c:pt idx="8">
                  <c:v>0.024613689703220077</c:v>
                </c:pt>
                <c:pt idx="9">
                  <c:v>0.024468348498842194</c:v>
                </c:pt>
                <c:pt idx="10">
                  <c:v>0.019773262963933228</c:v>
                </c:pt>
              </c:numCache>
            </c:numRef>
          </c:val>
        </c:ser>
        <c:firstSliceAng val="2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Open-ended CII NAV dynamics over the month</a:t>
            </a:r>
          </a:p>
        </c:rich>
      </c:tx>
      <c:layout>
        <c:manualLayout>
          <c:xMode val="factor"/>
          <c:yMode val="factor"/>
          <c:x val="0.03525"/>
          <c:y val="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3575"/>
          <c:w val="0.971"/>
          <c:h val="0.51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'В_динаміка ВЧА'!$C$77</c:f>
              <c:strCache>
                <c:ptCount val="1"/>
                <c:pt idx="0">
                  <c:v>NAV change, UAH thsd.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'В_динаміка ВЧА'!$B$78:$B$88</c:f>
              <c:strCache/>
            </c:strRef>
          </c:cat>
          <c:val>
            <c:numRef>
              <c:f>'В_динаміка ВЧА'!$C$78:$C$88</c:f>
              <c:numCache/>
            </c:numRef>
          </c:val>
        </c:ser>
        <c:ser>
          <c:idx val="0"/>
          <c:order val="1"/>
          <c:tx>
            <c:strRef>
              <c:f>'В_динаміка ВЧА'!$E$77</c:f>
              <c:strCache>
                <c:ptCount val="1"/>
                <c:pt idx="0">
                  <c:v>Net inflow/ outflow of capital, UAH thsd.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'В_динаміка ВЧА'!$B$78:$B$88</c:f>
              <c:strCache/>
            </c:strRef>
          </c:cat>
          <c:val>
            <c:numRef>
              <c:f>'В_динаміка ВЧА'!$E$78:$E$88</c:f>
              <c:numCache/>
            </c:numRef>
          </c:val>
        </c:ser>
        <c:overlap val="-30"/>
        <c:axId val="14077160"/>
        <c:axId val="59585577"/>
      </c:barChart>
      <c:lineChart>
        <c:grouping val="standard"/>
        <c:varyColors val="0"/>
        <c:ser>
          <c:idx val="2"/>
          <c:order val="2"/>
          <c:tx>
            <c:strRef>
              <c:f>'В_динаміка ВЧА'!$D$77</c:f>
              <c:strCache>
                <c:ptCount val="1"/>
                <c:pt idx="0">
                  <c:v>NAV change,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'В_динаміка ВЧА'!$B$78:$B$87</c:f>
              <c:strCache/>
            </c:strRef>
          </c:cat>
          <c:val>
            <c:numRef>
              <c:f>'В_динаміка ВЧА'!$D$78:$D$87</c:f>
              <c:numCache/>
            </c:numRef>
          </c:val>
          <c:smooth val="0"/>
        </c:ser>
        <c:axId val="66508146"/>
        <c:axId val="61702403"/>
      </c:lineChart>
      <c:catAx>
        <c:axId val="1407716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59585577"/>
        <c:crosses val="autoZero"/>
        <c:auto val="0"/>
        <c:lblOffset val="40"/>
        <c:noMultiLvlLbl val="0"/>
      </c:catAx>
      <c:valAx>
        <c:axId val="59585577"/>
        <c:scaling>
          <c:orientation val="minMax"/>
          <c:min val="-1600"/>
        </c:scaling>
        <c:axPos val="l"/>
        <c:delete val="0"/>
        <c:numFmt formatCode="#,##0" sourceLinked="0"/>
        <c:majorTickMark val="in"/>
        <c:minorTickMark val="none"/>
        <c:tickLblPos val="nextTo"/>
        <c:crossAx val="14077160"/>
        <c:crossesAt val="1"/>
        <c:crossBetween val="between"/>
        <c:dispUnits/>
      </c:valAx>
      <c:catAx>
        <c:axId val="66508146"/>
        <c:scaling>
          <c:orientation val="minMax"/>
        </c:scaling>
        <c:axPos val="b"/>
        <c:delete val="1"/>
        <c:majorTickMark val="in"/>
        <c:minorTickMark val="none"/>
        <c:tickLblPos val="nextTo"/>
        <c:crossAx val="61702403"/>
        <c:crosses val="autoZero"/>
        <c:auto val="0"/>
        <c:lblOffset val="100"/>
        <c:noMultiLvlLbl val="0"/>
      </c:catAx>
      <c:valAx>
        <c:axId val="61702403"/>
        <c:scaling>
          <c:orientation val="minMax"/>
          <c:max val="0.4"/>
          <c:min val="-0.8"/>
        </c:scaling>
        <c:axPos val="l"/>
        <c:delete val="0"/>
        <c:numFmt formatCode="0%" sourceLinked="0"/>
        <c:majorTickMark val="in"/>
        <c:minorTickMark val="none"/>
        <c:tickLblPos val="nextTo"/>
        <c:crossAx val="6650814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1175"/>
          <c:y val="0.75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 Cyr"/>
                <a:ea typeface="Arial Cyr"/>
                <a:cs typeface="Arial Cyr"/>
              </a:rPr>
              <a:t>Rates of return: open-ended funds, bank deposits and indexes over the month</a:t>
            </a:r>
          </a:p>
        </c:rich>
      </c:tx>
      <c:layout>
        <c:manualLayout>
          <c:xMode val="factor"/>
          <c:yMode val="factor"/>
          <c:x val="0.002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125"/>
          <c:w val="1"/>
          <c:h val="0.908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6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37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38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39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'В_діаграма(дох)'!$A$2:$A$47</c:f>
              <c:strCache/>
            </c:strRef>
          </c:cat>
          <c:val>
            <c:numRef>
              <c:f>'В_діаграма(дох)'!$B$2:$B$47</c:f>
              <c:numCache/>
            </c:numRef>
          </c:val>
        </c:ser>
        <c:gapWidth val="60"/>
        <c:axId val="18450716"/>
        <c:axId val="31838717"/>
      </c:barChart>
      <c:catAx>
        <c:axId val="184507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838717"/>
        <c:crosses val="autoZero"/>
        <c:auto val="0"/>
        <c:lblOffset val="0"/>
        <c:tickLblSkip val="1"/>
        <c:noMultiLvlLbl val="0"/>
      </c:catAx>
      <c:valAx>
        <c:axId val="31838717"/>
        <c:scaling>
          <c:orientation val="minMax"/>
          <c:max val="0.15"/>
          <c:min val="-0.125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45071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Interval CII NAV dynamics over the month</a:t>
            </a:r>
          </a:p>
        </c:rich>
      </c:tx>
      <c:layout>
        <c:manualLayout>
          <c:xMode val="factor"/>
          <c:yMode val="factor"/>
          <c:x val="-0.01825"/>
          <c:y val="0.03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425"/>
          <c:w val="1"/>
          <c:h val="0.573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'І_динаміка ВЧА'!$C$39</c:f>
              <c:strCache>
                <c:ptCount val="1"/>
                <c:pt idx="0">
                  <c:v>NAV change, UAH thsd.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'І_динаміка ВЧА'!$B$40:$B$47</c:f>
              <c:strCache/>
            </c:strRef>
          </c:cat>
          <c:val>
            <c:numRef>
              <c:f>'І_динаміка ВЧА'!$C$40:$C$47</c:f>
              <c:numCache/>
            </c:numRef>
          </c:val>
        </c:ser>
        <c:ser>
          <c:idx val="0"/>
          <c:order val="1"/>
          <c:tx>
            <c:strRef>
              <c:f>'І_динаміка ВЧА'!$E$39</c:f>
              <c:strCache>
                <c:ptCount val="1"/>
                <c:pt idx="0">
                  <c:v>Net inflow/ outflow of capital, UAH thsd.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'І_динаміка ВЧА'!$B$40:$B$47</c:f>
              <c:strCache/>
            </c:strRef>
          </c:cat>
          <c:val>
            <c:numRef>
              <c:f>'І_динаміка ВЧА'!$E$40:$E$47</c:f>
              <c:numCache/>
            </c:numRef>
          </c:val>
        </c:ser>
        <c:overlap val="-20"/>
        <c:axId val="18112998"/>
        <c:axId val="28799255"/>
      </c:barChart>
      <c:lineChart>
        <c:grouping val="standard"/>
        <c:varyColors val="0"/>
        <c:ser>
          <c:idx val="2"/>
          <c:order val="2"/>
          <c:tx>
            <c:strRef>
              <c:f>'І_динаміка ВЧА'!$D$39</c:f>
              <c:strCache>
                <c:ptCount val="1"/>
                <c:pt idx="0">
                  <c:v>NAV change,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'І_динаміка ВЧА'!$D$40:$D$47</c:f>
              <c:numCache/>
            </c:numRef>
          </c:val>
          <c:smooth val="0"/>
        </c:ser>
        <c:axId val="57866704"/>
        <c:axId val="51038289"/>
      </c:lineChart>
      <c:catAx>
        <c:axId val="1811299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28799255"/>
        <c:crosses val="autoZero"/>
        <c:auto val="0"/>
        <c:lblOffset val="100"/>
        <c:noMultiLvlLbl val="0"/>
      </c:catAx>
      <c:valAx>
        <c:axId val="28799255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18112998"/>
        <c:crossesAt val="1"/>
        <c:crossBetween val="between"/>
        <c:dispUnits/>
      </c:valAx>
      <c:catAx>
        <c:axId val="57866704"/>
        <c:scaling>
          <c:orientation val="minMax"/>
        </c:scaling>
        <c:axPos val="b"/>
        <c:delete val="1"/>
        <c:majorTickMark val="in"/>
        <c:minorTickMark val="none"/>
        <c:tickLblPos val="nextTo"/>
        <c:crossAx val="51038289"/>
        <c:crosses val="autoZero"/>
        <c:auto val="0"/>
        <c:lblOffset val="100"/>
        <c:noMultiLvlLbl val="0"/>
      </c:catAx>
      <c:valAx>
        <c:axId val="51038289"/>
        <c:scaling>
          <c:orientation val="minMax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5786670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44"/>
          <c:y val="0.81875"/>
          <c:w val="0.6175"/>
          <c:h val="0.07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 Cyr"/>
                <a:ea typeface="Arial Cyr"/>
                <a:cs typeface="Arial Cyr"/>
              </a:rPr>
              <a:t>Rates of return: interval funds, bank deposits and indexes over the month</a:t>
            </a:r>
          </a:p>
        </c:rich>
      </c:tx>
      <c:layout>
        <c:manualLayout>
          <c:xMode val="factor"/>
          <c:yMode val="factor"/>
          <c:x val="0.008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"/>
          <c:y val="0.1515"/>
          <c:w val="0.9605"/>
          <c:h val="0.84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'І_діаграма(дох)'!$A$2:$A$16</c:f>
              <c:strCache/>
            </c:strRef>
          </c:cat>
          <c:val>
            <c:numRef>
              <c:f>'І_діаграма(дох)'!$B$2:$B$16</c:f>
              <c:numCache/>
            </c:numRef>
          </c:val>
        </c:ser>
        <c:gapWidth val="60"/>
        <c:axId val="56691418"/>
        <c:axId val="40460715"/>
      </c:barChart>
      <c:catAx>
        <c:axId val="566914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460715"/>
        <c:crosses val="autoZero"/>
        <c:auto val="0"/>
        <c:lblOffset val="100"/>
        <c:tickLblSkip val="1"/>
        <c:noMultiLvlLbl val="0"/>
      </c:catAx>
      <c:valAx>
        <c:axId val="40460715"/>
        <c:scaling>
          <c:orientation val="minMax"/>
          <c:max val="0.05"/>
          <c:min val="-0.14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6914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Closed-end CII NAV dynamics over the month</a:t>
            </a:r>
          </a:p>
        </c:rich>
      </c:tx>
      <c:layout>
        <c:manualLayout>
          <c:xMode val="factor"/>
          <c:yMode val="factor"/>
          <c:x val="-0.002"/>
          <c:y val="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2875"/>
          <c:w val="1"/>
          <c:h val="0.59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'3_динаміка ВЧА'!$C$42</c:f>
              <c:strCache>
                <c:ptCount val="1"/>
                <c:pt idx="0">
                  <c:v>NAV change, UAH thsd.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'3_динаміка ВЧА'!$B$43:$B$52</c:f>
              <c:strCache/>
            </c:strRef>
          </c:cat>
          <c:val>
            <c:numRef>
              <c:f>'3_динаміка ВЧА'!$C$43:$C$52</c:f>
              <c:numCache/>
            </c:numRef>
          </c:val>
        </c:ser>
        <c:ser>
          <c:idx val="0"/>
          <c:order val="1"/>
          <c:tx>
            <c:strRef>
              <c:f>'3_динаміка ВЧА'!$E$42</c:f>
              <c:strCache>
                <c:ptCount val="1"/>
                <c:pt idx="0">
                  <c:v>Net inflow/ outflow of capital, UAH thsd.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'3_динаміка ВЧА'!$B$43:$B$52</c:f>
              <c:strCache/>
            </c:strRef>
          </c:cat>
          <c:val>
            <c:numRef>
              <c:f>'3_динаміка ВЧА'!$E$43:$E$52</c:f>
              <c:numCache/>
            </c:numRef>
          </c:val>
        </c:ser>
        <c:overlap val="-20"/>
        <c:axId val="28602116"/>
        <c:axId val="56092453"/>
      </c:barChart>
      <c:lineChart>
        <c:grouping val="standard"/>
        <c:varyColors val="0"/>
        <c:ser>
          <c:idx val="2"/>
          <c:order val="2"/>
          <c:tx>
            <c:strRef>
              <c:f>'3_динаміка ВЧА'!$D$42</c:f>
              <c:strCache>
                <c:ptCount val="1"/>
                <c:pt idx="0">
                  <c:v>NAV change,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'3_динаміка ВЧА'!$D$43:$D$52</c:f>
              <c:numCache/>
            </c:numRef>
          </c:val>
          <c:smooth val="0"/>
        </c:ser>
        <c:axId val="35070030"/>
        <c:axId val="47194815"/>
      </c:lineChart>
      <c:catAx>
        <c:axId val="2860211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crossAx val="56092453"/>
        <c:crosses val="autoZero"/>
        <c:auto val="0"/>
        <c:lblOffset val="100"/>
        <c:noMultiLvlLbl val="0"/>
      </c:catAx>
      <c:valAx>
        <c:axId val="56092453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28602116"/>
        <c:crossesAt val="1"/>
        <c:crossBetween val="between"/>
        <c:dispUnits/>
      </c:valAx>
      <c:catAx>
        <c:axId val="35070030"/>
        <c:scaling>
          <c:orientation val="minMax"/>
        </c:scaling>
        <c:axPos val="b"/>
        <c:delete val="1"/>
        <c:majorTickMark val="in"/>
        <c:minorTickMark val="none"/>
        <c:tickLblPos val="nextTo"/>
        <c:crossAx val="47194815"/>
        <c:crosses val="autoZero"/>
        <c:auto val="0"/>
        <c:lblOffset val="100"/>
        <c:noMultiLvlLbl val="0"/>
      </c:catAx>
      <c:valAx>
        <c:axId val="47194815"/>
        <c:scaling>
          <c:orientation val="minMax"/>
          <c:max val="0.15"/>
          <c:min val="-0.1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3507003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1"/>
        <c:txPr>
          <a:bodyPr vert="horz" rot="0"/>
          <a:lstStyle/>
          <a:p>
            <a:pPr>
              <a:defRPr lang="en-US" cap="none" sz="1200" b="1" i="0" u="none" baseline="0"/>
            </a:pPr>
          </a:p>
        </c:txPr>
      </c:legendEntry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 Cyr"/>
                <a:ea typeface="Arial Cyr"/>
                <a:cs typeface="Arial Cyr"/>
              </a:rPr>
              <a:t>Rates of return: closed-end funds, bank deposits and indexes over the month</a:t>
            </a:r>
          </a:p>
        </c:rich>
      </c:tx>
      <c:layout>
        <c:manualLayout>
          <c:xMode val="factor"/>
          <c:yMode val="factor"/>
          <c:x val="0.008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825"/>
          <c:w val="1"/>
          <c:h val="0.791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'З_діаграма(дох)'!$A$2:$A$18</c:f>
              <c:strCache/>
            </c:strRef>
          </c:cat>
          <c:val>
            <c:numRef>
              <c:f>'З_діаграма(дох)'!$B$2:$B$18</c:f>
              <c:numCache/>
            </c:numRef>
          </c:val>
        </c:ser>
        <c:gapWidth val="60"/>
        <c:axId val="22100152"/>
        <c:axId val="64683641"/>
      </c:barChart>
      <c:catAx>
        <c:axId val="221001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683641"/>
        <c:crosses val="autoZero"/>
        <c:auto val="0"/>
        <c:lblOffset val="100"/>
        <c:tickLblSkip val="1"/>
        <c:noMultiLvlLbl val="0"/>
      </c:catAx>
      <c:valAx>
        <c:axId val="64683641"/>
        <c:scaling>
          <c:orientation val="minMax"/>
          <c:max val="0.13"/>
          <c:min val="-0.125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1001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9525</xdr:rowOff>
    </xdr:from>
    <xdr:to>
      <xdr:col>11</xdr:col>
      <xdr:colOff>666750</xdr:colOff>
      <xdr:row>19</xdr:row>
      <xdr:rowOff>142875</xdr:rowOff>
    </xdr:to>
    <xdr:graphicFrame>
      <xdr:nvGraphicFramePr>
        <xdr:cNvPr id="1" name="Chart 7"/>
        <xdr:cNvGraphicFramePr/>
      </xdr:nvGraphicFramePr>
      <xdr:xfrm>
        <a:off x="9525" y="1152525"/>
        <a:ext cx="12687300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21</xdr:row>
      <xdr:rowOff>19050</xdr:rowOff>
    </xdr:from>
    <xdr:to>
      <xdr:col>11</xdr:col>
      <xdr:colOff>628650</xdr:colOff>
      <xdr:row>40</xdr:row>
      <xdr:rowOff>133350</xdr:rowOff>
    </xdr:to>
    <xdr:graphicFrame>
      <xdr:nvGraphicFramePr>
        <xdr:cNvPr id="2" name="Chart 9"/>
        <xdr:cNvGraphicFramePr/>
      </xdr:nvGraphicFramePr>
      <xdr:xfrm>
        <a:off x="6067425" y="3886200"/>
        <a:ext cx="6591300" cy="3819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55</xdr:row>
      <xdr:rowOff>95250</xdr:rowOff>
    </xdr:from>
    <xdr:to>
      <xdr:col>4</xdr:col>
      <xdr:colOff>609600</xdr:colOff>
      <xdr:row>79</xdr:row>
      <xdr:rowOff>95250</xdr:rowOff>
    </xdr:to>
    <xdr:graphicFrame>
      <xdr:nvGraphicFramePr>
        <xdr:cNvPr id="1" name="Chart 2"/>
        <xdr:cNvGraphicFramePr/>
      </xdr:nvGraphicFramePr>
      <xdr:xfrm>
        <a:off x="304800" y="10734675"/>
        <a:ext cx="80200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43</xdr:row>
      <xdr:rowOff>104775</xdr:rowOff>
    </xdr:from>
    <xdr:to>
      <xdr:col>12</xdr:col>
      <xdr:colOff>390525</xdr:colOff>
      <xdr:row>68</xdr:row>
      <xdr:rowOff>161925</xdr:rowOff>
    </xdr:to>
    <xdr:graphicFrame>
      <xdr:nvGraphicFramePr>
        <xdr:cNvPr id="1" name="Chart 7"/>
        <xdr:cNvGraphicFramePr/>
      </xdr:nvGraphicFramePr>
      <xdr:xfrm>
        <a:off x="47625" y="7972425"/>
        <a:ext cx="18259425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0</xdr:row>
      <xdr:rowOff>190500</xdr:rowOff>
    </xdr:from>
    <xdr:to>
      <xdr:col>14</xdr:col>
      <xdr:colOff>428625</xdr:colOff>
      <xdr:row>52</xdr:row>
      <xdr:rowOff>142875</xdr:rowOff>
    </xdr:to>
    <xdr:graphicFrame>
      <xdr:nvGraphicFramePr>
        <xdr:cNvPr id="1" name="Chart 1"/>
        <xdr:cNvGraphicFramePr/>
      </xdr:nvGraphicFramePr>
      <xdr:xfrm>
        <a:off x="5905500" y="190500"/>
        <a:ext cx="7953375" cy="935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13</xdr:row>
      <xdr:rowOff>19050</xdr:rowOff>
    </xdr:from>
    <xdr:to>
      <xdr:col>9</xdr:col>
      <xdr:colOff>666750</xdr:colOff>
      <xdr:row>32</xdr:row>
      <xdr:rowOff>152400</xdr:rowOff>
    </xdr:to>
    <xdr:graphicFrame>
      <xdr:nvGraphicFramePr>
        <xdr:cNvPr id="1" name="Chart 8"/>
        <xdr:cNvGraphicFramePr/>
      </xdr:nvGraphicFramePr>
      <xdr:xfrm>
        <a:off x="85725" y="2457450"/>
        <a:ext cx="155829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1</xdr:row>
      <xdr:rowOff>28575</xdr:rowOff>
    </xdr:from>
    <xdr:to>
      <xdr:col>12</xdr:col>
      <xdr:colOff>657225</xdr:colOff>
      <xdr:row>32</xdr:row>
      <xdr:rowOff>123825</xdr:rowOff>
    </xdr:to>
    <xdr:graphicFrame>
      <xdr:nvGraphicFramePr>
        <xdr:cNvPr id="1" name="Chart 1"/>
        <xdr:cNvGraphicFramePr/>
      </xdr:nvGraphicFramePr>
      <xdr:xfrm>
        <a:off x="5086350" y="228600"/>
        <a:ext cx="680085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15</xdr:row>
      <xdr:rowOff>9525</xdr:rowOff>
    </xdr:from>
    <xdr:to>
      <xdr:col>9</xdr:col>
      <xdr:colOff>647700</xdr:colOff>
      <xdr:row>32</xdr:row>
      <xdr:rowOff>152400</xdr:rowOff>
    </xdr:to>
    <xdr:graphicFrame>
      <xdr:nvGraphicFramePr>
        <xdr:cNvPr id="1" name="Chart 8"/>
        <xdr:cNvGraphicFramePr/>
      </xdr:nvGraphicFramePr>
      <xdr:xfrm>
        <a:off x="323850" y="2809875"/>
        <a:ext cx="1531620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</xdr:row>
      <xdr:rowOff>0</xdr:rowOff>
    </xdr:from>
    <xdr:to>
      <xdr:col>12</xdr:col>
      <xdr:colOff>657225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4953000" y="200025"/>
        <a:ext cx="6819900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kinto.com/" TargetMode="Externa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art-capital.com.ua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sem.biz.ua/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O36"/>
  <sheetViews>
    <sheetView tabSelected="1" zoomScale="85" zoomScaleNormal="85" workbookViewId="0" topLeftCell="A1">
      <selection activeCell="A1" sqref="A1"/>
    </sheetView>
  </sheetViews>
  <sheetFormatPr defaultColWidth="9.00390625" defaultRowHeight="12.75"/>
  <cols>
    <col min="1" max="1" width="29.125" style="3" customWidth="1"/>
    <col min="2" max="6" width="16.75390625" style="0" customWidth="1"/>
  </cols>
  <sheetData>
    <row r="1" spans="1:6" ht="16.5" thickBot="1">
      <c r="A1" s="78" t="s">
        <v>201</v>
      </c>
      <c r="B1" s="78"/>
      <c r="C1" s="78"/>
      <c r="D1" s="79"/>
      <c r="E1" s="79"/>
      <c r="F1" s="79"/>
    </row>
    <row r="2" spans="1:9" ht="15.75" thickBot="1">
      <c r="A2" s="26" t="s">
        <v>202</v>
      </c>
      <c r="B2" s="174" t="s">
        <v>29</v>
      </c>
      <c r="C2" s="174" t="s">
        <v>30</v>
      </c>
      <c r="D2" s="174" t="s">
        <v>31</v>
      </c>
      <c r="E2" s="174" t="s">
        <v>32</v>
      </c>
      <c r="F2" s="174" t="s">
        <v>33</v>
      </c>
      <c r="G2" s="2"/>
      <c r="I2" s="1"/>
    </row>
    <row r="3" spans="1:12" ht="14.25">
      <c r="A3" s="93" t="s">
        <v>34</v>
      </c>
      <c r="B3" s="94">
        <v>-0.10872409700879415</v>
      </c>
      <c r="C3" s="94">
        <v>-0.0855637466516127</v>
      </c>
      <c r="D3" s="94">
        <v>-0.03263080820934315</v>
      </c>
      <c r="E3" s="94">
        <v>-0.0035011879515948058</v>
      </c>
      <c r="F3" s="94">
        <v>-0.03329538424125326</v>
      </c>
      <c r="G3" s="62"/>
      <c r="H3" s="62"/>
      <c r="I3" s="2"/>
      <c r="J3" s="2"/>
      <c r="K3" s="2"/>
      <c r="L3" s="2"/>
    </row>
    <row r="4" spans="1:12" ht="14.25">
      <c r="A4" s="93" t="s">
        <v>36</v>
      </c>
      <c r="B4" s="94">
        <v>0.044861727552065744</v>
      </c>
      <c r="C4" s="94">
        <v>0.04935118384738302</v>
      </c>
      <c r="D4" s="94">
        <v>0.0190025641025641</v>
      </c>
      <c r="E4" s="94">
        <v>0.019095666207720602</v>
      </c>
      <c r="F4" s="94">
        <v>0.019020000000000002</v>
      </c>
      <c r="G4" s="62"/>
      <c r="H4" s="62"/>
      <c r="I4" s="2"/>
      <c r="J4" s="2"/>
      <c r="K4" s="2"/>
      <c r="L4" s="2"/>
    </row>
    <row r="5" spans="1:12" ht="15" thickBot="1">
      <c r="A5" s="82" t="s">
        <v>35</v>
      </c>
      <c r="B5" s="84">
        <v>-0.06890991511758793</v>
      </c>
      <c r="C5" s="84">
        <v>-0.08802179767715868</v>
      </c>
      <c r="D5" s="84">
        <v>0.004818421052631578</v>
      </c>
      <c r="E5" s="84">
        <v>0.084066417614867</v>
      </c>
      <c r="F5" s="84">
        <v>0.0033428571428571474</v>
      </c>
      <c r="G5" s="62"/>
      <c r="H5" s="62"/>
      <c r="I5" s="2"/>
      <c r="J5" s="2"/>
      <c r="K5" s="2"/>
      <c r="L5" s="2"/>
    </row>
    <row r="6" spans="1:14" ht="14.25">
      <c r="A6" s="76"/>
      <c r="B6" s="75"/>
      <c r="C6" s="75"/>
      <c r="D6" s="77"/>
      <c r="E6" s="77"/>
      <c r="F6" s="77"/>
      <c r="G6" s="9"/>
      <c r="J6" s="2"/>
      <c r="K6" s="2"/>
      <c r="L6" s="2"/>
      <c r="M6" s="2"/>
      <c r="N6" s="2"/>
    </row>
    <row r="7" spans="1:14" ht="14.25">
      <c r="A7" s="76"/>
      <c r="B7" s="77"/>
      <c r="C7" s="77"/>
      <c r="D7" s="77"/>
      <c r="E7" s="77"/>
      <c r="F7" s="77"/>
      <c r="J7" s="4"/>
      <c r="K7" s="4"/>
      <c r="L7" s="4"/>
      <c r="M7" s="4"/>
      <c r="N7" s="4"/>
    </row>
    <row r="8" spans="1:6" ht="14.25">
      <c r="A8" s="76"/>
      <c r="B8" s="77"/>
      <c r="C8" s="77"/>
      <c r="D8" s="77"/>
      <c r="E8" s="77"/>
      <c r="F8" s="77"/>
    </row>
    <row r="9" spans="1:6" ht="14.25">
      <c r="A9" s="76"/>
      <c r="B9" s="77"/>
      <c r="C9" s="77"/>
      <c r="D9" s="77"/>
      <c r="E9" s="77"/>
      <c r="F9" s="77"/>
    </row>
    <row r="10" spans="1:14" ht="14.25">
      <c r="A10" s="76"/>
      <c r="B10" s="77"/>
      <c r="C10" s="77"/>
      <c r="D10" s="77"/>
      <c r="E10" s="77"/>
      <c r="F10" s="77"/>
      <c r="N10" s="9"/>
    </row>
    <row r="11" spans="1:6" ht="14.25">
      <c r="A11" s="76"/>
      <c r="B11" s="77"/>
      <c r="C11" s="77"/>
      <c r="D11" s="77"/>
      <c r="E11" s="77"/>
      <c r="F11" s="77"/>
    </row>
    <row r="12" spans="1:6" ht="14.25">
      <c r="A12" s="76"/>
      <c r="B12" s="77"/>
      <c r="C12" s="77"/>
      <c r="D12" s="77"/>
      <c r="E12" s="77"/>
      <c r="F12" s="77"/>
    </row>
    <row r="13" spans="1:6" ht="14.25">
      <c r="A13" s="76"/>
      <c r="B13" s="77"/>
      <c r="C13" s="77"/>
      <c r="D13" s="77"/>
      <c r="E13" s="77"/>
      <c r="F13" s="77"/>
    </row>
    <row r="14" spans="1:6" ht="14.25">
      <c r="A14" s="76"/>
      <c r="B14" s="77"/>
      <c r="C14" s="77"/>
      <c r="D14" s="77"/>
      <c r="E14" s="77"/>
      <c r="F14" s="77"/>
    </row>
    <row r="15" spans="1:6" ht="14.25">
      <c r="A15" s="76"/>
      <c r="B15" s="77"/>
      <c r="C15" s="77"/>
      <c r="D15" s="77"/>
      <c r="E15" s="77"/>
      <c r="F15" s="77"/>
    </row>
    <row r="16" spans="1:6" ht="14.25">
      <c r="A16" s="76"/>
      <c r="B16" s="77"/>
      <c r="C16" s="77"/>
      <c r="D16" s="77"/>
      <c r="E16" s="77"/>
      <c r="F16" s="77"/>
    </row>
    <row r="17" spans="1:6" ht="14.25">
      <c r="A17" s="76"/>
      <c r="B17" s="77"/>
      <c r="C17" s="77"/>
      <c r="D17" s="77"/>
      <c r="E17" s="77"/>
      <c r="F17" s="77"/>
    </row>
    <row r="18" spans="1:6" ht="14.25">
      <c r="A18" s="76"/>
      <c r="B18" s="77"/>
      <c r="C18" s="77"/>
      <c r="D18" s="77"/>
      <c r="E18" s="77"/>
      <c r="F18" s="77"/>
    </row>
    <row r="19" spans="1:6" ht="14.25">
      <c r="A19" s="76"/>
      <c r="B19" s="77"/>
      <c r="C19" s="77"/>
      <c r="D19" s="77"/>
      <c r="E19" s="77"/>
      <c r="F19" s="77"/>
    </row>
    <row r="20" spans="1:6" ht="14.25">
      <c r="A20" s="76"/>
      <c r="B20" s="77"/>
      <c r="C20" s="77"/>
      <c r="D20" s="77"/>
      <c r="E20" s="77"/>
      <c r="F20" s="77"/>
    </row>
    <row r="21" spans="1:6" ht="15" thickBot="1">
      <c r="A21" s="76"/>
      <c r="B21" s="77"/>
      <c r="C21" s="77"/>
      <c r="D21" s="77"/>
      <c r="E21" s="77"/>
      <c r="F21" s="77"/>
    </row>
    <row r="22" spans="1:14" ht="26.25" thickBot="1">
      <c r="A22" s="26" t="s">
        <v>200</v>
      </c>
      <c r="B22" s="175" t="s">
        <v>37</v>
      </c>
      <c r="C22" s="175" t="s">
        <v>38</v>
      </c>
      <c r="D22" s="81"/>
      <c r="E22" s="77"/>
      <c r="F22" s="77"/>
      <c r="N22" s="176"/>
    </row>
    <row r="23" spans="1:14" ht="14.25">
      <c r="A23" s="28" t="s">
        <v>42</v>
      </c>
      <c r="B23" s="29">
        <v>-0.0538512375551623</v>
      </c>
      <c r="C23" s="68">
        <v>-0.12806323592974367</v>
      </c>
      <c r="D23" s="81"/>
      <c r="E23" s="77"/>
      <c r="F23" s="77"/>
      <c r="N23" s="93"/>
    </row>
    <row r="24" spans="1:15" ht="14.25">
      <c r="A24" s="176" t="s">
        <v>41</v>
      </c>
      <c r="B24" s="29">
        <v>-0.025767021675758395</v>
      </c>
      <c r="C24" s="68">
        <v>-0.08445671042638603</v>
      </c>
      <c r="D24" s="81"/>
      <c r="E24" s="77"/>
      <c r="F24" s="77"/>
      <c r="N24" s="177"/>
      <c r="O24" s="9"/>
    </row>
    <row r="25" spans="1:15" ht="14.25">
      <c r="A25" s="178" t="s">
        <v>48</v>
      </c>
      <c r="B25" s="29">
        <v>-0.015166901892553097</v>
      </c>
      <c r="C25" s="68">
        <v>-0.012107246833334862</v>
      </c>
      <c r="D25" s="81"/>
      <c r="E25" s="77"/>
      <c r="F25" s="77"/>
      <c r="N25" s="179"/>
      <c r="O25" s="9"/>
    </row>
    <row r="26" spans="1:15" ht="14.25">
      <c r="A26" s="28" t="s">
        <v>50</v>
      </c>
      <c r="B26" s="29">
        <v>-0.006227607810770697</v>
      </c>
      <c r="C26" s="68">
        <v>0.32508912784579014</v>
      </c>
      <c r="D26" s="81"/>
      <c r="E26" s="77"/>
      <c r="F26" s="77"/>
      <c r="N26" s="57"/>
      <c r="O26" s="9"/>
    </row>
    <row r="27" spans="1:15" ht="14.25">
      <c r="A27" s="176" t="s">
        <v>46</v>
      </c>
      <c r="B27" s="29">
        <v>0.018583134543592283</v>
      </c>
      <c r="C27" s="68">
        <v>0.16829815173931895</v>
      </c>
      <c r="D27" s="81"/>
      <c r="E27" s="77"/>
      <c r="F27" s="77"/>
      <c r="N27" s="177"/>
      <c r="O27" s="9"/>
    </row>
    <row r="28" spans="1:15" ht="14.25">
      <c r="A28" s="176" t="s">
        <v>47</v>
      </c>
      <c r="B28" s="29">
        <v>0.020762783477406455</v>
      </c>
      <c r="C28" s="68">
        <v>0.16279600407863493</v>
      </c>
      <c r="D28" s="81"/>
      <c r="E28" s="77"/>
      <c r="F28" s="77"/>
      <c r="N28" s="177"/>
      <c r="O28" s="9"/>
    </row>
    <row r="29" spans="1:15" ht="14.25">
      <c r="A29" s="176" t="s">
        <v>44</v>
      </c>
      <c r="B29" s="29">
        <v>0.023789602682376065</v>
      </c>
      <c r="C29" s="68">
        <v>0.11100066324972113</v>
      </c>
      <c r="D29" s="81"/>
      <c r="E29" s="77"/>
      <c r="F29" s="77"/>
      <c r="N29" s="177"/>
      <c r="O29" s="9"/>
    </row>
    <row r="30" spans="1:15" ht="14.25">
      <c r="A30" s="57" t="s">
        <v>49</v>
      </c>
      <c r="B30" s="29">
        <v>0.023812795747715</v>
      </c>
      <c r="C30" s="68">
        <v>0.09069539396450521</v>
      </c>
      <c r="D30" s="81"/>
      <c r="E30" s="77"/>
      <c r="F30" s="77"/>
      <c r="N30" s="177"/>
      <c r="O30" s="9"/>
    </row>
    <row r="31" spans="1:15" ht="14.25">
      <c r="A31" s="176" t="s">
        <v>39</v>
      </c>
      <c r="B31" s="29">
        <v>0.044861727552065744</v>
      </c>
      <c r="C31" s="68">
        <v>-0.06890991511758793</v>
      </c>
      <c r="D31" s="81"/>
      <c r="E31" s="77"/>
      <c r="F31" s="77"/>
      <c r="N31" s="177"/>
      <c r="O31" s="9"/>
    </row>
    <row r="32" spans="1:15" ht="14.25">
      <c r="A32" s="28" t="s">
        <v>40</v>
      </c>
      <c r="B32" s="29">
        <v>0.04935118384738302</v>
      </c>
      <c r="C32" s="68">
        <v>-0.08802179767715868</v>
      </c>
      <c r="D32" s="81"/>
      <c r="E32" s="77"/>
      <c r="F32" s="77"/>
      <c r="N32" s="57"/>
      <c r="O32" s="9"/>
    </row>
    <row r="33" spans="1:15" ht="14.25">
      <c r="A33" s="177" t="s">
        <v>45</v>
      </c>
      <c r="B33" s="29">
        <v>0.05498432467199321</v>
      </c>
      <c r="C33" s="68">
        <v>0.09674359826545942</v>
      </c>
      <c r="D33" s="81"/>
      <c r="E33" s="77"/>
      <c r="F33" s="77"/>
      <c r="N33" s="57"/>
      <c r="O33" s="9"/>
    </row>
    <row r="34" spans="1:15" ht="29.25" thickBot="1">
      <c r="A34" s="82" t="s">
        <v>43</v>
      </c>
      <c r="B34" s="83">
        <v>0.056329233072073714</v>
      </c>
      <c r="C34" s="84">
        <v>0.03015336393149015</v>
      </c>
      <c r="D34" s="81"/>
      <c r="E34" s="77"/>
      <c r="F34" s="77"/>
      <c r="N34" s="9"/>
      <c r="O34" s="9"/>
    </row>
    <row r="35" spans="1:15" ht="14.25">
      <c r="A35" s="76"/>
      <c r="B35" s="77"/>
      <c r="C35" s="77"/>
      <c r="D35" s="81"/>
      <c r="E35" s="77"/>
      <c r="F35" s="77"/>
      <c r="N35" s="9"/>
      <c r="O35" s="9"/>
    </row>
    <row r="36" spans="1:6" ht="14.25">
      <c r="A36" s="76"/>
      <c r="B36" s="77"/>
      <c r="C36" s="77"/>
      <c r="D36" s="81"/>
      <c r="E36" s="77"/>
      <c r="F36" s="77"/>
    </row>
  </sheetData>
  <autoFilter ref="A22:C22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K27"/>
  <sheetViews>
    <sheetView zoomScale="85" zoomScaleNormal="85" workbookViewId="0" topLeftCell="A1">
      <selection activeCell="F19" sqref="F19"/>
    </sheetView>
  </sheetViews>
  <sheetFormatPr defaultColWidth="9.00390625" defaultRowHeight="12.75"/>
  <cols>
    <col min="1" max="1" width="4.75390625" style="32" customWidth="1"/>
    <col min="2" max="2" width="46.00390625" style="30" bestFit="1" customWidth="1"/>
    <col min="3" max="4" width="12.75390625" style="32" customWidth="1"/>
    <col min="5" max="5" width="16.75390625" style="6" customWidth="1"/>
    <col min="6" max="6" width="14.75390625" style="11" customWidth="1"/>
    <col min="7" max="7" width="14.75390625" style="6" customWidth="1"/>
    <col min="8" max="8" width="12.75390625" style="11" customWidth="1"/>
    <col min="9" max="9" width="39.125" style="30" bestFit="1" customWidth="1"/>
    <col min="10" max="10" width="34.75390625" style="30" customWidth="1"/>
    <col min="11" max="11" width="35.875" style="30" customWidth="1"/>
    <col min="12" max="16384" width="9.125" style="30" customWidth="1"/>
  </cols>
  <sheetData>
    <row r="1" spans="1:10" ht="16.5" thickBot="1">
      <c r="A1" s="208" t="s">
        <v>179</v>
      </c>
      <c r="B1" s="208"/>
      <c r="C1" s="208"/>
      <c r="D1" s="208"/>
      <c r="E1" s="208"/>
      <c r="F1" s="208"/>
      <c r="G1" s="208"/>
      <c r="H1" s="208"/>
      <c r="I1" s="208"/>
      <c r="J1" s="208"/>
    </row>
    <row r="2" spans="1:10" ht="60.75" thickBot="1">
      <c r="A2" s="14" t="s">
        <v>52</v>
      </c>
      <c r="B2" s="14" t="s">
        <v>130</v>
      </c>
      <c r="C2" s="45" t="s">
        <v>159</v>
      </c>
      <c r="D2" s="45" t="s">
        <v>160</v>
      </c>
      <c r="E2" s="45" t="s">
        <v>54</v>
      </c>
      <c r="F2" s="45" t="s">
        <v>180</v>
      </c>
      <c r="G2" s="45" t="s">
        <v>181</v>
      </c>
      <c r="H2" s="45" t="s">
        <v>182</v>
      </c>
      <c r="I2" s="16" t="s">
        <v>58</v>
      </c>
      <c r="J2" s="17" t="s">
        <v>59</v>
      </c>
    </row>
    <row r="3" spans="1:11" ht="14.25" customHeight="1">
      <c r="A3" s="20">
        <v>1</v>
      </c>
      <c r="B3" s="112" t="s">
        <v>183</v>
      </c>
      <c r="C3" s="202" t="s">
        <v>161</v>
      </c>
      <c r="D3" s="203" t="s">
        <v>184</v>
      </c>
      <c r="E3" s="115">
        <v>11880155.69</v>
      </c>
      <c r="F3" s="116">
        <v>13850</v>
      </c>
      <c r="G3" s="115">
        <v>857.772974</v>
      </c>
      <c r="H3" s="55">
        <v>800</v>
      </c>
      <c r="I3" s="112" t="s">
        <v>104</v>
      </c>
      <c r="J3" s="117" t="s">
        <v>26</v>
      </c>
      <c r="K3" s="49"/>
    </row>
    <row r="4" spans="1:11" ht="14.25">
      <c r="A4" s="20">
        <v>2</v>
      </c>
      <c r="B4" s="112" t="s">
        <v>185</v>
      </c>
      <c r="C4" s="202" t="s">
        <v>161</v>
      </c>
      <c r="D4" s="203" t="s">
        <v>184</v>
      </c>
      <c r="E4" s="115">
        <v>7926322.754</v>
      </c>
      <c r="F4" s="116">
        <v>34500</v>
      </c>
      <c r="G4" s="115">
        <v>229.7484856</v>
      </c>
      <c r="H4" s="55">
        <v>300</v>
      </c>
      <c r="I4" s="112" t="s">
        <v>104</v>
      </c>
      <c r="J4" s="117" t="s">
        <v>6</v>
      </c>
      <c r="K4" s="50"/>
    </row>
    <row r="5" spans="1:11" ht="14.25" customHeight="1">
      <c r="A5" s="20">
        <v>3</v>
      </c>
      <c r="B5" s="112" t="s">
        <v>186</v>
      </c>
      <c r="C5" s="202" t="s">
        <v>161</v>
      </c>
      <c r="D5" s="203" t="s">
        <v>162</v>
      </c>
      <c r="E5" s="115">
        <v>3153833.03</v>
      </c>
      <c r="F5" s="116">
        <v>4806</v>
      </c>
      <c r="G5" s="115">
        <v>656.2282626</v>
      </c>
      <c r="H5" s="55">
        <v>1000</v>
      </c>
      <c r="I5" s="112" t="s">
        <v>170</v>
      </c>
      <c r="J5" s="117" t="s">
        <v>22</v>
      </c>
      <c r="K5" s="51"/>
    </row>
    <row r="6" spans="1:11" ht="14.25" customHeight="1">
      <c r="A6" s="20">
        <v>4</v>
      </c>
      <c r="B6" s="112" t="s">
        <v>187</v>
      </c>
      <c r="C6" s="202" t="s">
        <v>161</v>
      </c>
      <c r="D6" s="203" t="s">
        <v>184</v>
      </c>
      <c r="E6" s="115">
        <v>2404786.21</v>
      </c>
      <c r="F6" s="116">
        <v>82874</v>
      </c>
      <c r="G6" s="115">
        <v>29.01737831</v>
      </c>
      <c r="H6" s="55">
        <v>100</v>
      </c>
      <c r="I6" s="112" t="s">
        <v>188</v>
      </c>
      <c r="J6" s="117" t="s">
        <v>17</v>
      </c>
      <c r="K6" s="52"/>
    </row>
    <row r="7" spans="1:11" ht="14.25" customHeight="1">
      <c r="A7" s="20">
        <v>5</v>
      </c>
      <c r="B7" s="89" t="s">
        <v>189</v>
      </c>
      <c r="C7" s="202" t="s">
        <v>161</v>
      </c>
      <c r="D7" s="203" t="s">
        <v>162</v>
      </c>
      <c r="E7" s="115">
        <v>2012351.91</v>
      </c>
      <c r="F7" s="116">
        <v>1578</v>
      </c>
      <c r="G7" s="115">
        <v>1275.254696</v>
      </c>
      <c r="H7" s="55">
        <v>1000</v>
      </c>
      <c r="I7" s="112" t="s">
        <v>190</v>
      </c>
      <c r="J7" s="117" t="s">
        <v>27</v>
      </c>
      <c r="K7" s="50"/>
    </row>
    <row r="8" spans="1:11" ht="14.25">
      <c r="A8" s="20">
        <v>6</v>
      </c>
      <c r="B8" s="112" t="s">
        <v>191</v>
      </c>
      <c r="C8" s="202" t="s">
        <v>161</v>
      </c>
      <c r="D8" s="203" t="s">
        <v>184</v>
      </c>
      <c r="E8" s="115">
        <v>1111716.49</v>
      </c>
      <c r="F8" s="116">
        <v>1156</v>
      </c>
      <c r="G8" s="115">
        <v>961.6924654</v>
      </c>
      <c r="H8" s="55">
        <v>1000</v>
      </c>
      <c r="I8" s="112" t="s">
        <v>192</v>
      </c>
      <c r="J8" s="117" t="s">
        <v>5</v>
      </c>
      <c r="K8" s="50"/>
    </row>
    <row r="9" spans="1:11" ht="14.25">
      <c r="A9" s="20">
        <v>7</v>
      </c>
      <c r="B9" s="112" t="s">
        <v>194</v>
      </c>
      <c r="C9" s="202" t="s">
        <v>161</v>
      </c>
      <c r="D9" s="203" t="s">
        <v>184</v>
      </c>
      <c r="E9" s="115">
        <v>615325.178</v>
      </c>
      <c r="F9" s="116">
        <v>1157</v>
      </c>
      <c r="G9" s="115">
        <v>531.8281573</v>
      </c>
      <c r="H9" s="55">
        <v>1000</v>
      </c>
      <c r="I9" s="112" t="s">
        <v>188</v>
      </c>
      <c r="J9" s="117" t="s">
        <v>17</v>
      </c>
      <c r="K9" s="51"/>
    </row>
    <row r="10" spans="1:11" ht="14.25">
      <c r="A10" s="20">
        <v>8</v>
      </c>
      <c r="B10" s="112" t="s">
        <v>195</v>
      </c>
      <c r="C10" s="202" t="s">
        <v>161</v>
      </c>
      <c r="D10" s="203" t="s">
        <v>184</v>
      </c>
      <c r="E10" s="115">
        <v>608644.27</v>
      </c>
      <c r="F10" s="116">
        <v>1381</v>
      </c>
      <c r="G10" s="115">
        <v>440.7272049</v>
      </c>
      <c r="H10" s="55">
        <v>1000</v>
      </c>
      <c r="I10" s="112" t="s">
        <v>188</v>
      </c>
      <c r="J10" s="117" t="s">
        <v>17</v>
      </c>
      <c r="K10" s="52"/>
    </row>
    <row r="11" spans="1:11" ht="14.25">
      <c r="A11" s="20">
        <v>9</v>
      </c>
      <c r="B11" s="112" t="s">
        <v>193</v>
      </c>
      <c r="C11" s="202" t="s">
        <v>161</v>
      </c>
      <c r="D11" s="203" t="s">
        <v>184</v>
      </c>
      <c r="E11" s="115">
        <v>592843.548</v>
      </c>
      <c r="F11" s="116">
        <v>1245</v>
      </c>
      <c r="G11" s="115">
        <v>476.1795566</v>
      </c>
      <c r="H11" s="55">
        <v>1000</v>
      </c>
      <c r="I11" s="112" t="s">
        <v>188</v>
      </c>
      <c r="J11" s="117" t="s">
        <v>17</v>
      </c>
      <c r="K11" s="52"/>
    </row>
    <row r="12" spans="1:11" ht="14.25">
      <c r="A12" s="20">
        <v>10</v>
      </c>
      <c r="B12" s="112" t="s">
        <v>196</v>
      </c>
      <c r="C12" s="202" t="s">
        <v>161</v>
      </c>
      <c r="D12" s="203" t="s">
        <v>184</v>
      </c>
      <c r="E12" s="115">
        <v>581416.42</v>
      </c>
      <c r="F12" s="116">
        <v>1247</v>
      </c>
      <c r="G12" s="115">
        <v>466.2521411</v>
      </c>
      <c r="H12" s="55">
        <v>1000</v>
      </c>
      <c r="I12" s="112" t="s">
        <v>188</v>
      </c>
      <c r="J12" s="117" t="s">
        <v>17</v>
      </c>
      <c r="K12" s="52"/>
    </row>
    <row r="13" spans="1:10" ht="15.75" customHeight="1" thickBot="1">
      <c r="A13" s="209" t="s">
        <v>60</v>
      </c>
      <c r="B13" s="210"/>
      <c r="C13" s="118" t="s">
        <v>12</v>
      </c>
      <c r="D13" s="118" t="s">
        <v>12</v>
      </c>
      <c r="E13" s="102">
        <f>SUM(E3:E12)</f>
        <v>30887395.5</v>
      </c>
      <c r="F13" s="103">
        <f>SUM(F3:F12)</f>
        <v>143794</v>
      </c>
      <c r="G13" s="118" t="s">
        <v>12</v>
      </c>
      <c r="H13" s="118" t="s">
        <v>12</v>
      </c>
      <c r="I13" s="118" t="s">
        <v>12</v>
      </c>
      <c r="J13" s="119" t="s">
        <v>12</v>
      </c>
    </row>
    <row r="15" spans="1:10" ht="15.75">
      <c r="A15" s="225"/>
      <c r="B15" s="225"/>
      <c r="C15" s="225"/>
      <c r="D15" s="225"/>
      <c r="E15" s="225"/>
      <c r="F15" s="225"/>
      <c r="G15" s="225"/>
      <c r="H15" s="225"/>
      <c r="I15" s="225"/>
      <c r="J15" s="225"/>
    </row>
    <row r="16" spans="1:10" ht="15">
      <c r="A16" s="190"/>
      <c r="B16" s="190"/>
      <c r="C16" s="190"/>
      <c r="D16" s="190"/>
      <c r="E16" s="190"/>
      <c r="F16" s="190"/>
      <c r="G16" s="190"/>
      <c r="H16" s="190"/>
      <c r="I16" s="190"/>
      <c r="J16" s="190"/>
    </row>
    <row r="17" spans="1:10" ht="14.25">
      <c r="A17" s="153"/>
      <c r="B17" s="191"/>
      <c r="C17" s="204"/>
      <c r="D17" s="205"/>
      <c r="E17" s="194"/>
      <c r="F17" s="195"/>
      <c r="G17" s="194"/>
      <c r="H17" s="196"/>
      <c r="I17" s="191"/>
      <c r="J17" s="197"/>
    </row>
    <row r="18" spans="1:10" ht="14.25">
      <c r="A18" s="153"/>
      <c r="B18" s="191"/>
      <c r="C18" s="204"/>
      <c r="D18" s="205"/>
      <c r="E18" s="194"/>
      <c r="F18" s="195"/>
      <c r="G18" s="194"/>
      <c r="H18" s="196"/>
      <c r="I18" s="191"/>
      <c r="J18" s="197"/>
    </row>
    <row r="19" spans="1:10" ht="14.25">
      <c r="A19" s="153"/>
      <c r="B19" s="191"/>
      <c r="C19" s="192"/>
      <c r="D19" s="193"/>
      <c r="E19" s="194"/>
      <c r="F19" s="195"/>
      <c r="G19" s="194"/>
      <c r="H19" s="196"/>
      <c r="I19" s="191"/>
      <c r="J19" s="197"/>
    </row>
    <row r="20" spans="1:10" ht="14.25">
      <c r="A20" s="153"/>
      <c r="B20" s="191"/>
      <c r="C20" s="204"/>
      <c r="D20" s="205"/>
      <c r="E20" s="194"/>
      <c r="F20" s="195"/>
      <c r="G20" s="194"/>
      <c r="H20" s="196"/>
      <c r="I20" s="191"/>
      <c r="J20" s="197"/>
    </row>
    <row r="21" spans="1:10" ht="14.25">
      <c r="A21" s="153"/>
      <c r="B21" s="206"/>
      <c r="C21" s="192"/>
      <c r="D21" s="193"/>
      <c r="E21" s="194"/>
      <c r="F21" s="195"/>
      <c r="G21" s="194"/>
      <c r="H21" s="196"/>
      <c r="I21" s="191"/>
      <c r="J21" s="197"/>
    </row>
    <row r="22" spans="1:10" ht="14.25">
      <c r="A22" s="153"/>
      <c r="B22" s="191"/>
      <c r="C22" s="204"/>
      <c r="D22" s="205"/>
      <c r="E22" s="194"/>
      <c r="F22" s="195"/>
      <c r="G22" s="194"/>
      <c r="H22" s="196"/>
      <c r="I22" s="191"/>
      <c r="J22" s="197"/>
    </row>
    <row r="23" spans="1:10" ht="14.25">
      <c r="A23" s="153"/>
      <c r="B23" s="191"/>
      <c r="C23" s="204"/>
      <c r="D23" s="205"/>
      <c r="E23" s="194"/>
      <c r="F23" s="195"/>
      <c r="G23" s="194"/>
      <c r="H23" s="196"/>
      <c r="I23" s="191"/>
      <c r="J23" s="197"/>
    </row>
    <row r="24" spans="1:10" ht="14.25">
      <c r="A24" s="153"/>
      <c r="B24" s="191"/>
      <c r="C24" s="204"/>
      <c r="D24" s="205"/>
      <c r="E24" s="194"/>
      <c r="F24" s="195"/>
      <c r="G24" s="194"/>
      <c r="H24" s="196"/>
      <c r="I24" s="191"/>
      <c r="J24" s="197"/>
    </row>
    <row r="25" spans="1:10" ht="14.25">
      <c r="A25" s="153"/>
      <c r="B25" s="191"/>
      <c r="C25" s="204"/>
      <c r="D25" s="205"/>
      <c r="E25" s="194"/>
      <c r="F25" s="195"/>
      <c r="G25" s="194"/>
      <c r="H25" s="196"/>
      <c r="I25" s="191"/>
      <c r="J25" s="197"/>
    </row>
    <row r="26" spans="1:10" ht="14.25">
      <c r="A26" s="153"/>
      <c r="B26" s="191"/>
      <c r="C26" s="204"/>
      <c r="D26" s="205"/>
      <c r="E26" s="194"/>
      <c r="F26" s="195"/>
      <c r="G26" s="194"/>
      <c r="H26" s="196"/>
      <c r="I26" s="191"/>
      <c r="J26" s="197"/>
    </row>
    <row r="27" spans="1:10" ht="15">
      <c r="A27" s="226"/>
      <c r="B27" s="226"/>
      <c r="C27" s="199"/>
      <c r="D27" s="199"/>
      <c r="E27" s="200"/>
      <c r="F27" s="201"/>
      <c r="G27" s="199"/>
      <c r="H27" s="199"/>
      <c r="I27" s="199"/>
      <c r="J27" s="199"/>
    </row>
  </sheetData>
  <mergeCells count="4">
    <mergeCell ref="A1:J1"/>
    <mergeCell ref="A13:B13"/>
    <mergeCell ref="A15:J15"/>
    <mergeCell ref="A27:B27"/>
  </mergeCells>
  <hyperlinks>
    <hyperlink ref="J13" r:id="rId1" display="http://www.kinto.com/"/>
  </hyperlinks>
  <printOptions/>
  <pageMargins left="0.75" right="0.75" top="1" bottom="1" header="0.5" footer="0.5"/>
  <pageSetup fitToHeight="1" fitToWidth="1" horizontalDpi="600" verticalDpi="600" orientation="landscape" paperSize="9" scale="63"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J28"/>
  <sheetViews>
    <sheetView zoomScale="85" zoomScaleNormal="85" workbookViewId="0" topLeftCell="A1">
      <selection activeCell="G19" sqref="G19"/>
    </sheetView>
  </sheetViews>
  <sheetFormatPr defaultColWidth="9.00390625" defaultRowHeight="12.75"/>
  <cols>
    <col min="1" max="1" width="4.375" style="32" customWidth="1"/>
    <col min="2" max="2" width="46.75390625" style="32" customWidth="1"/>
    <col min="3" max="4" width="14.75390625" style="31" customWidth="1"/>
    <col min="5" max="8" width="12.75390625" style="32" customWidth="1"/>
    <col min="9" max="9" width="16.125" style="32" bestFit="1" customWidth="1"/>
    <col min="10" max="10" width="19.125" style="32" customWidth="1"/>
    <col min="11" max="16384" width="9.125" style="32" customWidth="1"/>
  </cols>
  <sheetData>
    <row r="1" spans="1:10" s="53" customFormat="1" ht="16.5" thickBot="1">
      <c r="A1" s="225" t="s">
        <v>197</v>
      </c>
      <c r="B1" s="225"/>
      <c r="C1" s="225"/>
      <c r="D1" s="225"/>
      <c r="E1" s="225"/>
      <c r="F1" s="225"/>
      <c r="G1" s="225"/>
      <c r="H1" s="225"/>
      <c r="I1" s="225"/>
      <c r="J1" s="225"/>
    </row>
    <row r="2" spans="1:10" s="23" customFormat="1" ht="15.75" customHeight="1" thickBot="1">
      <c r="A2" s="214" t="s">
        <v>52</v>
      </c>
      <c r="B2" s="105"/>
      <c r="C2" s="106"/>
      <c r="D2" s="107"/>
      <c r="E2" s="216" t="s">
        <v>129</v>
      </c>
      <c r="F2" s="216"/>
      <c r="G2" s="216"/>
      <c r="H2" s="216"/>
      <c r="I2" s="216"/>
      <c r="J2" s="216"/>
    </row>
    <row r="3" spans="1:10" s="23" customFormat="1" ht="75.75" thickBot="1">
      <c r="A3" s="215"/>
      <c r="B3" s="173" t="s">
        <v>130</v>
      </c>
      <c r="C3" s="27" t="s">
        <v>131</v>
      </c>
      <c r="D3" s="27" t="s">
        <v>132</v>
      </c>
      <c r="E3" s="16" t="s">
        <v>124</v>
      </c>
      <c r="F3" s="16" t="s">
        <v>125</v>
      </c>
      <c r="G3" s="207" t="s">
        <v>139</v>
      </c>
      <c r="H3" s="16" t="s">
        <v>126</v>
      </c>
      <c r="I3" s="17" t="s">
        <v>127</v>
      </c>
      <c r="J3" s="17" t="s">
        <v>128</v>
      </c>
    </row>
    <row r="4" spans="1:10" s="23" customFormat="1" ht="14.25" collapsed="1">
      <c r="A4" s="20">
        <v>1</v>
      </c>
      <c r="B4" s="112" t="s">
        <v>186</v>
      </c>
      <c r="C4" s="108">
        <v>39205</v>
      </c>
      <c r="D4" s="108">
        <v>39322</v>
      </c>
      <c r="E4" s="104">
        <v>0.0265</v>
      </c>
      <c r="F4" s="104">
        <v>-0.0388</v>
      </c>
      <c r="G4" s="104">
        <v>-0.0361</v>
      </c>
      <c r="H4" s="104">
        <v>-0.0643</v>
      </c>
      <c r="I4" s="104">
        <v>-0.3438</v>
      </c>
      <c r="J4" s="109">
        <v>-0.0862</v>
      </c>
    </row>
    <row r="5" spans="1:10" s="23" customFormat="1" ht="14.25" collapsed="1">
      <c r="A5" s="20">
        <v>2</v>
      </c>
      <c r="B5" s="112" t="s">
        <v>191</v>
      </c>
      <c r="C5" s="108">
        <v>40050</v>
      </c>
      <c r="D5" s="108">
        <v>40319</v>
      </c>
      <c r="E5" s="104">
        <v>0.1295</v>
      </c>
      <c r="F5" s="104">
        <v>0.1027</v>
      </c>
      <c r="G5" s="104">
        <v>0.2083</v>
      </c>
      <c r="H5" s="104">
        <v>0.0479</v>
      </c>
      <c r="I5" s="104">
        <v>-0.0383</v>
      </c>
      <c r="J5" s="109">
        <v>-0.0199</v>
      </c>
    </row>
    <row r="6" spans="1:10" s="23" customFormat="1" ht="14.25" collapsed="1">
      <c r="A6" s="20">
        <v>3</v>
      </c>
      <c r="B6" s="112" t="s">
        <v>195</v>
      </c>
      <c r="C6" s="108">
        <v>40204</v>
      </c>
      <c r="D6" s="108">
        <v>40329</v>
      </c>
      <c r="E6" s="104">
        <v>-0.0049</v>
      </c>
      <c r="F6" s="104">
        <v>-0.1101</v>
      </c>
      <c r="G6" s="104" t="s">
        <v>133</v>
      </c>
      <c r="H6" s="104">
        <v>-0.0941</v>
      </c>
      <c r="I6" s="104">
        <v>-0.5593</v>
      </c>
      <c r="J6" s="109">
        <v>-0.3485</v>
      </c>
    </row>
    <row r="7" spans="1:10" s="23" customFormat="1" ht="14.25" collapsed="1">
      <c r="A7" s="20">
        <v>4</v>
      </c>
      <c r="B7" s="112" t="s">
        <v>193</v>
      </c>
      <c r="C7" s="108">
        <v>40288</v>
      </c>
      <c r="D7" s="108">
        <v>40438</v>
      </c>
      <c r="E7" s="104">
        <v>-0.0242</v>
      </c>
      <c r="F7" s="104">
        <v>-0.1727</v>
      </c>
      <c r="G7" s="104" t="s">
        <v>133</v>
      </c>
      <c r="H7" s="104">
        <v>-0.1828</v>
      </c>
      <c r="I7" s="104">
        <v>-0.5238</v>
      </c>
      <c r="J7" s="109">
        <v>-0.3686</v>
      </c>
    </row>
    <row r="8" spans="1:10" s="23" customFormat="1" ht="14.25">
      <c r="A8" s="20">
        <v>5</v>
      </c>
      <c r="B8" s="112" t="s">
        <v>194</v>
      </c>
      <c r="C8" s="108">
        <v>40364</v>
      </c>
      <c r="D8" s="108">
        <v>40533</v>
      </c>
      <c r="E8" s="104">
        <v>0.0127</v>
      </c>
      <c r="F8" s="104">
        <v>-0.1254</v>
      </c>
      <c r="G8" s="104" t="s">
        <v>133</v>
      </c>
      <c r="H8" s="104">
        <v>-0.1034</v>
      </c>
      <c r="I8" s="104">
        <v>-0.4682</v>
      </c>
      <c r="J8" s="109">
        <v>-0.3728</v>
      </c>
    </row>
    <row r="9" spans="1:10" s="23" customFormat="1" ht="14.25">
      <c r="A9" s="20">
        <v>6</v>
      </c>
      <c r="B9" s="112" t="s">
        <v>187</v>
      </c>
      <c r="C9" s="108">
        <v>40555</v>
      </c>
      <c r="D9" s="108">
        <v>40626</v>
      </c>
      <c r="E9" s="104">
        <v>0.0523</v>
      </c>
      <c r="F9" s="104">
        <v>-0.1682</v>
      </c>
      <c r="G9" s="104">
        <v>-0.102</v>
      </c>
      <c r="H9" s="104">
        <v>-0.1989</v>
      </c>
      <c r="I9" s="104">
        <v>-0.7098</v>
      </c>
      <c r="J9" s="109">
        <v>-0.6757</v>
      </c>
    </row>
    <row r="10" spans="1:10" s="23" customFormat="1" ht="14.25">
      <c r="A10" s="20">
        <v>7</v>
      </c>
      <c r="B10" s="112" t="s">
        <v>196</v>
      </c>
      <c r="C10" s="108">
        <v>40448</v>
      </c>
      <c r="D10" s="108">
        <v>40632</v>
      </c>
      <c r="E10" s="104">
        <v>0.019</v>
      </c>
      <c r="F10" s="104">
        <v>-0.1265</v>
      </c>
      <c r="G10" s="104">
        <v>-0.0815</v>
      </c>
      <c r="H10" s="104">
        <v>-0.0981</v>
      </c>
      <c r="I10" s="104">
        <v>-0.5337</v>
      </c>
      <c r="J10" s="109">
        <v>-0.5059</v>
      </c>
    </row>
    <row r="11" spans="1:10" s="23" customFormat="1" ht="14.25">
      <c r="A11" s="20">
        <v>8</v>
      </c>
      <c r="B11" s="112" t="s">
        <v>185</v>
      </c>
      <c r="C11" s="108">
        <v>40735</v>
      </c>
      <c r="D11" s="108">
        <v>40809</v>
      </c>
      <c r="E11" s="104">
        <v>-0.0434</v>
      </c>
      <c r="F11" s="104">
        <v>-0.1202</v>
      </c>
      <c r="G11" s="104">
        <v>-0.1571</v>
      </c>
      <c r="H11" s="104">
        <v>-0.1293</v>
      </c>
      <c r="I11" s="104">
        <v>-0.2342</v>
      </c>
      <c r="J11" s="109">
        <v>-0.3603</v>
      </c>
    </row>
    <row r="12" spans="1:10" s="23" customFormat="1" ht="14.25" collapsed="1">
      <c r="A12" s="20">
        <v>9</v>
      </c>
      <c r="B12" s="89" t="s">
        <v>189</v>
      </c>
      <c r="C12" s="108">
        <v>40716</v>
      </c>
      <c r="D12" s="108">
        <v>40995</v>
      </c>
      <c r="E12" s="104">
        <v>0.0253</v>
      </c>
      <c r="F12" s="104">
        <v>0.0716</v>
      </c>
      <c r="G12" s="104">
        <v>0.1744</v>
      </c>
      <c r="H12" s="104" t="s">
        <v>133</v>
      </c>
      <c r="I12" s="104">
        <v>0.2753</v>
      </c>
      <c r="J12" s="109" t="s">
        <v>25</v>
      </c>
    </row>
    <row r="13" spans="1:10" s="23" customFormat="1" ht="14.25" collapsed="1">
      <c r="A13" s="20">
        <v>10</v>
      </c>
      <c r="B13" s="112" t="s">
        <v>183</v>
      </c>
      <c r="C13" s="108">
        <v>41005</v>
      </c>
      <c r="D13" s="108">
        <v>41114</v>
      </c>
      <c r="E13" s="104">
        <v>-0.0026</v>
      </c>
      <c r="F13" s="104">
        <v>0.0099</v>
      </c>
      <c r="G13" s="104">
        <v>0.0174</v>
      </c>
      <c r="H13" s="104" t="s">
        <v>133</v>
      </c>
      <c r="I13" s="104">
        <v>0.0722</v>
      </c>
      <c r="J13" s="109" t="s">
        <v>25</v>
      </c>
    </row>
    <row r="14" spans="1:10" s="23" customFormat="1" ht="15.75" collapsed="1" thickBot="1">
      <c r="A14" s="20"/>
      <c r="B14" s="158" t="s">
        <v>134</v>
      </c>
      <c r="C14" s="159" t="s">
        <v>12</v>
      </c>
      <c r="D14" s="159" t="s">
        <v>12</v>
      </c>
      <c r="E14" s="160">
        <f>AVERAGE(E4:E13)</f>
        <v>0.019020000000000002</v>
      </c>
      <c r="F14" s="160">
        <f>AVERAGE(F4:F13)</f>
        <v>-0.06777</v>
      </c>
      <c r="G14" s="160">
        <f>AVERAGE(G4:G13)</f>
        <v>0.0033428571428571474</v>
      </c>
      <c r="H14" s="160">
        <f>AVERAGE(H4:H13)</f>
        <v>-0.102875</v>
      </c>
      <c r="I14" s="160">
        <f>AVERAGE(I4:I13)</f>
        <v>-0.30636</v>
      </c>
      <c r="J14" s="159" t="s">
        <v>12</v>
      </c>
    </row>
    <row r="15" spans="1:10" s="23" customFormat="1" ht="14.25">
      <c r="A15" s="217" t="s">
        <v>140</v>
      </c>
      <c r="B15" s="217"/>
      <c r="C15" s="217"/>
      <c r="D15" s="217"/>
      <c r="E15" s="217"/>
      <c r="F15" s="217"/>
      <c r="G15" s="217"/>
      <c r="H15" s="217"/>
      <c r="I15" s="217"/>
      <c r="J15" s="217"/>
    </row>
    <row r="16" spans="1:10" s="23" customFormat="1" ht="15" thickBot="1">
      <c r="A16" s="213" t="s">
        <v>141</v>
      </c>
      <c r="B16" s="213"/>
      <c r="C16" s="213"/>
      <c r="D16" s="213"/>
      <c r="E16" s="213"/>
      <c r="F16" s="213"/>
      <c r="G16" s="213"/>
      <c r="H16" s="213"/>
      <c r="I16" s="213"/>
      <c r="J16" s="213"/>
    </row>
    <row r="17" spans="3:4" s="23" customFormat="1" ht="15.75" customHeight="1">
      <c r="C17" s="67"/>
      <c r="D17" s="67"/>
    </row>
    <row r="18" spans="2:8" ht="14.25">
      <c r="B18" s="112"/>
      <c r="C18" s="110"/>
      <c r="E18" s="110"/>
      <c r="F18" s="110"/>
      <c r="G18" s="110"/>
      <c r="H18" s="110"/>
    </row>
    <row r="19" spans="2:5" ht="14.25">
      <c r="B19" s="112"/>
      <c r="C19" s="110"/>
      <c r="E19" s="110"/>
    </row>
    <row r="20" spans="2:6" ht="14.25">
      <c r="B20" s="112"/>
      <c r="E20" s="110"/>
      <c r="F20" s="110"/>
    </row>
    <row r="21" ht="14.25">
      <c r="B21" s="112"/>
    </row>
    <row r="22" ht="14.25">
      <c r="B22" s="112"/>
    </row>
    <row r="23" ht="14.25">
      <c r="B23" s="112"/>
    </row>
    <row r="24" ht="14.25">
      <c r="B24" s="112"/>
    </row>
    <row r="25" ht="14.25">
      <c r="B25" s="112"/>
    </row>
    <row r="26" ht="14.25">
      <c r="B26" s="89"/>
    </row>
    <row r="27" ht="14.25">
      <c r="B27" s="112"/>
    </row>
    <row r="28" ht="15">
      <c r="B28" s="158"/>
    </row>
  </sheetData>
  <mergeCells count="5">
    <mergeCell ref="A16:J16"/>
    <mergeCell ref="A1:J1"/>
    <mergeCell ref="A2:A3"/>
    <mergeCell ref="E2:J2"/>
    <mergeCell ref="A15:J15"/>
  </mergeCells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3"/>
  </sheetPr>
  <dimension ref="A1:H132"/>
  <sheetViews>
    <sheetView zoomScale="85" zoomScaleNormal="85" workbookViewId="0" topLeftCell="A1">
      <selection activeCell="K42" sqref="K42"/>
    </sheetView>
  </sheetViews>
  <sheetFormatPr defaultColWidth="9.00390625" defaultRowHeight="12.75"/>
  <cols>
    <col min="1" max="1" width="4.00390625" style="19" customWidth="1"/>
    <col min="2" max="2" width="50.75390625" style="19" customWidth="1"/>
    <col min="3" max="3" width="24.75390625" style="19" customWidth="1"/>
    <col min="4" max="4" width="24.75390625" style="54" customWidth="1"/>
    <col min="5" max="7" width="24.75390625" style="19" customWidth="1"/>
    <col min="8" max="16384" width="9.125" style="19" customWidth="1"/>
  </cols>
  <sheetData>
    <row r="1" spans="1:7" s="30" customFormat="1" ht="16.5" thickBot="1">
      <c r="A1" s="218" t="s">
        <v>198</v>
      </c>
      <c r="B1" s="218"/>
      <c r="C1" s="218"/>
      <c r="D1" s="218"/>
      <c r="E1" s="218"/>
      <c r="F1" s="218"/>
      <c r="G1" s="218"/>
    </row>
    <row r="2" spans="1:7" s="30" customFormat="1" ht="15.75" customHeight="1" thickBot="1">
      <c r="A2" s="214" t="s">
        <v>52</v>
      </c>
      <c r="B2" s="228" t="s">
        <v>130</v>
      </c>
      <c r="C2" s="219" t="s">
        <v>144</v>
      </c>
      <c r="D2" s="220"/>
      <c r="E2" s="219" t="s">
        <v>199</v>
      </c>
      <c r="F2" s="220"/>
      <c r="G2" s="223" t="s">
        <v>146</v>
      </c>
    </row>
    <row r="3" spans="1:7" s="30" customFormat="1" ht="15.75" thickBot="1">
      <c r="A3" s="215"/>
      <c r="B3" s="229"/>
      <c r="C3" s="36" t="s">
        <v>147</v>
      </c>
      <c r="D3" s="36" t="s">
        <v>148</v>
      </c>
      <c r="E3" s="36" t="s">
        <v>149</v>
      </c>
      <c r="F3" s="36" t="s">
        <v>148</v>
      </c>
      <c r="G3" s="224"/>
    </row>
    <row r="4" spans="1:8" s="30" customFormat="1" ht="14.25">
      <c r="A4" s="20">
        <v>1</v>
      </c>
      <c r="B4" s="112" t="s">
        <v>185</v>
      </c>
      <c r="C4" s="39">
        <v>-279.95</v>
      </c>
      <c r="D4" s="104">
        <v>-0.0341</v>
      </c>
      <c r="E4" s="40">
        <v>330</v>
      </c>
      <c r="F4" s="104">
        <v>0.0097</v>
      </c>
      <c r="G4" s="41">
        <v>78.3</v>
      </c>
      <c r="H4" s="112"/>
    </row>
    <row r="5" spans="1:8" s="30" customFormat="1" ht="14.25">
      <c r="A5" s="20">
        <v>2</v>
      </c>
      <c r="B5" s="112" t="s">
        <v>187</v>
      </c>
      <c r="C5" s="39">
        <v>174.64</v>
      </c>
      <c r="D5" s="104">
        <v>0.0783</v>
      </c>
      <c r="E5" s="40">
        <v>2000</v>
      </c>
      <c r="F5" s="104">
        <v>0.0247</v>
      </c>
      <c r="G5" s="41">
        <v>57.22</v>
      </c>
      <c r="H5" s="112"/>
    </row>
    <row r="6" spans="1:8" s="46" customFormat="1" ht="14.25">
      <c r="A6" s="20">
        <v>3</v>
      </c>
      <c r="B6" s="112" t="s">
        <v>191</v>
      </c>
      <c r="C6" s="39">
        <v>127.49</v>
      </c>
      <c r="D6" s="104">
        <v>0.1295</v>
      </c>
      <c r="E6" s="40">
        <v>0</v>
      </c>
      <c r="F6" s="104">
        <v>0</v>
      </c>
      <c r="G6" s="41">
        <v>0</v>
      </c>
      <c r="H6" s="89"/>
    </row>
    <row r="7" spans="1:8" s="46" customFormat="1" ht="14.25">
      <c r="A7" s="20">
        <v>4</v>
      </c>
      <c r="B7" s="112" t="s">
        <v>186</v>
      </c>
      <c r="C7" s="39">
        <v>81.39</v>
      </c>
      <c r="D7" s="104">
        <v>0.0265</v>
      </c>
      <c r="E7" s="40">
        <v>0</v>
      </c>
      <c r="F7" s="104">
        <v>0</v>
      </c>
      <c r="G7" s="41">
        <v>0</v>
      </c>
      <c r="H7" s="112"/>
    </row>
    <row r="8" spans="1:8" s="46" customFormat="1" ht="14.25">
      <c r="A8" s="20">
        <v>5</v>
      </c>
      <c r="B8" s="89" t="s">
        <v>189</v>
      </c>
      <c r="C8" s="39">
        <v>49.58</v>
      </c>
      <c r="D8" s="104">
        <v>0.0253</v>
      </c>
      <c r="E8" s="40">
        <v>0</v>
      </c>
      <c r="F8" s="104">
        <v>0</v>
      </c>
      <c r="G8" s="41">
        <v>0</v>
      </c>
      <c r="H8" s="112"/>
    </row>
    <row r="9" spans="1:8" s="46" customFormat="1" ht="14.25">
      <c r="A9" s="20">
        <v>6</v>
      </c>
      <c r="B9" s="112" t="s">
        <v>196</v>
      </c>
      <c r="C9" s="39">
        <v>10.86</v>
      </c>
      <c r="D9" s="104">
        <v>0.019</v>
      </c>
      <c r="E9" s="40">
        <v>0</v>
      </c>
      <c r="F9" s="104">
        <v>0</v>
      </c>
      <c r="G9" s="41">
        <v>0</v>
      </c>
      <c r="H9" s="112"/>
    </row>
    <row r="10" spans="1:8" s="46" customFormat="1" ht="14.25">
      <c r="A10" s="20">
        <v>7</v>
      </c>
      <c r="B10" s="112" t="s">
        <v>194</v>
      </c>
      <c r="C10" s="39">
        <v>7.74</v>
      </c>
      <c r="D10" s="104">
        <v>0.0127</v>
      </c>
      <c r="E10" s="40">
        <v>0</v>
      </c>
      <c r="F10" s="104">
        <v>0</v>
      </c>
      <c r="G10" s="41">
        <v>0</v>
      </c>
      <c r="H10" s="112"/>
    </row>
    <row r="11" spans="1:8" s="46" customFormat="1" ht="14.25">
      <c r="A11" s="20">
        <v>8</v>
      </c>
      <c r="B11" s="112" t="s">
        <v>195</v>
      </c>
      <c r="C11" s="39">
        <v>-3.03</v>
      </c>
      <c r="D11" s="104">
        <v>-0.0049</v>
      </c>
      <c r="E11" s="40">
        <v>0</v>
      </c>
      <c r="F11" s="104">
        <v>0</v>
      </c>
      <c r="G11" s="41">
        <v>0</v>
      </c>
      <c r="H11" s="112"/>
    </row>
    <row r="12" spans="1:8" s="46" customFormat="1" ht="14.25">
      <c r="A12" s="20">
        <v>9</v>
      </c>
      <c r="B12" s="112" t="s">
        <v>193</v>
      </c>
      <c r="C12" s="39">
        <v>-14.71</v>
      </c>
      <c r="D12" s="104">
        <v>-0.0242</v>
      </c>
      <c r="E12" s="40">
        <v>0</v>
      </c>
      <c r="F12" s="104">
        <v>0</v>
      </c>
      <c r="G12" s="41">
        <v>0</v>
      </c>
      <c r="H12" s="112"/>
    </row>
    <row r="13" spans="1:8" s="46" customFormat="1" ht="14.25">
      <c r="A13" s="20">
        <v>10</v>
      </c>
      <c r="B13" s="112" t="s">
        <v>183</v>
      </c>
      <c r="C13" s="39">
        <v>-134.66</v>
      </c>
      <c r="D13" s="104">
        <v>-0.0112</v>
      </c>
      <c r="E13" s="40">
        <v>-120</v>
      </c>
      <c r="F13" s="104">
        <v>-0.0086</v>
      </c>
      <c r="G13" s="41">
        <v>-103.41</v>
      </c>
      <c r="H13" s="112"/>
    </row>
    <row r="14" spans="1:7" s="30" customFormat="1" ht="15.75" thickBot="1">
      <c r="A14" s="122"/>
      <c r="B14" s="96" t="s">
        <v>60</v>
      </c>
      <c r="C14" s="97">
        <f>SUM(C4:C13)</f>
        <v>19.349999999999994</v>
      </c>
      <c r="D14" s="101">
        <v>0.0006271193873458838</v>
      </c>
      <c r="E14" s="98">
        <f>SUM(E4:E13)</f>
        <v>2210</v>
      </c>
      <c r="F14" s="101">
        <v>0.01560910837382755</v>
      </c>
      <c r="G14" s="123">
        <f>SUM(G4:G13)</f>
        <v>32.109999999999985</v>
      </c>
    </row>
    <row r="15" s="30" customFormat="1" ht="14.25">
      <c r="D15" s="6"/>
    </row>
    <row r="16" s="30" customFormat="1" ht="14.25">
      <c r="D16" s="6"/>
    </row>
    <row r="17" s="30" customFormat="1" ht="14.25">
      <c r="D17" s="6"/>
    </row>
    <row r="18" s="30" customFormat="1" ht="14.25">
      <c r="D18" s="6"/>
    </row>
    <row r="19" s="30" customFormat="1" ht="14.25">
      <c r="D19" s="6"/>
    </row>
    <row r="20" s="30" customFormat="1" ht="14.25">
      <c r="D20" s="6"/>
    </row>
    <row r="21" s="30" customFormat="1" ht="14.25">
      <c r="D21" s="6"/>
    </row>
    <row r="22" s="30" customFormat="1" ht="14.25">
      <c r="D22" s="6"/>
    </row>
    <row r="23" s="30" customFormat="1" ht="14.25">
      <c r="D23" s="6"/>
    </row>
    <row r="24" s="30" customFormat="1" ht="14.25">
      <c r="D24" s="6"/>
    </row>
    <row r="25" s="30" customFormat="1" ht="14.25">
      <c r="D25" s="6"/>
    </row>
    <row r="26" s="30" customFormat="1" ht="14.25">
      <c r="D26" s="6"/>
    </row>
    <row r="27" s="30" customFormat="1" ht="14.25">
      <c r="D27" s="6"/>
    </row>
    <row r="28" s="30" customFormat="1" ht="14.25">
      <c r="D28" s="6"/>
    </row>
    <row r="29" s="30" customFormat="1" ht="14.25">
      <c r="D29" s="6"/>
    </row>
    <row r="30" s="30" customFormat="1" ht="14.25">
      <c r="D30" s="6"/>
    </row>
    <row r="31" s="30" customFormat="1" ht="14.25">
      <c r="D31" s="6"/>
    </row>
    <row r="32" s="30" customFormat="1" ht="14.25">
      <c r="D32" s="6"/>
    </row>
    <row r="33" s="30" customFormat="1" ht="14.25">
      <c r="D33" s="6"/>
    </row>
    <row r="34" s="30" customFormat="1" ht="14.25">
      <c r="D34" s="6"/>
    </row>
    <row r="35" s="30" customFormat="1" ht="14.25">
      <c r="D35" s="6"/>
    </row>
    <row r="36" spans="2:5" s="30" customFormat="1" ht="15" thickBot="1">
      <c r="B36" s="86"/>
      <c r="C36" s="86"/>
      <c r="D36" s="87"/>
      <c r="E36" s="86"/>
    </row>
    <row r="37" s="30" customFormat="1" ht="14.25"/>
    <row r="38" s="30" customFormat="1" ht="14.25"/>
    <row r="39" s="30" customFormat="1" ht="14.25"/>
    <row r="40" s="30" customFormat="1" ht="14.25"/>
    <row r="41" s="30" customFormat="1" ht="14.25"/>
    <row r="42" spans="2:5" s="30" customFormat="1" ht="30.75" thickBot="1">
      <c r="B42" s="43" t="s">
        <v>130</v>
      </c>
      <c r="C42" s="36" t="s">
        <v>150</v>
      </c>
      <c r="D42" s="36" t="s">
        <v>151</v>
      </c>
      <c r="E42" s="37" t="s">
        <v>152</v>
      </c>
    </row>
    <row r="43" spans="2:5" s="30" customFormat="1" ht="14.25">
      <c r="B43" s="136" t="str">
        <f aca="true" t="shared" si="0" ref="B43:D52">B4</f>
        <v>"Pershyi Zolotyi"</v>
      </c>
      <c r="C43" s="137">
        <f t="shared" si="0"/>
        <v>-279.95</v>
      </c>
      <c r="D43" s="162">
        <f t="shared" si="0"/>
        <v>-0.0341</v>
      </c>
      <c r="E43" s="138">
        <f aca="true" t="shared" si="1" ref="E43:E52">G4</f>
        <v>78.3</v>
      </c>
    </row>
    <row r="44" spans="2:5" s="30" customFormat="1" ht="14.25">
      <c r="B44" s="38" t="str">
        <f t="shared" si="0"/>
        <v>"Ukrainian Exchange Index"</v>
      </c>
      <c r="C44" s="39">
        <f t="shared" si="0"/>
        <v>174.64</v>
      </c>
      <c r="D44" s="163">
        <f t="shared" si="0"/>
        <v>0.0783</v>
      </c>
      <c r="E44" s="41">
        <f t="shared" si="1"/>
        <v>57.22</v>
      </c>
    </row>
    <row r="45" spans="2:5" s="30" customFormat="1" ht="14.25">
      <c r="B45" s="38" t="str">
        <f t="shared" si="0"/>
        <v>"UNIVER.UA/SKIF-Real Estate Fund"</v>
      </c>
      <c r="C45" s="39">
        <f t="shared" si="0"/>
        <v>127.49</v>
      </c>
      <c r="D45" s="163">
        <f t="shared" si="0"/>
        <v>0.1295</v>
      </c>
      <c r="E45" s="41">
        <f t="shared" si="1"/>
        <v>0</v>
      </c>
    </row>
    <row r="46" spans="2:5" s="30" customFormat="1" ht="14.25">
      <c r="B46" s="38" t="str">
        <f t="shared" si="0"/>
        <v>"AntiBank"</v>
      </c>
      <c r="C46" s="39">
        <f t="shared" si="0"/>
        <v>81.39</v>
      </c>
      <c r="D46" s="163">
        <f t="shared" si="0"/>
        <v>0.0265</v>
      </c>
      <c r="E46" s="41">
        <f t="shared" si="1"/>
        <v>0</v>
      </c>
    </row>
    <row r="47" spans="2:5" s="30" customFormat="1" ht="14.25">
      <c r="B47" s="131" t="str">
        <f t="shared" si="0"/>
        <v>"Centavr"</v>
      </c>
      <c r="C47" s="132">
        <f t="shared" si="0"/>
        <v>49.58</v>
      </c>
      <c r="D47" s="170">
        <f t="shared" si="0"/>
        <v>0.0253</v>
      </c>
      <c r="E47" s="134">
        <f t="shared" si="1"/>
        <v>0</v>
      </c>
    </row>
    <row r="48" spans="2:6" ht="14.25">
      <c r="B48" s="127" t="str">
        <f t="shared" si="0"/>
        <v>"KINTO-Winter"</v>
      </c>
      <c r="C48" s="128">
        <f t="shared" si="0"/>
        <v>10.86</v>
      </c>
      <c r="D48" s="169">
        <f t="shared" si="0"/>
        <v>0.019</v>
      </c>
      <c r="E48" s="130">
        <f t="shared" si="1"/>
        <v>0</v>
      </c>
      <c r="F48" s="18"/>
    </row>
    <row r="49" spans="2:6" ht="14.25">
      <c r="B49" s="38" t="str">
        <f t="shared" si="0"/>
        <v>"KINTO-Autumn"</v>
      </c>
      <c r="C49" s="39">
        <f t="shared" si="0"/>
        <v>7.74</v>
      </c>
      <c r="D49" s="163">
        <f t="shared" si="0"/>
        <v>0.0127</v>
      </c>
      <c r="E49" s="41">
        <f t="shared" si="1"/>
        <v>0</v>
      </c>
      <c r="F49" s="18"/>
    </row>
    <row r="50" spans="2:6" ht="14.25">
      <c r="B50" s="38" t="str">
        <f t="shared" si="0"/>
        <v>"KINTO-Spring"</v>
      </c>
      <c r="C50" s="39">
        <f t="shared" si="0"/>
        <v>-3.03</v>
      </c>
      <c r="D50" s="163">
        <f t="shared" si="0"/>
        <v>-0.0049</v>
      </c>
      <c r="E50" s="41">
        <f t="shared" si="1"/>
        <v>0</v>
      </c>
      <c r="F50" s="18"/>
    </row>
    <row r="51" spans="2:6" ht="14.25">
      <c r="B51" s="38" t="str">
        <f t="shared" si="0"/>
        <v>"KINTO-Summer"</v>
      </c>
      <c r="C51" s="39">
        <f t="shared" si="0"/>
        <v>-14.71</v>
      </c>
      <c r="D51" s="163">
        <f t="shared" si="0"/>
        <v>-0.0242</v>
      </c>
      <c r="E51" s="41">
        <f t="shared" si="1"/>
        <v>0</v>
      </c>
      <c r="F51" s="18"/>
    </row>
    <row r="52" spans="2:6" ht="14.25">
      <c r="B52" s="164" t="str">
        <f t="shared" si="0"/>
        <v>"Raiffaisen Foreign Currency"</v>
      </c>
      <c r="C52" s="165">
        <f t="shared" si="0"/>
        <v>-134.66</v>
      </c>
      <c r="D52" s="166">
        <f t="shared" si="0"/>
        <v>-0.0112</v>
      </c>
      <c r="E52" s="167">
        <f t="shared" si="1"/>
        <v>-103.41</v>
      </c>
      <c r="F52" s="18"/>
    </row>
    <row r="53" spans="2:6" ht="14.25">
      <c r="B53" s="30"/>
      <c r="C53" s="168"/>
      <c r="D53" s="6"/>
      <c r="F53" s="18"/>
    </row>
    <row r="54" spans="2:6" ht="14.25">
      <c r="B54" s="30"/>
      <c r="C54" s="30"/>
      <c r="D54" s="6"/>
      <c r="F54" s="18"/>
    </row>
    <row r="55" spans="2:6" ht="14.25">
      <c r="B55" s="30"/>
      <c r="C55" s="30"/>
      <c r="D55" s="6"/>
      <c r="F55" s="18"/>
    </row>
    <row r="56" spans="2:6" ht="14.25">
      <c r="B56" s="30"/>
      <c r="C56" s="30"/>
      <c r="D56" s="6"/>
      <c r="F56" s="18"/>
    </row>
    <row r="57" spans="2:6" ht="14.25">
      <c r="B57" s="30"/>
      <c r="C57" s="30"/>
      <c r="D57" s="6"/>
      <c r="F57" s="18"/>
    </row>
    <row r="58" spans="2:6" ht="14.25">
      <c r="B58" s="30"/>
      <c r="C58" s="30"/>
      <c r="D58" s="6"/>
      <c r="F58" s="18"/>
    </row>
    <row r="59" spans="2:6" ht="14.25">
      <c r="B59" s="30"/>
      <c r="C59" s="30"/>
      <c r="D59" s="6"/>
      <c r="F59" s="18"/>
    </row>
    <row r="60" spans="2:4" ht="14.25">
      <c r="B60" s="30"/>
      <c r="C60" s="30"/>
      <c r="D60" s="6"/>
    </row>
    <row r="61" spans="2:4" ht="14.25">
      <c r="B61" s="30"/>
      <c r="C61" s="30"/>
      <c r="D61" s="6"/>
    </row>
    <row r="62" spans="2:4" ht="14.25">
      <c r="B62" s="30"/>
      <c r="C62" s="30"/>
      <c r="D62" s="6"/>
    </row>
    <row r="63" spans="2:4" ht="14.25">
      <c r="B63" s="30"/>
      <c r="C63" s="30"/>
      <c r="D63" s="6"/>
    </row>
    <row r="64" spans="2:4" ht="14.25">
      <c r="B64" s="30"/>
      <c r="C64" s="30"/>
      <c r="D64" s="6"/>
    </row>
    <row r="65" spans="2:4" ht="14.25">
      <c r="B65" s="30"/>
      <c r="C65" s="30"/>
      <c r="D65" s="6"/>
    </row>
    <row r="66" spans="2:4" ht="14.25">
      <c r="B66" s="30"/>
      <c r="C66" s="30"/>
      <c r="D66" s="6"/>
    </row>
    <row r="67" spans="2:4" ht="14.25">
      <c r="B67" s="30"/>
      <c r="C67" s="30"/>
      <c r="D67" s="6"/>
    </row>
    <row r="68" spans="2:4" ht="14.25">
      <c r="B68" s="30"/>
      <c r="C68" s="30"/>
      <c r="D68" s="6"/>
    </row>
    <row r="69" spans="2:4" ht="14.25">
      <c r="B69" s="30"/>
      <c r="C69" s="30"/>
      <c r="D69" s="6"/>
    </row>
    <row r="70" spans="2:4" ht="14.25">
      <c r="B70" s="30"/>
      <c r="C70" s="30"/>
      <c r="D70" s="6"/>
    </row>
    <row r="71" spans="2:4" ht="14.25">
      <c r="B71" s="30"/>
      <c r="C71" s="30"/>
      <c r="D71" s="6"/>
    </row>
    <row r="72" spans="2:4" ht="14.25">
      <c r="B72" s="30"/>
      <c r="C72" s="30"/>
      <c r="D72" s="6"/>
    </row>
    <row r="73" spans="2:4" ht="14.25">
      <c r="B73" s="30"/>
      <c r="C73" s="30"/>
      <c r="D73" s="6"/>
    </row>
    <row r="74" spans="2:4" ht="14.25">
      <c r="B74" s="30"/>
      <c r="C74" s="30"/>
      <c r="D74" s="6"/>
    </row>
    <row r="75" spans="2:4" ht="14.25">
      <c r="B75" s="30"/>
      <c r="C75" s="30"/>
      <c r="D75" s="6"/>
    </row>
    <row r="76" spans="2:4" ht="14.25">
      <c r="B76" s="30"/>
      <c r="C76" s="30"/>
      <c r="D76" s="6"/>
    </row>
    <row r="77" spans="2:4" ht="14.25">
      <c r="B77" s="30"/>
      <c r="C77" s="30"/>
      <c r="D77" s="6"/>
    </row>
    <row r="78" spans="2:4" ht="14.25">
      <c r="B78" s="30"/>
      <c r="C78" s="30"/>
      <c r="D78" s="6"/>
    </row>
    <row r="79" spans="2:4" ht="14.25">
      <c r="B79" s="30"/>
      <c r="C79" s="30"/>
      <c r="D79" s="6"/>
    </row>
    <row r="80" spans="2:4" ht="14.25">
      <c r="B80" s="30"/>
      <c r="C80" s="30"/>
      <c r="D80" s="6"/>
    </row>
    <row r="81" spans="2:4" ht="14.25">
      <c r="B81" s="30"/>
      <c r="C81" s="30"/>
      <c r="D81" s="6"/>
    </row>
    <row r="82" spans="2:4" ht="14.25">
      <c r="B82" s="30"/>
      <c r="C82" s="30"/>
      <c r="D82" s="6"/>
    </row>
    <row r="83" spans="2:4" ht="14.25">
      <c r="B83" s="30"/>
      <c r="C83" s="30"/>
      <c r="D83" s="6"/>
    </row>
    <row r="84" spans="2:4" ht="14.25">
      <c r="B84" s="30"/>
      <c r="C84" s="30"/>
      <c r="D84" s="6"/>
    </row>
    <row r="85" spans="2:4" ht="14.25">
      <c r="B85" s="30"/>
      <c r="C85" s="30"/>
      <c r="D85" s="6"/>
    </row>
    <row r="86" spans="2:4" ht="14.25">
      <c r="B86" s="30"/>
      <c r="C86" s="30"/>
      <c r="D86" s="6"/>
    </row>
    <row r="87" spans="2:4" ht="14.25">
      <c r="B87" s="30"/>
      <c r="C87" s="30"/>
      <c r="D87" s="6"/>
    </row>
    <row r="88" spans="2:4" ht="14.25">
      <c r="B88" s="30"/>
      <c r="C88" s="30"/>
      <c r="D88" s="6"/>
    </row>
    <row r="89" spans="2:4" ht="14.25">
      <c r="B89" s="30"/>
      <c r="C89" s="30"/>
      <c r="D89" s="6"/>
    </row>
    <row r="90" spans="2:4" ht="14.25">
      <c r="B90" s="30"/>
      <c r="C90" s="30"/>
      <c r="D90" s="6"/>
    </row>
    <row r="91" spans="2:4" ht="14.25">
      <c r="B91" s="30"/>
      <c r="C91" s="30"/>
      <c r="D91" s="6"/>
    </row>
    <row r="92" spans="2:4" ht="14.25">
      <c r="B92" s="30"/>
      <c r="C92" s="30"/>
      <c r="D92" s="6"/>
    </row>
    <row r="93" spans="2:4" ht="14.25">
      <c r="B93" s="30"/>
      <c r="C93" s="30"/>
      <c r="D93" s="6"/>
    </row>
    <row r="94" spans="2:4" ht="14.25">
      <c r="B94" s="30"/>
      <c r="C94" s="30"/>
      <c r="D94" s="6"/>
    </row>
    <row r="95" spans="2:4" ht="14.25">
      <c r="B95" s="30"/>
      <c r="C95" s="30"/>
      <c r="D95" s="6"/>
    </row>
    <row r="96" spans="2:4" ht="14.25">
      <c r="B96" s="30"/>
      <c r="C96" s="30"/>
      <c r="D96" s="6"/>
    </row>
    <row r="97" spans="2:4" ht="14.25">
      <c r="B97" s="30"/>
      <c r="C97" s="30"/>
      <c r="D97" s="6"/>
    </row>
    <row r="98" spans="2:4" ht="14.25">
      <c r="B98" s="30"/>
      <c r="C98" s="30"/>
      <c r="D98" s="6"/>
    </row>
    <row r="99" spans="2:4" ht="14.25">
      <c r="B99" s="30"/>
      <c r="C99" s="30"/>
      <c r="D99" s="6"/>
    </row>
    <row r="100" spans="2:4" ht="14.25">
      <c r="B100" s="30"/>
      <c r="C100" s="30"/>
      <c r="D100" s="6"/>
    </row>
    <row r="101" spans="2:4" ht="14.25">
      <c r="B101" s="30"/>
      <c r="C101" s="30"/>
      <c r="D101" s="6"/>
    </row>
    <row r="102" spans="2:4" ht="14.25">
      <c r="B102" s="30"/>
      <c r="C102" s="30"/>
      <c r="D102" s="6"/>
    </row>
    <row r="103" spans="2:4" ht="14.25">
      <c r="B103" s="30"/>
      <c r="C103" s="30"/>
      <c r="D103" s="6"/>
    </row>
    <row r="104" spans="2:4" ht="14.25">
      <c r="B104" s="30"/>
      <c r="C104" s="30"/>
      <c r="D104" s="6"/>
    </row>
    <row r="105" spans="2:4" ht="14.25">
      <c r="B105" s="30"/>
      <c r="C105" s="30"/>
      <c r="D105" s="6"/>
    </row>
    <row r="106" spans="2:4" ht="14.25">
      <c r="B106" s="30"/>
      <c r="C106" s="30"/>
      <c r="D106" s="6"/>
    </row>
    <row r="107" spans="2:4" ht="14.25">
      <c r="B107" s="30"/>
      <c r="C107" s="30"/>
      <c r="D107" s="6"/>
    </row>
    <row r="108" spans="2:4" ht="14.25">
      <c r="B108" s="30"/>
      <c r="C108" s="30"/>
      <c r="D108" s="6"/>
    </row>
    <row r="109" spans="2:4" ht="14.25">
      <c r="B109" s="30"/>
      <c r="C109" s="30"/>
      <c r="D109" s="6"/>
    </row>
    <row r="110" spans="2:4" ht="14.25">
      <c r="B110" s="30"/>
      <c r="C110" s="30"/>
      <c r="D110" s="6"/>
    </row>
    <row r="111" spans="2:4" ht="14.25">
      <c r="B111" s="30"/>
      <c r="C111" s="30"/>
      <c r="D111" s="6"/>
    </row>
    <row r="112" spans="2:4" ht="14.25">
      <c r="B112" s="30"/>
      <c r="C112" s="30"/>
      <c r="D112" s="6"/>
    </row>
    <row r="113" spans="2:4" ht="14.25">
      <c r="B113" s="30"/>
      <c r="C113" s="30"/>
      <c r="D113" s="6"/>
    </row>
    <row r="114" spans="2:4" ht="14.25">
      <c r="B114" s="30"/>
      <c r="C114" s="30"/>
      <c r="D114" s="6"/>
    </row>
    <row r="115" spans="2:4" ht="14.25">
      <c r="B115" s="30"/>
      <c r="C115" s="30"/>
      <c r="D115" s="6"/>
    </row>
    <row r="116" spans="2:4" ht="14.25">
      <c r="B116" s="30"/>
      <c r="C116" s="30"/>
      <c r="D116" s="6"/>
    </row>
    <row r="117" spans="2:4" ht="14.25">
      <c r="B117" s="30"/>
      <c r="C117" s="30"/>
      <c r="D117" s="6"/>
    </row>
    <row r="118" spans="2:4" ht="14.25">
      <c r="B118" s="30"/>
      <c r="C118" s="30"/>
      <c r="D118" s="6"/>
    </row>
    <row r="119" spans="2:4" ht="14.25">
      <c r="B119" s="30"/>
      <c r="C119" s="30"/>
      <c r="D119" s="6"/>
    </row>
    <row r="120" spans="2:4" ht="14.25">
      <c r="B120" s="30"/>
      <c r="C120" s="30"/>
      <c r="D120" s="6"/>
    </row>
    <row r="121" spans="2:4" ht="14.25">
      <c r="B121" s="30"/>
      <c r="C121" s="30"/>
      <c r="D121" s="6"/>
    </row>
    <row r="122" spans="2:4" ht="14.25">
      <c r="B122" s="30"/>
      <c r="C122" s="30"/>
      <c r="D122" s="6"/>
    </row>
    <row r="123" spans="2:4" ht="14.25">
      <c r="B123" s="30"/>
      <c r="C123" s="30"/>
      <c r="D123" s="6"/>
    </row>
    <row r="124" spans="2:4" ht="14.25">
      <c r="B124" s="30"/>
      <c r="C124" s="30"/>
      <c r="D124" s="6"/>
    </row>
    <row r="125" spans="2:4" ht="14.25">
      <c r="B125" s="30"/>
      <c r="C125" s="30"/>
      <c r="D125" s="6"/>
    </row>
    <row r="126" spans="2:4" ht="14.25">
      <c r="B126" s="30"/>
      <c r="C126" s="30"/>
      <c r="D126" s="6"/>
    </row>
    <row r="127" spans="2:4" ht="14.25">
      <c r="B127" s="30"/>
      <c r="C127" s="30"/>
      <c r="D127" s="6"/>
    </row>
    <row r="128" spans="2:4" ht="14.25">
      <c r="B128" s="30"/>
      <c r="C128" s="30"/>
      <c r="D128" s="6"/>
    </row>
    <row r="129" spans="2:4" ht="14.25">
      <c r="B129" s="30"/>
      <c r="C129" s="30"/>
      <c r="D129" s="6"/>
    </row>
    <row r="130" spans="2:4" ht="14.25">
      <c r="B130" s="30"/>
      <c r="C130" s="30"/>
      <c r="D130" s="6"/>
    </row>
    <row r="131" spans="2:4" ht="14.25">
      <c r="B131" s="30"/>
      <c r="C131" s="30"/>
      <c r="D131" s="6"/>
    </row>
    <row r="132" spans="2:4" ht="14.25">
      <c r="B132" s="30"/>
      <c r="C132" s="30"/>
      <c r="D132" s="6"/>
    </row>
  </sheetData>
  <mergeCells count="6">
    <mergeCell ref="C2:D2"/>
    <mergeCell ref="E2:F2"/>
    <mergeCell ref="A2:A3"/>
    <mergeCell ref="A1:G1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3"/>
  </sheetPr>
  <dimension ref="A1:D38"/>
  <sheetViews>
    <sheetView zoomScale="85" zoomScaleNormal="85" workbookViewId="0" topLeftCell="A1">
      <selection activeCell="B2" sqref="B2"/>
    </sheetView>
  </sheetViews>
  <sheetFormatPr defaultColWidth="9.00390625" defaultRowHeight="12.75"/>
  <cols>
    <col min="1" max="1" width="49.375" style="0" bestFit="1" customWidth="1"/>
    <col min="2" max="2" width="12.75390625" style="0" customWidth="1"/>
    <col min="3" max="3" width="2.75390625" style="0" customWidth="1"/>
  </cols>
  <sheetData>
    <row r="1" spans="1:4" ht="15.75" thickBot="1">
      <c r="A1" s="69" t="s">
        <v>130</v>
      </c>
      <c r="B1" s="70" t="s">
        <v>203</v>
      </c>
      <c r="C1" s="9"/>
      <c r="D1" s="9"/>
    </row>
    <row r="2" spans="1:4" ht="14.25">
      <c r="A2" s="112" t="s">
        <v>185</v>
      </c>
      <c r="B2" s="146">
        <v>-0.0434</v>
      </c>
      <c r="C2" s="9"/>
      <c r="D2" s="9"/>
    </row>
    <row r="3" spans="1:4" ht="14.25">
      <c r="A3" s="112" t="s">
        <v>193</v>
      </c>
      <c r="B3" s="146">
        <v>-0.0242</v>
      </c>
      <c r="C3" s="9"/>
      <c r="D3" s="9"/>
    </row>
    <row r="4" spans="1:4" ht="14.25">
      <c r="A4" s="112" t="s">
        <v>195</v>
      </c>
      <c r="B4" s="146">
        <v>-0.0049</v>
      </c>
      <c r="C4" s="9"/>
      <c r="D4" s="9"/>
    </row>
    <row r="5" spans="1:4" ht="14.25">
      <c r="A5" s="112" t="s">
        <v>183</v>
      </c>
      <c r="B5" s="146">
        <v>-0.0026</v>
      </c>
      <c r="C5" s="9"/>
      <c r="D5" s="9"/>
    </row>
    <row r="6" spans="1:4" ht="14.25">
      <c r="A6" s="112" t="s">
        <v>194</v>
      </c>
      <c r="B6" s="146">
        <v>0.0127</v>
      </c>
      <c r="C6" s="9"/>
      <c r="D6" s="9"/>
    </row>
    <row r="7" spans="1:4" ht="14.25">
      <c r="A7" s="112" t="s">
        <v>196</v>
      </c>
      <c r="B7" s="146">
        <v>0.019</v>
      </c>
      <c r="C7" s="9"/>
      <c r="D7" s="9"/>
    </row>
    <row r="8" spans="1:4" ht="14.25">
      <c r="A8" s="89" t="s">
        <v>189</v>
      </c>
      <c r="B8" s="146">
        <v>0.0253</v>
      </c>
      <c r="C8" s="9"/>
      <c r="D8" s="9"/>
    </row>
    <row r="9" spans="1:4" ht="14.25">
      <c r="A9" s="112" t="s">
        <v>186</v>
      </c>
      <c r="B9" s="146">
        <v>0.0265</v>
      </c>
      <c r="C9" s="9"/>
      <c r="D9" s="9"/>
    </row>
    <row r="10" spans="1:4" ht="14.25">
      <c r="A10" s="112" t="s">
        <v>187</v>
      </c>
      <c r="B10" s="146">
        <v>0.0523</v>
      </c>
      <c r="C10" s="9"/>
      <c r="D10" s="9"/>
    </row>
    <row r="11" spans="1:4" ht="14.25">
      <c r="A11" s="112" t="s">
        <v>191</v>
      </c>
      <c r="B11" s="146">
        <v>0.1295</v>
      </c>
      <c r="C11" s="9"/>
      <c r="D11" s="9"/>
    </row>
    <row r="12" spans="1:4" ht="14.25">
      <c r="A12" s="28" t="s">
        <v>153</v>
      </c>
      <c r="B12" s="147">
        <v>-0.0459</v>
      </c>
      <c r="C12" s="9"/>
      <c r="D12" s="9"/>
    </row>
    <row r="13" spans="1:4" ht="14.25">
      <c r="A13" s="28" t="s">
        <v>40</v>
      </c>
      <c r="B13" s="147">
        <v>0.0494</v>
      </c>
      <c r="C13" s="9"/>
      <c r="D13" s="9"/>
    </row>
    <row r="14" spans="1:4" ht="14.25">
      <c r="A14" s="28" t="s">
        <v>39</v>
      </c>
      <c r="B14" s="147">
        <v>0.0449</v>
      </c>
      <c r="C14" s="9"/>
      <c r="D14" s="9"/>
    </row>
    <row r="15" spans="1:4" ht="14.25">
      <c r="A15" s="28" t="s">
        <v>154</v>
      </c>
      <c r="B15" s="147">
        <v>-0.0062</v>
      </c>
      <c r="C15" s="9"/>
      <c r="D15" s="9"/>
    </row>
    <row r="16" spans="1:4" ht="14.25">
      <c r="A16" s="28" t="s">
        <v>155</v>
      </c>
      <c r="B16" s="147">
        <v>0.007</v>
      </c>
      <c r="C16" s="9"/>
      <c r="D16" s="9"/>
    </row>
    <row r="17" spans="1:4" ht="14.25">
      <c r="A17" s="28" t="s">
        <v>156</v>
      </c>
      <c r="B17" s="147">
        <v>0.0127</v>
      </c>
      <c r="C17" s="9"/>
      <c r="D17" s="9"/>
    </row>
    <row r="18" spans="1:4" ht="15" thickBot="1">
      <c r="A18" s="184" t="s">
        <v>157</v>
      </c>
      <c r="B18" s="148">
        <v>-0.1237</v>
      </c>
      <c r="C18" s="9"/>
      <c r="D18" s="9"/>
    </row>
    <row r="19" spans="3:4" ht="12.75">
      <c r="C19" s="9"/>
      <c r="D19" s="9"/>
    </row>
    <row r="20" spans="1:4" ht="12.75">
      <c r="A20" s="9"/>
      <c r="B20" s="9"/>
      <c r="C20" s="9"/>
      <c r="D20" s="9"/>
    </row>
    <row r="21" spans="1:4" ht="14.25">
      <c r="A21" s="191"/>
      <c r="B21" s="9"/>
      <c r="C21" s="9"/>
      <c r="D21" s="9"/>
    </row>
    <row r="22" spans="1:3" ht="14.25">
      <c r="A22" s="191"/>
      <c r="C22" s="9"/>
    </row>
    <row r="23" ht="14.25">
      <c r="A23" s="191"/>
    </row>
    <row r="24" ht="14.25">
      <c r="A24" s="191"/>
    </row>
    <row r="25" ht="14.25">
      <c r="A25" s="191"/>
    </row>
    <row r="26" ht="14.25">
      <c r="A26" s="191"/>
    </row>
    <row r="27" ht="14.25">
      <c r="A27" s="191"/>
    </row>
    <row r="28" ht="14.25">
      <c r="A28" s="191"/>
    </row>
    <row r="29" ht="14.25">
      <c r="A29" s="206"/>
    </row>
    <row r="30" ht="14.25">
      <c r="A30" s="191"/>
    </row>
    <row r="31" ht="14.25">
      <c r="A31" s="57"/>
    </row>
    <row r="32" ht="14.25">
      <c r="A32" s="57"/>
    </row>
    <row r="33" ht="14.25">
      <c r="A33" s="57"/>
    </row>
    <row r="34" ht="14.25">
      <c r="A34" s="57"/>
    </row>
    <row r="35" ht="14.25">
      <c r="A35" s="57"/>
    </row>
    <row r="36" ht="14.25">
      <c r="A36" s="57"/>
    </row>
    <row r="37" ht="14.25">
      <c r="A37" s="189"/>
    </row>
    <row r="38" ht="12.75">
      <c r="A38" s="9"/>
    </row>
  </sheetData>
  <autoFilter ref="A1:B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AR55"/>
  <sheetViews>
    <sheetView zoomScale="75" zoomScaleNormal="75" workbookViewId="0" topLeftCell="A1">
      <selection activeCell="G72" sqref="G72"/>
    </sheetView>
  </sheetViews>
  <sheetFormatPr defaultColWidth="9.125" defaultRowHeight="12.75"/>
  <cols>
    <col min="1" max="1" width="4.75390625" style="23" customWidth="1"/>
    <col min="2" max="2" width="63.00390625" style="19" bestFit="1" customWidth="1"/>
    <col min="3" max="3" width="18.75390625" style="24" customWidth="1"/>
    <col min="4" max="4" width="14.75390625" style="25" customWidth="1"/>
    <col min="5" max="5" width="14.75390625" style="24" customWidth="1"/>
    <col min="6" max="6" width="14.75390625" style="25" customWidth="1"/>
    <col min="7" max="7" width="55.75390625" style="19" bestFit="1" customWidth="1"/>
    <col min="8" max="8" width="34.75390625" style="19" customWidth="1"/>
    <col min="9" max="9" width="16.25390625" style="19" customWidth="1"/>
    <col min="10" max="18" width="4.75390625" style="19" customWidth="1"/>
    <col min="19" max="16384" width="9.125" style="19" customWidth="1"/>
  </cols>
  <sheetData>
    <row r="1" spans="1:9" s="13" customFormat="1" ht="16.5" thickBot="1">
      <c r="A1" s="208" t="s">
        <v>51</v>
      </c>
      <c r="B1" s="208"/>
      <c r="C1" s="208"/>
      <c r="D1" s="208"/>
      <c r="E1" s="208"/>
      <c r="F1" s="208"/>
      <c r="G1" s="208"/>
      <c r="H1" s="208"/>
      <c r="I1" s="12"/>
    </row>
    <row r="2" spans="1:9" ht="63.75" customHeight="1" thickBot="1">
      <c r="A2" s="14" t="s">
        <v>52</v>
      </c>
      <c r="B2" s="15" t="s">
        <v>53</v>
      </c>
      <c r="C2" s="16" t="s">
        <v>54</v>
      </c>
      <c r="D2" s="16" t="s">
        <v>55</v>
      </c>
      <c r="E2" s="16" t="s">
        <v>56</v>
      </c>
      <c r="F2" s="16" t="s">
        <v>57</v>
      </c>
      <c r="G2" s="16" t="s">
        <v>58</v>
      </c>
      <c r="H2" s="17" t="s">
        <v>59</v>
      </c>
      <c r="I2" s="18"/>
    </row>
    <row r="3" spans="1:9" ht="14.25">
      <c r="A3" s="20">
        <v>1</v>
      </c>
      <c r="B3" s="112" t="s">
        <v>62</v>
      </c>
      <c r="C3" s="90">
        <v>45937252.49</v>
      </c>
      <c r="D3" s="91">
        <v>30141</v>
      </c>
      <c r="E3" s="90">
        <v>1524.07858</v>
      </c>
      <c r="F3" s="91">
        <v>1000</v>
      </c>
      <c r="G3" s="112" t="s">
        <v>102</v>
      </c>
      <c r="H3" s="92" t="s">
        <v>9</v>
      </c>
      <c r="I3" s="112"/>
    </row>
    <row r="4" spans="1:9" ht="14.25">
      <c r="A4" s="20">
        <v>2</v>
      </c>
      <c r="B4" s="112" t="s">
        <v>63</v>
      </c>
      <c r="C4" s="90">
        <v>20076934.83</v>
      </c>
      <c r="D4" s="91">
        <v>59491</v>
      </c>
      <c r="E4" s="90">
        <v>337.4785233</v>
      </c>
      <c r="F4" s="91">
        <v>100</v>
      </c>
      <c r="G4" s="112" t="s">
        <v>103</v>
      </c>
      <c r="H4" s="92" t="s">
        <v>17</v>
      </c>
      <c r="I4" s="112"/>
    </row>
    <row r="5" spans="1:9" ht="14.25" customHeight="1">
      <c r="A5" s="20">
        <v>3</v>
      </c>
      <c r="B5" s="112" t="s">
        <v>64</v>
      </c>
      <c r="C5" s="90">
        <v>18990973.5</v>
      </c>
      <c r="D5" s="91">
        <v>11162</v>
      </c>
      <c r="E5" s="90">
        <v>1701.395225</v>
      </c>
      <c r="F5" s="91">
        <v>1000</v>
      </c>
      <c r="G5" s="112" t="s">
        <v>104</v>
      </c>
      <c r="H5" s="92" t="s">
        <v>6</v>
      </c>
      <c r="I5" s="112"/>
    </row>
    <row r="6" spans="1:9" ht="14.25">
      <c r="A6" s="20">
        <v>4</v>
      </c>
      <c r="B6" s="112" t="s">
        <v>65</v>
      </c>
      <c r="C6" s="90">
        <v>9095600.2</v>
      </c>
      <c r="D6" s="91">
        <v>68625</v>
      </c>
      <c r="E6" s="90">
        <v>132.5406222</v>
      </c>
      <c r="F6" s="91">
        <v>100</v>
      </c>
      <c r="G6" s="112" t="s">
        <v>105</v>
      </c>
      <c r="H6" s="92" t="s">
        <v>21</v>
      </c>
      <c r="I6" s="112"/>
    </row>
    <row r="7" spans="1:9" ht="14.25" customHeight="1">
      <c r="A7" s="20">
        <v>5</v>
      </c>
      <c r="B7" s="89" t="s">
        <v>66</v>
      </c>
      <c r="C7" s="90">
        <v>4643976.09</v>
      </c>
      <c r="D7" s="91">
        <v>7883260</v>
      </c>
      <c r="E7" s="90">
        <v>0.589093356</v>
      </c>
      <c r="F7" s="91">
        <v>1</v>
      </c>
      <c r="G7" s="112" t="s">
        <v>102</v>
      </c>
      <c r="H7" s="92" t="s">
        <v>9</v>
      </c>
      <c r="I7" s="112"/>
    </row>
    <row r="8" spans="1:9" ht="14.25">
      <c r="A8" s="20">
        <v>6</v>
      </c>
      <c r="B8" s="112" t="s">
        <v>99</v>
      </c>
      <c r="C8" s="90">
        <v>4323370.29</v>
      </c>
      <c r="D8" s="91">
        <v>2296</v>
      </c>
      <c r="E8" s="90">
        <v>1883.000997</v>
      </c>
      <c r="F8" s="91">
        <v>1000</v>
      </c>
      <c r="G8" s="112" t="s">
        <v>106</v>
      </c>
      <c r="H8" s="92" t="s">
        <v>28</v>
      </c>
      <c r="I8" s="112"/>
    </row>
    <row r="9" spans="1:9" ht="14.25">
      <c r="A9" s="20">
        <v>7</v>
      </c>
      <c r="B9" s="112" t="s">
        <v>69</v>
      </c>
      <c r="C9" s="90">
        <v>3824112.71</v>
      </c>
      <c r="D9" s="91">
        <v>5407</v>
      </c>
      <c r="E9" s="90">
        <v>707.2522119</v>
      </c>
      <c r="F9" s="91">
        <v>1000</v>
      </c>
      <c r="G9" s="112" t="s">
        <v>103</v>
      </c>
      <c r="H9" s="92" t="s">
        <v>17</v>
      </c>
      <c r="I9" s="112"/>
    </row>
    <row r="10" spans="1:9" ht="14.25">
      <c r="A10" s="20">
        <v>8</v>
      </c>
      <c r="B10" s="112" t="s">
        <v>67</v>
      </c>
      <c r="C10" s="90">
        <v>3716507.64</v>
      </c>
      <c r="D10" s="91">
        <v>11058</v>
      </c>
      <c r="E10" s="90">
        <v>336.0922084</v>
      </c>
      <c r="F10" s="91">
        <v>1000</v>
      </c>
      <c r="G10" s="112" t="s">
        <v>107</v>
      </c>
      <c r="H10" s="92" t="s">
        <v>1</v>
      </c>
      <c r="I10" s="112"/>
    </row>
    <row r="11" spans="1:9" ht="14.25">
      <c r="A11" s="20">
        <v>9</v>
      </c>
      <c r="B11" s="112" t="s">
        <v>68</v>
      </c>
      <c r="C11" s="90">
        <v>3694562.06</v>
      </c>
      <c r="D11" s="91">
        <v>3779</v>
      </c>
      <c r="E11" s="90">
        <v>977.6560095</v>
      </c>
      <c r="F11" s="91">
        <v>1000</v>
      </c>
      <c r="G11" s="112" t="s">
        <v>108</v>
      </c>
      <c r="H11" s="92" t="s">
        <v>2</v>
      </c>
      <c r="I11" s="112"/>
    </row>
    <row r="12" spans="1:9" ht="14.25">
      <c r="A12" s="20">
        <v>10</v>
      </c>
      <c r="B12" s="89" t="s">
        <v>70</v>
      </c>
      <c r="C12" s="90">
        <v>2985634.57</v>
      </c>
      <c r="D12" s="91">
        <v>1689</v>
      </c>
      <c r="E12" s="90">
        <v>1767.693647</v>
      </c>
      <c r="F12" s="91">
        <v>1000</v>
      </c>
      <c r="G12" s="112" t="s">
        <v>109</v>
      </c>
      <c r="H12" s="92" t="s">
        <v>20</v>
      </c>
      <c r="I12" s="112"/>
    </row>
    <row r="13" spans="1:9" ht="14.25">
      <c r="A13" s="20">
        <v>11</v>
      </c>
      <c r="B13" s="112" t="s">
        <v>71</v>
      </c>
      <c r="C13" s="90">
        <v>2673405.37</v>
      </c>
      <c r="D13" s="91">
        <v>4632</v>
      </c>
      <c r="E13" s="90">
        <v>577.160054</v>
      </c>
      <c r="F13" s="91">
        <v>1000</v>
      </c>
      <c r="G13" s="89" t="s">
        <v>110</v>
      </c>
      <c r="H13" s="92" t="s">
        <v>19</v>
      </c>
      <c r="I13" s="89"/>
    </row>
    <row r="14" spans="1:9" ht="14.25">
      <c r="A14" s="20">
        <v>12</v>
      </c>
      <c r="B14" s="112" t="s">
        <v>72</v>
      </c>
      <c r="C14" s="90">
        <v>2230633.28</v>
      </c>
      <c r="D14" s="91">
        <v>2602</v>
      </c>
      <c r="E14" s="90">
        <v>857.2764335</v>
      </c>
      <c r="F14" s="91">
        <v>1000</v>
      </c>
      <c r="G14" s="112" t="s">
        <v>108</v>
      </c>
      <c r="H14" s="92" t="s">
        <v>2</v>
      </c>
      <c r="I14" s="112"/>
    </row>
    <row r="15" spans="1:9" ht="14.25">
      <c r="A15" s="20">
        <v>13</v>
      </c>
      <c r="B15" s="112" t="s">
        <v>73</v>
      </c>
      <c r="C15" s="90">
        <v>1919349.89</v>
      </c>
      <c r="D15" s="91">
        <v>1307</v>
      </c>
      <c r="E15" s="90">
        <v>1468.515601</v>
      </c>
      <c r="F15" s="91">
        <v>1000</v>
      </c>
      <c r="G15" s="112" t="s">
        <v>111</v>
      </c>
      <c r="H15" s="92" t="s">
        <v>14</v>
      </c>
      <c r="I15" s="112"/>
    </row>
    <row r="16" spans="1:9" ht="14.25">
      <c r="A16" s="20">
        <v>14</v>
      </c>
      <c r="B16" s="112" t="s">
        <v>75</v>
      </c>
      <c r="C16" s="90">
        <v>1857254.02</v>
      </c>
      <c r="D16" s="91">
        <v>50245</v>
      </c>
      <c r="E16" s="90">
        <v>36.96395701</v>
      </c>
      <c r="F16" s="91">
        <v>100</v>
      </c>
      <c r="G16" s="112" t="s">
        <v>113</v>
      </c>
      <c r="H16" s="92" t="s">
        <v>4</v>
      </c>
      <c r="I16" s="112"/>
    </row>
    <row r="17" spans="1:9" ht="14.25">
      <c r="A17" s="20">
        <v>15</v>
      </c>
      <c r="B17" s="89" t="s">
        <v>74</v>
      </c>
      <c r="C17" s="90">
        <v>1777746.11</v>
      </c>
      <c r="D17" s="91">
        <v>2277</v>
      </c>
      <c r="E17" s="90">
        <v>780.7404963</v>
      </c>
      <c r="F17" s="91">
        <v>1000</v>
      </c>
      <c r="G17" s="112" t="s">
        <v>112</v>
      </c>
      <c r="H17" s="92" t="s">
        <v>15</v>
      </c>
      <c r="I17" s="112"/>
    </row>
    <row r="18" spans="1:9" ht="14.25">
      <c r="A18" s="20">
        <v>16</v>
      </c>
      <c r="B18" s="112" t="s">
        <v>76</v>
      </c>
      <c r="C18" s="90">
        <v>1693844.66</v>
      </c>
      <c r="D18" s="91">
        <v>809</v>
      </c>
      <c r="E18" s="90">
        <v>2093.751125</v>
      </c>
      <c r="F18" s="91">
        <v>1000</v>
      </c>
      <c r="G18" s="112" t="s">
        <v>111</v>
      </c>
      <c r="H18" s="92" t="s">
        <v>14</v>
      </c>
      <c r="I18" s="112"/>
    </row>
    <row r="19" spans="1:9" ht="14.25">
      <c r="A19" s="20">
        <v>17</v>
      </c>
      <c r="B19" s="112" t="s">
        <v>77</v>
      </c>
      <c r="C19" s="90">
        <v>1653389.8</v>
      </c>
      <c r="D19" s="91">
        <v>1321</v>
      </c>
      <c r="E19" s="90">
        <v>1251.619833</v>
      </c>
      <c r="F19" s="91">
        <v>1000</v>
      </c>
      <c r="G19" s="112" t="s">
        <v>114</v>
      </c>
      <c r="H19" s="92" t="s">
        <v>5</v>
      </c>
      <c r="I19" s="112"/>
    </row>
    <row r="20" spans="1:9" ht="14.25">
      <c r="A20" s="20">
        <v>18</v>
      </c>
      <c r="B20" s="112" t="s">
        <v>78</v>
      </c>
      <c r="C20" s="90">
        <v>1603243.77</v>
      </c>
      <c r="D20" s="91">
        <v>1226</v>
      </c>
      <c r="E20" s="90">
        <v>1307.702912</v>
      </c>
      <c r="F20" s="91">
        <v>1000</v>
      </c>
      <c r="G20" s="112" t="s">
        <v>115</v>
      </c>
      <c r="H20" s="92" t="s">
        <v>16</v>
      </c>
      <c r="I20" s="112"/>
    </row>
    <row r="21" spans="1:9" ht="14.25">
      <c r="A21" s="20">
        <v>19</v>
      </c>
      <c r="B21" s="89" t="s">
        <v>79</v>
      </c>
      <c r="C21" s="90">
        <v>1512710.64</v>
      </c>
      <c r="D21" s="91">
        <v>1420</v>
      </c>
      <c r="E21" s="90">
        <v>1065.289183</v>
      </c>
      <c r="F21" s="91">
        <v>1000</v>
      </c>
      <c r="G21" s="112" t="s">
        <v>102</v>
      </c>
      <c r="H21" s="92" t="s">
        <v>9</v>
      </c>
      <c r="I21" s="112"/>
    </row>
    <row r="22" spans="1:9" ht="14.25">
      <c r="A22" s="20">
        <v>20</v>
      </c>
      <c r="B22" s="112" t="s">
        <v>81</v>
      </c>
      <c r="C22" s="90">
        <v>1450344.145</v>
      </c>
      <c r="D22" s="91">
        <v>4053</v>
      </c>
      <c r="E22" s="90">
        <v>357.8445953</v>
      </c>
      <c r="F22" s="91">
        <v>500</v>
      </c>
      <c r="G22" s="112" t="s">
        <v>104</v>
      </c>
      <c r="H22" s="92" t="s">
        <v>6</v>
      </c>
      <c r="I22" s="112"/>
    </row>
    <row r="23" spans="1:9" ht="14.25">
      <c r="A23" s="20">
        <v>21</v>
      </c>
      <c r="B23" s="112" t="s">
        <v>80</v>
      </c>
      <c r="C23" s="90">
        <v>1405785.2</v>
      </c>
      <c r="D23" s="91">
        <v>29466</v>
      </c>
      <c r="E23" s="90">
        <v>47.70872192</v>
      </c>
      <c r="F23" s="91">
        <v>100</v>
      </c>
      <c r="G23" s="112" t="s">
        <v>116</v>
      </c>
      <c r="H23" s="92" t="s">
        <v>3</v>
      </c>
      <c r="I23" s="112"/>
    </row>
    <row r="24" spans="1:9" ht="14.25">
      <c r="A24" s="20">
        <v>22</v>
      </c>
      <c r="B24" s="112" t="s">
        <v>82</v>
      </c>
      <c r="C24" s="90">
        <v>1384149.83</v>
      </c>
      <c r="D24" s="91">
        <v>14678</v>
      </c>
      <c r="E24" s="90">
        <v>94.3009831</v>
      </c>
      <c r="F24" s="91">
        <v>100</v>
      </c>
      <c r="G24" s="112" t="s">
        <v>103</v>
      </c>
      <c r="H24" s="92" t="s">
        <v>17</v>
      </c>
      <c r="I24" s="112"/>
    </row>
    <row r="25" spans="1:9" ht="14.25">
      <c r="A25" s="20">
        <v>23</v>
      </c>
      <c r="B25" s="112" t="s">
        <v>100</v>
      </c>
      <c r="C25" s="90">
        <v>1341400.75</v>
      </c>
      <c r="D25" s="91">
        <v>48387</v>
      </c>
      <c r="E25" s="90">
        <v>27.72233761</v>
      </c>
      <c r="F25" s="91">
        <v>100</v>
      </c>
      <c r="G25" s="112" t="s">
        <v>106</v>
      </c>
      <c r="H25" s="92" t="s">
        <v>28</v>
      </c>
      <c r="I25" s="112"/>
    </row>
    <row r="26" spans="1:9" ht="14.25">
      <c r="A26" s="20">
        <v>24</v>
      </c>
      <c r="B26" s="112" t="s">
        <v>83</v>
      </c>
      <c r="C26" s="90">
        <v>1280254.39</v>
      </c>
      <c r="D26" s="91">
        <v>5943</v>
      </c>
      <c r="E26" s="90">
        <v>215.422243</v>
      </c>
      <c r="F26" s="91">
        <v>500</v>
      </c>
      <c r="G26" s="112" t="s">
        <v>104</v>
      </c>
      <c r="H26" s="92" t="s">
        <v>6</v>
      </c>
      <c r="I26" s="112"/>
    </row>
    <row r="27" spans="1:9" ht="14.25">
      <c r="A27" s="20">
        <v>25</v>
      </c>
      <c r="B27" s="112" t="s">
        <v>84</v>
      </c>
      <c r="C27" s="90">
        <v>1157376.36</v>
      </c>
      <c r="D27" s="91">
        <v>125</v>
      </c>
      <c r="E27" s="90">
        <v>9259.01088</v>
      </c>
      <c r="F27" s="91">
        <v>10000</v>
      </c>
      <c r="G27" s="112" t="s">
        <v>105</v>
      </c>
      <c r="H27" s="92" t="s">
        <v>21</v>
      </c>
      <c r="I27" s="112"/>
    </row>
    <row r="28" spans="1:9" ht="14.25">
      <c r="A28" s="20">
        <v>26</v>
      </c>
      <c r="B28" s="112" t="s">
        <v>85</v>
      </c>
      <c r="C28" s="90">
        <v>1154994.12</v>
      </c>
      <c r="D28" s="91">
        <v>1197</v>
      </c>
      <c r="E28" s="90">
        <v>964.9073684</v>
      </c>
      <c r="F28" s="91">
        <v>1000</v>
      </c>
      <c r="G28" s="112" t="s">
        <v>114</v>
      </c>
      <c r="H28" s="92" t="s">
        <v>5</v>
      </c>
      <c r="I28" s="112"/>
    </row>
    <row r="29" spans="1:9" ht="14.25">
      <c r="A29" s="20">
        <v>27</v>
      </c>
      <c r="B29" s="112" t="s">
        <v>87</v>
      </c>
      <c r="C29" s="90">
        <v>933566.75</v>
      </c>
      <c r="D29" s="91">
        <v>2758</v>
      </c>
      <c r="E29" s="90">
        <v>338.494108</v>
      </c>
      <c r="F29" s="91">
        <v>1000</v>
      </c>
      <c r="G29" s="112" t="s">
        <v>107</v>
      </c>
      <c r="H29" s="92" t="s">
        <v>1</v>
      </c>
      <c r="I29" s="112"/>
    </row>
    <row r="30" spans="1:9" ht="14.25">
      <c r="A30" s="20">
        <v>28</v>
      </c>
      <c r="B30" s="112" t="s">
        <v>86</v>
      </c>
      <c r="C30" s="90">
        <v>931280.2</v>
      </c>
      <c r="D30" s="91">
        <v>983</v>
      </c>
      <c r="E30" s="90">
        <v>947.3857579</v>
      </c>
      <c r="F30" s="91">
        <v>1000</v>
      </c>
      <c r="G30" s="112" t="s">
        <v>117</v>
      </c>
      <c r="H30" s="92" t="s">
        <v>0</v>
      </c>
      <c r="I30" s="112"/>
    </row>
    <row r="31" spans="1:9" ht="14.25">
      <c r="A31" s="20">
        <v>29</v>
      </c>
      <c r="B31" s="112" t="s">
        <v>88</v>
      </c>
      <c r="C31" s="90">
        <v>868539.29</v>
      </c>
      <c r="D31" s="91">
        <v>545</v>
      </c>
      <c r="E31" s="90">
        <v>1593.650073</v>
      </c>
      <c r="F31" s="91">
        <v>1000</v>
      </c>
      <c r="G31" s="112" t="s">
        <v>111</v>
      </c>
      <c r="H31" s="92" t="s">
        <v>14</v>
      </c>
      <c r="I31" s="112"/>
    </row>
    <row r="32" spans="1:9" s="22" customFormat="1" ht="14.25">
      <c r="A32" s="20">
        <v>30</v>
      </c>
      <c r="B32" s="112" t="s">
        <v>89</v>
      </c>
      <c r="C32" s="90">
        <v>778010.13</v>
      </c>
      <c r="D32" s="91">
        <v>624</v>
      </c>
      <c r="E32" s="90">
        <v>1246.811106</v>
      </c>
      <c r="F32" s="91">
        <v>1000</v>
      </c>
      <c r="G32" s="112" t="s">
        <v>114</v>
      </c>
      <c r="H32" s="92" t="s">
        <v>5</v>
      </c>
      <c r="I32" s="112"/>
    </row>
    <row r="33" spans="1:9" s="22" customFormat="1" ht="15" customHeight="1">
      <c r="A33" s="20">
        <v>31</v>
      </c>
      <c r="B33" s="112" t="s">
        <v>90</v>
      </c>
      <c r="C33" s="90">
        <v>725776.05</v>
      </c>
      <c r="D33" s="91">
        <v>1315</v>
      </c>
      <c r="E33" s="90">
        <v>551.9209506</v>
      </c>
      <c r="F33" s="91">
        <v>1000</v>
      </c>
      <c r="G33" s="112" t="s">
        <v>114</v>
      </c>
      <c r="H33" s="92" t="s">
        <v>5</v>
      </c>
      <c r="I33" s="112"/>
    </row>
    <row r="34" spans="1:9" ht="14.25">
      <c r="A34" s="20">
        <v>32</v>
      </c>
      <c r="B34" s="112" t="s">
        <v>91</v>
      </c>
      <c r="C34" s="90">
        <v>676788.47</v>
      </c>
      <c r="D34" s="91">
        <v>1153</v>
      </c>
      <c r="E34" s="90">
        <v>586.9804597</v>
      </c>
      <c r="F34" s="91">
        <v>1000</v>
      </c>
      <c r="G34" s="112" t="s">
        <v>118</v>
      </c>
      <c r="H34" s="92" t="s">
        <v>8</v>
      </c>
      <c r="I34" s="112"/>
    </row>
    <row r="35" spans="1:9" ht="14.25" customHeight="1">
      <c r="A35" s="20">
        <v>33</v>
      </c>
      <c r="B35" s="112" t="s">
        <v>92</v>
      </c>
      <c r="C35" s="90">
        <v>642624.41</v>
      </c>
      <c r="D35" s="91">
        <v>19712</v>
      </c>
      <c r="E35" s="90">
        <v>32.60067015</v>
      </c>
      <c r="F35" s="91">
        <v>100</v>
      </c>
      <c r="G35" s="112" t="s">
        <v>116</v>
      </c>
      <c r="H35" s="92" t="s">
        <v>3</v>
      </c>
      <c r="I35" s="112"/>
    </row>
    <row r="36" spans="1:44" s="22" customFormat="1" ht="14.25">
      <c r="A36" s="20">
        <v>34</v>
      </c>
      <c r="B36" s="112" t="s">
        <v>93</v>
      </c>
      <c r="C36" s="90">
        <v>641360.22</v>
      </c>
      <c r="D36" s="91">
        <v>10475</v>
      </c>
      <c r="E36" s="90">
        <v>61.22770597</v>
      </c>
      <c r="F36" s="91">
        <v>100</v>
      </c>
      <c r="G36" s="112" t="s">
        <v>119</v>
      </c>
      <c r="H36" s="92" t="s">
        <v>22</v>
      </c>
      <c r="I36" s="112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</row>
    <row r="37" spans="1:9" ht="14.25">
      <c r="A37" s="20">
        <v>35</v>
      </c>
      <c r="B37" s="112" t="s">
        <v>95</v>
      </c>
      <c r="C37" s="90">
        <v>482556.2206</v>
      </c>
      <c r="D37" s="91">
        <v>8937</v>
      </c>
      <c r="E37" s="90">
        <v>53.99532512</v>
      </c>
      <c r="F37" s="91">
        <v>100</v>
      </c>
      <c r="G37" s="112" t="s">
        <v>120</v>
      </c>
      <c r="H37" s="92" t="s">
        <v>18</v>
      </c>
      <c r="I37" s="112"/>
    </row>
    <row r="38" spans="1:9" ht="14.25">
      <c r="A38" s="20">
        <v>36</v>
      </c>
      <c r="B38" s="112" t="s">
        <v>94</v>
      </c>
      <c r="C38" s="90">
        <v>453400.69</v>
      </c>
      <c r="D38" s="91">
        <v>1303</v>
      </c>
      <c r="E38" s="90">
        <v>347.9667613</v>
      </c>
      <c r="F38" s="91">
        <v>1000</v>
      </c>
      <c r="G38" s="112" t="s">
        <v>115</v>
      </c>
      <c r="H38" s="92" t="s">
        <v>16</v>
      </c>
      <c r="I38" s="112"/>
    </row>
    <row r="39" spans="1:9" ht="14.25">
      <c r="A39" s="20">
        <v>37</v>
      </c>
      <c r="B39" s="112" t="s">
        <v>96</v>
      </c>
      <c r="C39" s="90">
        <v>291592.08</v>
      </c>
      <c r="D39" s="91">
        <v>7486</v>
      </c>
      <c r="E39" s="90">
        <v>38.95165375</v>
      </c>
      <c r="F39" s="91">
        <v>100</v>
      </c>
      <c r="G39" s="112" t="s">
        <v>121</v>
      </c>
      <c r="H39" s="92" t="s">
        <v>7</v>
      </c>
      <c r="I39" s="112"/>
    </row>
    <row r="40" spans="1:9" ht="14.25">
      <c r="A40" s="20">
        <v>38</v>
      </c>
      <c r="B40" s="112" t="s">
        <v>97</v>
      </c>
      <c r="C40" s="90">
        <v>161805.03</v>
      </c>
      <c r="D40" s="91">
        <v>4797</v>
      </c>
      <c r="E40" s="90">
        <v>33.73046279</v>
      </c>
      <c r="F40" s="91">
        <v>100</v>
      </c>
      <c r="G40" s="112" t="s">
        <v>119</v>
      </c>
      <c r="H40" s="92" t="s">
        <v>22</v>
      </c>
      <c r="I40" s="112"/>
    </row>
    <row r="41" spans="1:9" ht="14.25">
      <c r="A41" s="20">
        <v>39</v>
      </c>
      <c r="B41" s="112" t="s">
        <v>98</v>
      </c>
      <c r="C41" s="90">
        <v>21413.4</v>
      </c>
      <c r="D41" s="91">
        <v>465</v>
      </c>
      <c r="E41" s="90">
        <v>46.05032258</v>
      </c>
      <c r="F41" s="91">
        <v>100</v>
      </c>
      <c r="G41" s="112" t="s">
        <v>122</v>
      </c>
      <c r="H41" s="92" t="s">
        <v>10</v>
      </c>
      <c r="I41" s="112"/>
    </row>
    <row r="42" spans="1:9" ht="15" customHeight="1" thickBot="1">
      <c r="A42" s="209" t="s">
        <v>60</v>
      </c>
      <c r="B42" s="210"/>
      <c r="C42" s="102">
        <f>SUM(C3:C41)</f>
        <v>150993519.6556</v>
      </c>
      <c r="D42" s="103">
        <f>SUM(D3:D41)</f>
        <v>8307149</v>
      </c>
      <c r="E42" s="59" t="s">
        <v>12</v>
      </c>
      <c r="F42" s="59" t="s">
        <v>12</v>
      </c>
      <c r="G42" s="59" t="s">
        <v>12</v>
      </c>
      <c r="H42" s="60" t="s">
        <v>12</v>
      </c>
      <c r="I42" s="112"/>
    </row>
    <row r="43" spans="1:9" ht="15" customHeight="1" thickBot="1">
      <c r="A43" s="211" t="s">
        <v>61</v>
      </c>
      <c r="B43" s="211"/>
      <c r="C43" s="211"/>
      <c r="D43" s="211"/>
      <c r="E43" s="211"/>
      <c r="F43" s="211"/>
      <c r="G43" s="211"/>
      <c r="H43" s="211"/>
      <c r="I43" s="112"/>
    </row>
    <row r="44" ht="14.25">
      <c r="I44" s="112"/>
    </row>
    <row r="45" spans="2:4" ht="14.25">
      <c r="B45" s="19" t="s">
        <v>101</v>
      </c>
      <c r="C45" s="24">
        <f>C42-SUM(C3:C12)</f>
        <v>33704595.275600016</v>
      </c>
      <c r="D45" s="135">
        <f>C45/$C$42</f>
        <v>0.22321881993662096</v>
      </c>
    </row>
    <row r="46" spans="2:8" ht="14.25">
      <c r="B46" s="89" t="str">
        <f aca="true" t="shared" si="0" ref="B46:C55">B3</f>
        <v>"OTP Classic"</v>
      </c>
      <c r="C46" s="90">
        <f t="shared" si="0"/>
        <v>45937252.49</v>
      </c>
      <c r="D46" s="135">
        <f>C46/$C$42</f>
        <v>0.3042332716978711</v>
      </c>
      <c r="H46" s="18"/>
    </row>
    <row r="47" spans="2:8" ht="14.25">
      <c r="B47" s="89" t="str">
        <f t="shared" si="0"/>
        <v>"KINTO-Classic"</v>
      </c>
      <c r="C47" s="90">
        <f t="shared" si="0"/>
        <v>20076934.83</v>
      </c>
      <c r="D47" s="135">
        <f aca="true" t="shared" si="1" ref="D47:D55">C47/$C$42</f>
        <v>0.13296553968536748</v>
      </c>
      <c r="H47" s="18"/>
    </row>
    <row r="48" spans="2:8" ht="14.25">
      <c r="B48" s="89" t="str">
        <f t="shared" si="0"/>
        <v>"Raiffeisen Money Market"</v>
      </c>
      <c r="C48" s="90">
        <f t="shared" si="0"/>
        <v>18990973.5</v>
      </c>
      <c r="D48" s="135">
        <f t="shared" si="1"/>
        <v>0.125773434140196</v>
      </c>
      <c r="H48" s="18"/>
    </row>
    <row r="49" spans="2:8" ht="14.25">
      <c r="B49" s="89" t="str">
        <f t="shared" si="0"/>
        <v>"Sparta Balanced"</v>
      </c>
      <c r="C49" s="90">
        <f t="shared" si="0"/>
        <v>9095600.2</v>
      </c>
      <c r="D49" s="135">
        <f t="shared" si="1"/>
        <v>0.06023834811418454</v>
      </c>
      <c r="H49" s="18"/>
    </row>
    <row r="50" spans="2:8" ht="14.25">
      <c r="B50" s="89" t="str">
        <f t="shared" si="0"/>
        <v>"OTP Equity Fund"</v>
      </c>
      <c r="C50" s="90">
        <f t="shared" si="0"/>
        <v>4643976.09</v>
      </c>
      <c r="D50" s="135">
        <f t="shared" si="1"/>
        <v>0.03075612847884075</v>
      </c>
      <c r="H50" s="18"/>
    </row>
    <row r="51" spans="2:8" ht="14.25">
      <c r="B51" s="89" t="str">
        <f t="shared" si="0"/>
        <v>"FIDO Bond Fund"</v>
      </c>
      <c r="C51" s="90">
        <f t="shared" si="0"/>
        <v>4323370.29</v>
      </c>
      <c r="D51" s="135">
        <f t="shared" si="1"/>
        <v>0.02863282013599751</v>
      </c>
      <c r="H51" s="18"/>
    </row>
    <row r="52" spans="2:8" ht="14.25">
      <c r="B52" s="89" t="str">
        <f t="shared" si="0"/>
        <v>"KINTO-Equity"</v>
      </c>
      <c r="C52" s="90">
        <f t="shared" si="0"/>
        <v>3824112.71</v>
      </c>
      <c r="D52" s="135">
        <f t="shared" si="1"/>
        <v>0.025326336644926152</v>
      </c>
      <c r="H52" s="18"/>
    </row>
    <row r="53" spans="2:8" ht="14.25">
      <c r="B53" s="89" t="str">
        <f t="shared" si="0"/>
        <v>"Premium-Index Fund "</v>
      </c>
      <c r="C53" s="90">
        <f t="shared" si="0"/>
        <v>3716507.64</v>
      </c>
      <c r="D53" s="135">
        <f t="shared" si="1"/>
        <v>0.024613689703220077</v>
      </c>
      <c r="H53" s="18"/>
    </row>
    <row r="54" spans="2:4" ht="14.25">
      <c r="B54" s="89" t="str">
        <f t="shared" si="0"/>
        <v>"Delta-Fund Balanced"</v>
      </c>
      <c r="C54" s="90">
        <f t="shared" si="0"/>
        <v>3694562.06</v>
      </c>
      <c r="D54" s="135">
        <f t="shared" si="1"/>
        <v>0.024468348498842194</v>
      </c>
    </row>
    <row r="55" spans="2:4" ht="14.25">
      <c r="B55" s="89" t="str">
        <f t="shared" si="0"/>
        <v>"Andromeda"</v>
      </c>
      <c r="C55" s="90">
        <f t="shared" si="0"/>
        <v>2985634.57</v>
      </c>
      <c r="D55" s="135">
        <f t="shared" si="1"/>
        <v>0.019773262963933228</v>
      </c>
    </row>
  </sheetData>
  <mergeCells count="3">
    <mergeCell ref="A1:H1"/>
    <mergeCell ref="A42:B42"/>
    <mergeCell ref="A43:H43"/>
  </mergeCells>
  <hyperlinks>
    <hyperlink ref="H42" r:id="rId1" display="http://art-capital.com.ua/"/>
  </hyperlinks>
  <printOptions/>
  <pageMargins left="0.75" right="0.75" top="1" bottom="1" header="0.5" footer="0.5"/>
  <pageSetup horizontalDpi="600" verticalDpi="600" orientation="portrait" paperSize="9" scale="2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K85"/>
  <sheetViews>
    <sheetView zoomScale="75" zoomScaleNormal="75" workbookViewId="0" topLeftCell="A1">
      <selection activeCell="B38" sqref="B38"/>
    </sheetView>
  </sheetViews>
  <sheetFormatPr defaultColWidth="9.00390625" defaultRowHeight="12.75" outlineLevelRow="1"/>
  <cols>
    <col min="1" max="1" width="4.25390625" style="33" customWidth="1"/>
    <col min="2" max="2" width="61.75390625" style="33" bestFit="1" customWidth="1"/>
    <col min="3" max="4" width="14.75390625" style="34" customWidth="1"/>
    <col min="5" max="8" width="12.75390625" style="35" customWidth="1"/>
    <col min="9" max="9" width="16.125" style="33" bestFit="1" customWidth="1"/>
    <col min="10" max="10" width="18.625" style="33" customWidth="1"/>
    <col min="11" max="16384" width="9.125" style="33" customWidth="1"/>
  </cols>
  <sheetData>
    <row r="1" spans="1:10" s="13" customFormat="1" ht="16.5" thickBot="1">
      <c r="A1" s="212" t="s">
        <v>123</v>
      </c>
      <c r="B1" s="212"/>
      <c r="C1" s="212"/>
      <c r="D1" s="212"/>
      <c r="E1" s="212"/>
      <c r="F1" s="212"/>
      <c r="G1" s="212"/>
      <c r="H1" s="212"/>
      <c r="I1" s="212"/>
      <c r="J1" s="212"/>
    </row>
    <row r="2" spans="1:10" s="19" customFormat="1" ht="15.75" customHeight="1" thickBot="1">
      <c r="A2" s="214" t="s">
        <v>52</v>
      </c>
      <c r="B2" s="105"/>
      <c r="C2" s="106"/>
      <c r="D2" s="107"/>
      <c r="E2" s="216" t="s">
        <v>129</v>
      </c>
      <c r="F2" s="216"/>
      <c r="G2" s="216"/>
      <c r="H2" s="216"/>
      <c r="I2" s="216"/>
      <c r="J2" s="216"/>
    </row>
    <row r="3" spans="1:10" s="23" customFormat="1" ht="75.75" thickBot="1">
      <c r="A3" s="215"/>
      <c r="B3" s="173" t="s">
        <v>130</v>
      </c>
      <c r="C3" s="27" t="s">
        <v>131</v>
      </c>
      <c r="D3" s="27" t="s">
        <v>132</v>
      </c>
      <c r="E3" s="16" t="s">
        <v>124</v>
      </c>
      <c r="F3" s="16" t="s">
        <v>125</v>
      </c>
      <c r="G3" s="207" t="s">
        <v>139</v>
      </c>
      <c r="H3" s="16" t="s">
        <v>126</v>
      </c>
      <c r="I3" s="17" t="s">
        <v>127</v>
      </c>
      <c r="J3" s="17" t="s">
        <v>128</v>
      </c>
    </row>
    <row r="4" spans="1:11" s="19" customFormat="1" ht="14.25" collapsed="1">
      <c r="A4" s="20">
        <v>1</v>
      </c>
      <c r="B4" s="112" t="s">
        <v>63</v>
      </c>
      <c r="C4" s="155">
        <v>38118</v>
      </c>
      <c r="D4" s="155">
        <v>38182</v>
      </c>
      <c r="E4" s="156">
        <v>0.0238</v>
      </c>
      <c r="F4" s="156">
        <v>-0.0779</v>
      </c>
      <c r="G4" s="156">
        <v>-0.0919</v>
      </c>
      <c r="H4" s="156">
        <v>-0.1164</v>
      </c>
      <c r="I4" s="156">
        <v>2.3748</v>
      </c>
      <c r="J4" s="157">
        <v>0.1689</v>
      </c>
      <c r="K4" s="112"/>
    </row>
    <row r="5" spans="1:11" s="19" customFormat="1" ht="14.25" collapsed="1">
      <c r="A5" s="20">
        <v>2</v>
      </c>
      <c r="B5" s="180" t="s">
        <v>87</v>
      </c>
      <c r="C5" s="155">
        <v>38492</v>
      </c>
      <c r="D5" s="155">
        <v>38629</v>
      </c>
      <c r="E5" s="156">
        <v>0.027</v>
      </c>
      <c r="F5" s="156">
        <v>-0.0848</v>
      </c>
      <c r="G5" s="156">
        <v>-0.0614</v>
      </c>
      <c r="H5" s="156">
        <v>-0.4718</v>
      </c>
      <c r="I5" s="156">
        <v>-0.6615</v>
      </c>
      <c r="J5" s="157">
        <v>-0.152</v>
      </c>
      <c r="K5" s="180"/>
    </row>
    <row r="6" spans="1:11" s="19" customFormat="1" ht="14.25" collapsed="1">
      <c r="A6" s="20">
        <v>3</v>
      </c>
      <c r="B6" s="180" t="s">
        <v>76</v>
      </c>
      <c r="C6" s="155">
        <v>38828</v>
      </c>
      <c r="D6" s="155">
        <v>39028</v>
      </c>
      <c r="E6" s="156">
        <v>0.013</v>
      </c>
      <c r="F6" s="156">
        <v>0.0391</v>
      </c>
      <c r="G6" s="156">
        <v>0.0551</v>
      </c>
      <c r="H6" s="156">
        <v>0.122</v>
      </c>
      <c r="I6" s="156">
        <v>1.0938</v>
      </c>
      <c r="J6" s="157">
        <v>0.1445</v>
      </c>
      <c r="K6" s="112"/>
    </row>
    <row r="7" spans="1:11" s="19" customFormat="1" ht="14.25" collapsed="1">
      <c r="A7" s="20">
        <v>4</v>
      </c>
      <c r="B7" s="180" t="s">
        <v>89</v>
      </c>
      <c r="C7" s="155">
        <v>38919</v>
      </c>
      <c r="D7" s="155">
        <v>39092</v>
      </c>
      <c r="E7" s="156">
        <v>0.0192</v>
      </c>
      <c r="F7" s="156">
        <v>-0.051</v>
      </c>
      <c r="G7" s="156">
        <v>-0.0165</v>
      </c>
      <c r="H7" s="156">
        <v>-0.0738</v>
      </c>
      <c r="I7" s="156">
        <v>0.2468</v>
      </c>
      <c r="J7" s="157">
        <v>0.0425</v>
      </c>
      <c r="K7" s="112"/>
    </row>
    <row r="8" spans="1:11" s="19" customFormat="1" ht="14.25" collapsed="1">
      <c r="A8" s="20">
        <v>5</v>
      </c>
      <c r="B8" s="180" t="s">
        <v>90</v>
      </c>
      <c r="C8" s="155">
        <v>38919</v>
      </c>
      <c r="D8" s="155">
        <v>39092</v>
      </c>
      <c r="E8" s="156">
        <v>0.0219</v>
      </c>
      <c r="F8" s="156">
        <v>-0.1006</v>
      </c>
      <c r="G8" s="156">
        <v>-0.1177</v>
      </c>
      <c r="H8" s="156">
        <v>-0.3415</v>
      </c>
      <c r="I8" s="156">
        <v>-0.4481</v>
      </c>
      <c r="J8" s="157">
        <v>-0.1061</v>
      </c>
      <c r="K8" s="180"/>
    </row>
    <row r="9" spans="1:11" s="19" customFormat="1" ht="14.25" collapsed="1">
      <c r="A9" s="20">
        <v>6</v>
      </c>
      <c r="B9" s="28" t="s">
        <v>95</v>
      </c>
      <c r="C9" s="155">
        <v>38968</v>
      </c>
      <c r="D9" s="155">
        <v>39140</v>
      </c>
      <c r="E9" s="156">
        <v>0.1488</v>
      </c>
      <c r="F9" s="156">
        <v>0.1408</v>
      </c>
      <c r="G9" s="156">
        <v>0.1569</v>
      </c>
      <c r="H9" s="156">
        <v>-0.0041</v>
      </c>
      <c r="I9" s="156">
        <v>-0.46</v>
      </c>
      <c r="J9" s="157">
        <v>-0.1124</v>
      </c>
      <c r="K9" s="180"/>
    </row>
    <row r="10" spans="1:11" s="19" customFormat="1" ht="14.25" collapsed="1">
      <c r="A10" s="20">
        <v>7</v>
      </c>
      <c r="B10" s="112" t="s">
        <v>100</v>
      </c>
      <c r="C10" s="155">
        <v>39066</v>
      </c>
      <c r="D10" s="155">
        <v>39258</v>
      </c>
      <c r="E10" s="156">
        <v>0.0139</v>
      </c>
      <c r="F10" s="156">
        <v>-0.1346</v>
      </c>
      <c r="G10" s="156">
        <v>-0.0824</v>
      </c>
      <c r="H10" s="156">
        <v>-0.2158</v>
      </c>
      <c r="I10" s="156">
        <v>-0.7228</v>
      </c>
      <c r="J10" s="157">
        <v>-0.2326</v>
      </c>
      <c r="K10" s="180"/>
    </row>
    <row r="11" spans="1:11" s="19" customFormat="1" ht="14.25" collapsed="1">
      <c r="A11" s="20">
        <v>8</v>
      </c>
      <c r="B11" s="112" t="s">
        <v>99</v>
      </c>
      <c r="C11" s="155">
        <v>39066</v>
      </c>
      <c r="D11" s="155">
        <v>39258</v>
      </c>
      <c r="E11" s="156">
        <v>0.0524</v>
      </c>
      <c r="F11" s="156">
        <v>-0.0511</v>
      </c>
      <c r="G11" s="156">
        <v>-0.0297</v>
      </c>
      <c r="H11" s="156">
        <v>0.0421</v>
      </c>
      <c r="I11" s="156">
        <v>0.883</v>
      </c>
      <c r="J11" s="157">
        <v>0.1395</v>
      </c>
      <c r="K11" s="28"/>
    </row>
    <row r="12" spans="1:11" s="19" customFormat="1" ht="14.25" collapsed="1">
      <c r="A12" s="20">
        <v>9</v>
      </c>
      <c r="B12" s="28" t="s">
        <v>72</v>
      </c>
      <c r="C12" s="155">
        <v>39252</v>
      </c>
      <c r="D12" s="155">
        <v>39420</v>
      </c>
      <c r="E12" s="156">
        <v>0.0112</v>
      </c>
      <c r="F12" s="156">
        <v>-0.0159</v>
      </c>
      <c r="G12" s="156">
        <v>0.0144</v>
      </c>
      <c r="H12" s="156">
        <v>-0.013</v>
      </c>
      <c r="I12" s="156">
        <v>-0.1427</v>
      </c>
      <c r="J12" s="157">
        <v>-0.0344</v>
      </c>
      <c r="K12" s="112"/>
    </row>
    <row r="13" spans="1:11" s="19" customFormat="1" ht="14.25" collapsed="1">
      <c r="A13" s="20">
        <v>10</v>
      </c>
      <c r="B13" s="180" t="s">
        <v>68</v>
      </c>
      <c r="C13" s="155">
        <v>39252</v>
      </c>
      <c r="D13" s="155">
        <v>39420</v>
      </c>
      <c r="E13" s="156">
        <v>0.0111</v>
      </c>
      <c r="F13" s="156">
        <v>-0.0248</v>
      </c>
      <c r="G13" s="156">
        <v>0.0316</v>
      </c>
      <c r="H13" s="156">
        <v>0.0089</v>
      </c>
      <c r="I13" s="156">
        <v>-0.0223</v>
      </c>
      <c r="J13" s="157">
        <v>-0.0051</v>
      </c>
      <c r="K13" s="112"/>
    </row>
    <row r="14" spans="1:11" s="19" customFormat="1" ht="14.25" collapsed="1">
      <c r="A14" s="20">
        <v>11</v>
      </c>
      <c r="B14" s="180" t="s">
        <v>135</v>
      </c>
      <c r="C14" s="155">
        <v>39269</v>
      </c>
      <c r="D14" s="155">
        <v>39443</v>
      </c>
      <c r="E14" s="156">
        <v>0.0187</v>
      </c>
      <c r="F14" s="156">
        <v>-0.0527</v>
      </c>
      <c r="G14" s="156">
        <v>0.0437</v>
      </c>
      <c r="H14" s="156">
        <v>-0.0602</v>
      </c>
      <c r="I14" s="156">
        <v>-0.674</v>
      </c>
      <c r="J14" s="157">
        <v>-0.2276</v>
      </c>
      <c r="K14" s="28"/>
    </row>
    <row r="15" spans="1:11" s="19" customFormat="1" ht="14.25" collapsed="1">
      <c r="A15" s="20">
        <v>12</v>
      </c>
      <c r="B15" s="180" t="s">
        <v>80</v>
      </c>
      <c r="C15" s="155">
        <v>39269</v>
      </c>
      <c r="D15" s="155">
        <v>39471</v>
      </c>
      <c r="E15" s="156">
        <v>-0.0001</v>
      </c>
      <c r="F15" s="156">
        <v>0.0115</v>
      </c>
      <c r="G15" s="156">
        <v>0.0137</v>
      </c>
      <c r="H15" s="156">
        <v>-0.0041</v>
      </c>
      <c r="I15" s="156">
        <v>-0.5229</v>
      </c>
      <c r="J15" s="157">
        <v>-0.1594</v>
      </c>
      <c r="K15" s="180"/>
    </row>
    <row r="16" spans="1:11" s="19" customFormat="1" ht="14.25" collapsed="1">
      <c r="A16" s="20">
        <v>13</v>
      </c>
      <c r="B16" s="180" t="s">
        <v>67</v>
      </c>
      <c r="C16" s="155">
        <v>39378</v>
      </c>
      <c r="D16" s="155">
        <v>39478</v>
      </c>
      <c r="E16" s="156">
        <v>0.0107</v>
      </c>
      <c r="F16" s="156">
        <v>-0.0801</v>
      </c>
      <c r="G16" s="156">
        <v>-0.0696</v>
      </c>
      <c r="H16" s="156">
        <v>-0.1861</v>
      </c>
      <c r="I16" s="156">
        <v>-0.6639</v>
      </c>
      <c r="J16" s="157">
        <v>-0.2266</v>
      </c>
      <c r="K16" s="180"/>
    </row>
    <row r="17" spans="1:11" s="19" customFormat="1" ht="14.25" collapsed="1">
      <c r="A17" s="20">
        <v>14</v>
      </c>
      <c r="B17" s="180" t="s">
        <v>96</v>
      </c>
      <c r="C17" s="155">
        <v>39330</v>
      </c>
      <c r="D17" s="155">
        <v>39560</v>
      </c>
      <c r="E17" s="156">
        <v>-0.0063</v>
      </c>
      <c r="F17" s="156">
        <v>-0.054</v>
      </c>
      <c r="G17" s="156">
        <v>-0.1925</v>
      </c>
      <c r="H17" s="156">
        <v>-0.2716</v>
      </c>
      <c r="I17" s="156">
        <v>-0.6105</v>
      </c>
      <c r="J17" s="157">
        <v>-0.2091</v>
      </c>
      <c r="K17" s="180"/>
    </row>
    <row r="18" spans="1:11" s="19" customFormat="1" ht="14.25" collapsed="1">
      <c r="A18" s="20">
        <v>15</v>
      </c>
      <c r="B18" s="154" t="s">
        <v>62</v>
      </c>
      <c r="C18" s="155">
        <v>39413</v>
      </c>
      <c r="D18" s="155">
        <v>39589</v>
      </c>
      <c r="E18" s="156">
        <v>0.014</v>
      </c>
      <c r="F18" s="156">
        <v>0.0401</v>
      </c>
      <c r="G18" s="156">
        <v>0.069</v>
      </c>
      <c r="H18" s="156">
        <v>0.1383</v>
      </c>
      <c r="I18" s="156">
        <v>0.5241</v>
      </c>
      <c r="J18" s="157">
        <v>0.1129</v>
      </c>
      <c r="K18" s="180"/>
    </row>
    <row r="19" spans="1:11" s="19" customFormat="1" ht="14.25" collapsed="1">
      <c r="A19" s="20">
        <v>16</v>
      </c>
      <c r="B19" s="154" t="s">
        <v>136</v>
      </c>
      <c r="C19" s="155">
        <v>39429</v>
      </c>
      <c r="D19" s="155">
        <v>39618</v>
      </c>
      <c r="E19" s="156">
        <v>0.0135</v>
      </c>
      <c r="F19" s="156">
        <v>-0.0596</v>
      </c>
      <c r="G19" s="156">
        <v>-0.025</v>
      </c>
      <c r="H19" s="156">
        <v>-0.0126</v>
      </c>
      <c r="I19" s="156">
        <v>-0.0526</v>
      </c>
      <c r="J19" s="157">
        <v>-0.0139</v>
      </c>
      <c r="K19" s="180"/>
    </row>
    <row r="20" spans="1:11" s="19" customFormat="1" ht="14.25" collapsed="1">
      <c r="A20" s="20">
        <v>17</v>
      </c>
      <c r="B20" s="154" t="s">
        <v>91</v>
      </c>
      <c r="C20" s="155">
        <v>39429</v>
      </c>
      <c r="D20" s="155">
        <v>39651</v>
      </c>
      <c r="E20" s="156">
        <v>0.0036</v>
      </c>
      <c r="F20" s="156">
        <v>0.0227</v>
      </c>
      <c r="G20" s="156">
        <v>0.1106</v>
      </c>
      <c r="H20" s="156">
        <v>0.0138</v>
      </c>
      <c r="I20" s="156">
        <v>-0.413</v>
      </c>
      <c r="J20" s="157">
        <v>-0.1318</v>
      </c>
      <c r="K20" s="154"/>
    </row>
    <row r="21" spans="1:11" s="19" customFormat="1" ht="14.25">
      <c r="A21" s="20">
        <v>18</v>
      </c>
      <c r="B21" s="181" t="s">
        <v>98</v>
      </c>
      <c r="C21" s="155">
        <v>39443</v>
      </c>
      <c r="D21" s="155">
        <v>39715</v>
      </c>
      <c r="E21" s="156">
        <v>-0.0056</v>
      </c>
      <c r="F21" s="156">
        <v>-0.0537</v>
      </c>
      <c r="G21" s="156">
        <v>-0.0638</v>
      </c>
      <c r="H21" s="156">
        <v>-0.2321</v>
      </c>
      <c r="I21" s="156">
        <v>-0.5395</v>
      </c>
      <c r="J21" s="157">
        <v>-0.194</v>
      </c>
      <c r="K21" s="154"/>
    </row>
    <row r="22" spans="1:11" s="19" customFormat="1" ht="14.25">
      <c r="A22" s="20">
        <v>19</v>
      </c>
      <c r="B22" s="181" t="s">
        <v>88</v>
      </c>
      <c r="C22" s="155">
        <v>39527</v>
      </c>
      <c r="D22" s="155">
        <v>39715</v>
      </c>
      <c r="E22" s="156">
        <v>0.0163</v>
      </c>
      <c r="F22" s="156">
        <v>0.0312</v>
      </c>
      <c r="G22" s="156">
        <v>0.058</v>
      </c>
      <c r="H22" s="156">
        <v>0.1118</v>
      </c>
      <c r="I22" s="156">
        <v>0.5937</v>
      </c>
      <c r="J22" s="157">
        <v>0.1384</v>
      </c>
      <c r="K22" s="154"/>
    </row>
    <row r="23" spans="1:11" s="19" customFormat="1" ht="14.25">
      <c r="A23" s="20">
        <v>20</v>
      </c>
      <c r="B23" s="112" t="s">
        <v>65</v>
      </c>
      <c r="C23" s="155">
        <v>39630</v>
      </c>
      <c r="D23" s="155">
        <v>39717</v>
      </c>
      <c r="E23" s="156">
        <v>0</v>
      </c>
      <c r="F23" s="156">
        <v>-0.0026</v>
      </c>
      <c r="G23" s="156">
        <v>-0.0108</v>
      </c>
      <c r="H23" s="156">
        <v>-0.0141</v>
      </c>
      <c r="I23" s="156">
        <v>0.3254</v>
      </c>
      <c r="J23" s="157">
        <v>0.0817</v>
      </c>
      <c r="K23" s="181"/>
    </row>
    <row r="24" spans="1:11" s="19" customFormat="1" ht="14.25" collapsed="1">
      <c r="A24" s="20">
        <v>21</v>
      </c>
      <c r="B24" s="180" t="s">
        <v>93</v>
      </c>
      <c r="C24" s="155">
        <v>39560</v>
      </c>
      <c r="D24" s="155">
        <v>39770</v>
      </c>
      <c r="E24" s="156">
        <v>0.0182</v>
      </c>
      <c r="F24" s="156">
        <v>-0.084</v>
      </c>
      <c r="G24" s="156">
        <v>-0.0407</v>
      </c>
      <c r="H24" s="156">
        <v>-0.077</v>
      </c>
      <c r="I24" s="156">
        <v>-0.3877</v>
      </c>
      <c r="J24" s="157">
        <v>-0.1328</v>
      </c>
      <c r="K24" s="181"/>
    </row>
    <row r="25" spans="1:11" s="19" customFormat="1" ht="14.25" collapsed="1">
      <c r="A25" s="20">
        <v>22</v>
      </c>
      <c r="B25" s="28" t="s">
        <v>69</v>
      </c>
      <c r="C25" s="155">
        <v>39884</v>
      </c>
      <c r="D25" s="155">
        <v>40001</v>
      </c>
      <c r="E25" s="156">
        <v>0.0496</v>
      </c>
      <c r="F25" s="156">
        <v>-0.0398</v>
      </c>
      <c r="G25" s="156">
        <v>-0.0331</v>
      </c>
      <c r="H25" s="156">
        <v>-0.0647</v>
      </c>
      <c r="I25" s="156">
        <v>-0.2927</v>
      </c>
      <c r="J25" s="157">
        <v>-0.1159</v>
      </c>
      <c r="K25" s="112"/>
    </row>
    <row r="26" spans="1:11" s="19" customFormat="1" ht="14.25" collapsed="1">
      <c r="A26" s="20">
        <v>23</v>
      </c>
      <c r="B26" s="180" t="s">
        <v>75</v>
      </c>
      <c r="C26" s="155">
        <v>40031</v>
      </c>
      <c r="D26" s="155">
        <v>40129</v>
      </c>
      <c r="E26" s="156">
        <v>0.0248</v>
      </c>
      <c r="F26" s="156">
        <v>-0.0852</v>
      </c>
      <c r="G26" s="156">
        <v>-0.0407</v>
      </c>
      <c r="H26" s="156">
        <v>-0.1392</v>
      </c>
      <c r="I26" s="156">
        <v>-0.6304</v>
      </c>
      <c r="J26" s="157">
        <v>-0.3327</v>
      </c>
      <c r="K26" s="180"/>
    </row>
    <row r="27" spans="1:11" s="19" customFormat="1" ht="14.25" collapsed="1">
      <c r="A27" s="20">
        <v>24</v>
      </c>
      <c r="B27" s="180" t="s">
        <v>64</v>
      </c>
      <c r="C27" s="155">
        <v>39869</v>
      </c>
      <c r="D27" s="155">
        <v>40162</v>
      </c>
      <c r="E27" s="156">
        <v>0.0117</v>
      </c>
      <c r="F27" s="156">
        <v>0.0337</v>
      </c>
      <c r="G27" s="156">
        <v>0.0602</v>
      </c>
      <c r="H27" s="156">
        <v>0.1474</v>
      </c>
      <c r="I27" s="156">
        <v>0.7014</v>
      </c>
      <c r="J27" s="157">
        <v>0.2514</v>
      </c>
      <c r="K27" s="28"/>
    </row>
    <row r="28" spans="1:11" s="19" customFormat="1" ht="14.25" collapsed="1">
      <c r="A28" s="20">
        <v>25</v>
      </c>
      <c r="B28" s="28" t="s">
        <v>66</v>
      </c>
      <c r="C28" s="155">
        <v>40253</v>
      </c>
      <c r="D28" s="155">
        <v>40366</v>
      </c>
      <c r="E28" s="156">
        <v>0.0334</v>
      </c>
      <c r="F28" s="156">
        <v>-0.0666</v>
      </c>
      <c r="G28" s="156">
        <v>-0.0267</v>
      </c>
      <c r="H28" s="156">
        <v>0.0001</v>
      </c>
      <c r="I28" s="156">
        <v>-0.4109</v>
      </c>
      <c r="J28" s="157">
        <v>-0.2534</v>
      </c>
      <c r="K28" s="180"/>
    </row>
    <row r="29" spans="1:11" s="19" customFormat="1" ht="14.25" collapsed="1">
      <c r="A29" s="20">
        <v>26</v>
      </c>
      <c r="B29" s="180" t="s">
        <v>71</v>
      </c>
      <c r="C29" s="155">
        <v>40114</v>
      </c>
      <c r="D29" s="155">
        <v>40401</v>
      </c>
      <c r="E29" s="156">
        <v>0.031</v>
      </c>
      <c r="F29" s="156">
        <v>-0.139</v>
      </c>
      <c r="G29" s="156">
        <v>-0.0131</v>
      </c>
      <c r="H29" s="156">
        <v>-0.0077</v>
      </c>
      <c r="I29" s="156">
        <v>-0.4228</v>
      </c>
      <c r="J29" s="157">
        <v>-0.2742</v>
      </c>
      <c r="K29" s="180"/>
    </row>
    <row r="30" spans="1:11" s="19" customFormat="1" ht="14.25" collapsed="1">
      <c r="A30" s="20">
        <v>27</v>
      </c>
      <c r="B30" s="180" t="s">
        <v>137</v>
      </c>
      <c r="C30" s="155">
        <v>40226</v>
      </c>
      <c r="D30" s="155">
        <v>40430</v>
      </c>
      <c r="E30" s="156">
        <v>0.0142</v>
      </c>
      <c r="F30" s="156">
        <v>0.0427</v>
      </c>
      <c r="G30" s="156">
        <v>0.0711</v>
      </c>
      <c r="H30" s="156">
        <v>0.1728</v>
      </c>
      <c r="I30" s="156">
        <v>0.4685</v>
      </c>
      <c r="J30" s="157">
        <v>0.2648</v>
      </c>
      <c r="K30" s="28"/>
    </row>
    <row r="31" spans="1:11" s="19" customFormat="1" ht="14.25" collapsed="1">
      <c r="A31" s="20">
        <v>28</v>
      </c>
      <c r="B31" s="180" t="s">
        <v>97</v>
      </c>
      <c r="C31" s="155">
        <v>40268</v>
      </c>
      <c r="D31" s="155">
        <v>40430</v>
      </c>
      <c r="E31" s="156">
        <v>0.0195</v>
      </c>
      <c r="F31" s="156">
        <v>-0.1389</v>
      </c>
      <c r="G31" s="156">
        <v>-0.0928</v>
      </c>
      <c r="H31" s="156">
        <v>-0.215</v>
      </c>
      <c r="I31" s="156">
        <v>-0.6627</v>
      </c>
      <c r="J31" s="157">
        <v>-0.4854</v>
      </c>
      <c r="K31" s="180"/>
    </row>
    <row r="32" spans="1:11" s="19" customFormat="1" ht="14.25" collapsed="1">
      <c r="A32" s="20">
        <v>29</v>
      </c>
      <c r="B32" s="181" t="s">
        <v>83</v>
      </c>
      <c r="C32" s="155">
        <v>40269</v>
      </c>
      <c r="D32" s="155">
        <v>40513</v>
      </c>
      <c r="E32" s="156">
        <v>0.0173</v>
      </c>
      <c r="F32" s="156">
        <v>-0.0498</v>
      </c>
      <c r="G32" s="156">
        <v>0.0289</v>
      </c>
      <c r="H32" s="156">
        <v>-0.0363</v>
      </c>
      <c r="I32" s="156">
        <v>-0.5692</v>
      </c>
      <c r="J32" s="157">
        <v>-0.45</v>
      </c>
      <c r="K32" s="180"/>
    </row>
    <row r="33" spans="1:11" s="19" customFormat="1" ht="14.25" collapsed="1">
      <c r="A33" s="20">
        <v>30</v>
      </c>
      <c r="B33" s="181" t="s">
        <v>85</v>
      </c>
      <c r="C33" s="155">
        <v>40427</v>
      </c>
      <c r="D33" s="155">
        <v>40543</v>
      </c>
      <c r="E33" s="156">
        <v>0.007</v>
      </c>
      <c r="F33" s="156">
        <v>-0.0259</v>
      </c>
      <c r="G33" s="156">
        <v>-0.0021</v>
      </c>
      <c r="H33" s="156">
        <v>0.0317</v>
      </c>
      <c r="I33" s="156">
        <v>-0.0351</v>
      </c>
      <c r="J33" s="157">
        <v>-0.0266</v>
      </c>
      <c r="K33" s="180"/>
    </row>
    <row r="34" spans="1:11" s="19" customFormat="1" ht="14.25" collapsed="1">
      <c r="A34" s="20">
        <v>31</v>
      </c>
      <c r="B34" s="112" t="s">
        <v>84</v>
      </c>
      <c r="C34" s="155">
        <v>40333</v>
      </c>
      <c r="D34" s="155">
        <v>40572</v>
      </c>
      <c r="E34" s="156">
        <v>0</v>
      </c>
      <c r="F34" s="156">
        <v>-0.0056</v>
      </c>
      <c r="G34" s="156">
        <v>-0.0135</v>
      </c>
      <c r="H34" s="156">
        <v>-0.0459</v>
      </c>
      <c r="I34" s="156">
        <v>-0.0741</v>
      </c>
      <c r="J34" s="157">
        <v>-0.0599</v>
      </c>
      <c r="K34" s="181"/>
    </row>
    <row r="35" spans="1:11" s="19" customFormat="1" ht="14.25">
      <c r="A35" s="20">
        <v>32</v>
      </c>
      <c r="B35" s="181" t="s">
        <v>81</v>
      </c>
      <c r="C35" s="155">
        <v>40416</v>
      </c>
      <c r="D35" s="155">
        <v>40583</v>
      </c>
      <c r="E35" s="156">
        <v>0.0139</v>
      </c>
      <c r="F35" s="156">
        <v>-0.0105</v>
      </c>
      <c r="G35" s="156">
        <v>0.0442</v>
      </c>
      <c r="H35" s="156">
        <v>0.0944</v>
      </c>
      <c r="I35" s="156">
        <v>-0.2843</v>
      </c>
      <c r="J35" s="157">
        <v>-0.2404</v>
      </c>
      <c r="K35" s="181"/>
    </row>
    <row r="36" spans="1:11" s="19" customFormat="1" ht="14.25" collapsed="1">
      <c r="A36" s="20">
        <v>33</v>
      </c>
      <c r="B36" s="182" t="s">
        <v>78</v>
      </c>
      <c r="C36" s="155">
        <v>40368</v>
      </c>
      <c r="D36" s="155">
        <v>40633</v>
      </c>
      <c r="E36" s="156">
        <v>0.0118</v>
      </c>
      <c r="F36" s="156">
        <v>0.035</v>
      </c>
      <c r="G36" s="156">
        <v>0.0691</v>
      </c>
      <c r="H36" s="156">
        <v>0.1512</v>
      </c>
      <c r="I36" s="156">
        <v>0.3077</v>
      </c>
      <c r="J36" s="157">
        <v>0.2821</v>
      </c>
      <c r="K36" s="112"/>
    </row>
    <row r="37" spans="1:11" ht="14.25" collapsed="1">
      <c r="A37" s="20">
        <v>34</v>
      </c>
      <c r="B37" s="182" t="s">
        <v>94</v>
      </c>
      <c r="C37" s="155">
        <v>40368</v>
      </c>
      <c r="D37" s="155">
        <v>40633</v>
      </c>
      <c r="E37" s="156">
        <v>0.0334</v>
      </c>
      <c r="F37" s="156">
        <v>-0.0856</v>
      </c>
      <c r="G37" s="156">
        <v>-0.0012</v>
      </c>
      <c r="H37" s="156">
        <v>-0.1068</v>
      </c>
      <c r="I37" s="156">
        <v>-0.652</v>
      </c>
      <c r="J37" s="157">
        <v>-0.6239</v>
      </c>
      <c r="K37" s="181"/>
    </row>
    <row r="38" spans="1:11" ht="14.25" collapsed="1">
      <c r="A38" s="20">
        <v>35</v>
      </c>
      <c r="B38" s="180" t="s">
        <v>74</v>
      </c>
      <c r="C38" s="155">
        <v>40444</v>
      </c>
      <c r="D38" s="155">
        <v>40638</v>
      </c>
      <c r="E38" s="156">
        <v>-0.0159</v>
      </c>
      <c r="F38" s="156">
        <v>-0.0683</v>
      </c>
      <c r="G38" s="156">
        <v>-0.0444</v>
      </c>
      <c r="H38" s="156">
        <v>-0.0314</v>
      </c>
      <c r="I38" s="156">
        <v>-0.2193</v>
      </c>
      <c r="J38" s="157">
        <v>-0.2072</v>
      </c>
      <c r="K38" s="182"/>
    </row>
    <row r="39" spans="1:11" ht="14.25" collapsed="1">
      <c r="A39" s="20">
        <v>36</v>
      </c>
      <c r="B39" s="181" t="s">
        <v>77</v>
      </c>
      <c r="C39" s="155">
        <v>40427</v>
      </c>
      <c r="D39" s="155">
        <v>40708</v>
      </c>
      <c r="E39" s="156">
        <v>0.0083</v>
      </c>
      <c r="F39" s="156">
        <v>0.0223</v>
      </c>
      <c r="G39" s="156">
        <v>0.0428</v>
      </c>
      <c r="H39" s="156">
        <v>0.1299</v>
      </c>
      <c r="I39" s="156">
        <v>0.2516</v>
      </c>
      <c r="J39" s="157">
        <v>0.2928</v>
      </c>
      <c r="K39" s="182"/>
    </row>
    <row r="40" spans="1:11" ht="14.25" collapsed="1">
      <c r="A40" s="20">
        <v>37</v>
      </c>
      <c r="B40" s="57" t="s">
        <v>70</v>
      </c>
      <c r="C40" s="155">
        <v>40716</v>
      </c>
      <c r="D40" s="155">
        <v>40897</v>
      </c>
      <c r="E40" s="156">
        <v>0.0364</v>
      </c>
      <c r="F40" s="156">
        <v>0.0585</v>
      </c>
      <c r="G40" s="156">
        <v>0.4499</v>
      </c>
      <c r="H40" s="156">
        <v>0.6014</v>
      </c>
      <c r="I40" s="156">
        <v>0.7677</v>
      </c>
      <c r="J40" s="157">
        <v>3.9504</v>
      </c>
      <c r="K40" s="180"/>
    </row>
    <row r="41" spans="1:11" ht="14.25" collapsed="1">
      <c r="A41" s="20">
        <v>38</v>
      </c>
      <c r="B41" s="93" t="s">
        <v>82</v>
      </c>
      <c r="C41" s="155">
        <v>41026</v>
      </c>
      <c r="D41" s="155">
        <v>41242</v>
      </c>
      <c r="E41" s="156">
        <v>0.0045</v>
      </c>
      <c r="F41" s="156">
        <v>-0.0844</v>
      </c>
      <c r="G41" s="156">
        <v>-0.0665</v>
      </c>
      <c r="H41" s="156" t="s">
        <v>133</v>
      </c>
      <c r="I41" s="156">
        <v>-0.057</v>
      </c>
      <c r="J41" s="157" t="s">
        <v>25</v>
      </c>
      <c r="K41" s="181"/>
    </row>
    <row r="42" spans="1:11" ht="14.25" collapsed="1">
      <c r="A42" s="20">
        <v>39</v>
      </c>
      <c r="B42" s="154" t="s">
        <v>138</v>
      </c>
      <c r="C42" s="155">
        <v>41127</v>
      </c>
      <c r="D42" s="155">
        <v>41332</v>
      </c>
      <c r="E42" s="156">
        <v>0.0149</v>
      </c>
      <c r="F42" s="156" t="s">
        <v>133</v>
      </c>
      <c r="G42" s="156" t="s">
        <v>133</v>
      </c>
      <c r="H42" s="156" t="s">
        <v>133</v>
      </c>
      <c r="I42" s="156">
        <v>0.0653</v>
      </c>
      <c r="J42" s="157" t="s">
        <v>25</v>
      </c>
      <c r="K42" s="183"/>
    </row>
    <row r="43" spans="1:11" s="19" customFormat="1" ht="15.75" thickBot="1">
      <c r="A43" s="153"/>
      <c r="B43" s="158" t="s">
        <v>134</v>
      </c>
      <c r="C43" s="159" t="s">
        <v>12</v>
      </c>
      <c r="D43" s="159" t="s">
        <v>12</v>
      </c>
      <c r="E43" s="160">
        <f>AVERAGE(E4:E42)</f>
        <v>0.0190025641025641</v>
      </c>
      <c r="F43" s="160">
        <f>AVERAGE(F4:F42)</f>
        <v>-0.032878947368421056</v>
      </c>
      <c r="G43" s="160">
        <f>AVERAGE(G4:G42)</f>
        <v>0.004818421052631578</v>
      </c>
      <c r="H43" s="160">
        <f>AVERAGE(H4:H42)</f>
        <v>-0.02636216216216216</v>
      </c>
      <c r="I43" s="160">
        <f>AVERAGE(I4:I42)</f>
        <v>-0.052005128205128204</v>
      </c>
      <c r="J43" s="159" t="s">
        <v>12</v>
      </c>
      <c r="K43" s="57"/>
    </row>
    <row r="44" spans="1:11" s="19" customFormat="1" ht="14.25">
      <c r="A44" s="217" t="s">
        <v>140</v>
      </c>
      <c r="B44" s="217"/>
      <c r="C44" s="217"/>
      <c r="D44" s="217"/>
      <c r="E44" s="217"/>
      <c r="F44" s="217"/>
      <c r="G44" s="217"/>
      <c r="H44" s="217"/>
      <c r="I44" s="217"/>
      <c r="J44" s="217"/>
      <c r="K44" s="93"/>
    </row>
    <row r="45" spans="1:11" s="19" customFormat="1" ht="15" thickBot="1">
      <c r="A45" s="213" t="s">
        <v>141</v>
      </c>
      <c r="B45" s="213"/>
      <c r="C45" s="213"/>
      <c r="D45" s="213"/>
      <c r="E45" s="213"/>
      <c r="F45" s="213"/>
      <c r="G45" s="213"/>
      <c r="H45" s="213"/>
      <c r="I45" s="213"/>
      <c r="J45" s="213"/>
      <c r="K45" s="154"/>
    </row>
    <row r="46" s="19" customFormat="1" ht="14.25" collapsed="1">
      <c r="J46" s="18"/>
    </row>
    <row r="47" spans="4:10" s="19" customFormat="1" ht="14.25" hidden="1" outlineLevel="1" collapsed="1">
      <c r="D47" s="19" t="s">
        <v>23</v>
      </c>
      <c r="E47" s="110">
        <f>AVERAGE(E4:E42)</f>
        <v>0.0190025641025641</v>
      </c>
      <c r="J47" s="18"/>
    </row>
    <row r="48" spans="4:10" s="19" customFormat="1" ht="14.25" hidden="1" outlineLevel="1" collapsed="1">
      <c r="D48" s="19" t="s">
        <v>24</v>
      </c>
      <c r="E48" s="111" t="e">
        <f>AVERAGE(#REF!)</f>
        <v>#REF!</v>
      </c>
      <c r="J48" s="18"/>
    </row>
    <row r="49" spans="5:10" s="19" customFormat="1" ht="14.25" collapsed="1">
      <c r="E49" s="110"/>
      <c r="F49" s="110"/>
      <c r="J49" s="18"/>
    </row>
    <row r="50" spans="5:10" s="19" customFormat="1" ht="14.25" collapsed="1">
      <c r="E50" s="111"/>
      <c r="I50" s="111"/>
      <c r="J50" s="18"/>
    </row>
    <row r="51" s="19" customFormat="1" ht="14.25" collapsed="1"/>
    <row r="52" s="19" customFormat="1" ht="14.25" collapsed="1"/>
    <row r="53" s="19" customFormat="1" ht="14.25" collapsed="1"/>
    <row r="54" s="19" customFormat="1" ht="14.25" collapsed="1"/>
    <row r="55" s="19" customFormat="1" ht="14.25" collapsed="1"/>
    <row r="56" s="19" customFormat="1" ht="14.25" collapsed="1"/>
    <row r="57" s="19" customFormat="1" ht="14.25" collapsed="1"/>
    <row r="58" s="19" customFormat="1" ht="14.25" collapsed="1"/>
    <row r="59" s="19" customFormat="1" ht="14.25" collapsed="1"/>
    <row r="60" s="19" customFormat="1" ht="14.25" collapsed="1"/>
    <row r="61" s="19" customFormat="1" ht="14.25" collapsed="1"/>
    <row r="62" s="19" customFormat="1" ht="14.25" collapsed="1"/>
    <row r="63" s="19" customFormat="1" ht="14.25" collapsed="1"/>
    <row r="64" s="19" customFormat="1" ht="14.25"/>
    <row r="65" s="19" customFormat="1" ht="14.25"/>
    <row r="66" spans="3:8" s="30" customFormat="1" ht="14.25">
      <c r="C66" s="31"/>
      <c r="D66" s="31"/>
      <c r="E66" s="32"/>
      <c r="F66" s="32"/>
      <c r="G66" s="32"/>
      <c r="H66" s="32"/>
    </row>
    <row r="67" spans="3:8" s="30" customFormat="1" ht="14.25">
      <c r="C67" s="31"/>
      <c r="D67" s="31"/>
      <c r="E67" s="32"/>
      <c r="F67" s="32"/>
      <c r="G67" s="32"/>
      <c r="H67" s="32"/>
    </row>
    <row r="68" spans="3:8" s="30" customFormat="1" ht="14.25">
      <c r="C68" s="31"/>
      <c r="D68" s="31"/>
      <c r="E68" s="32"/>
      <c r="F68" s="32"/>
      <c r="G68" s="32"/>
      <c r="H68" s="32"/>
    </row>
    <row r="69" spans="3:8" s="30" customFormat="1" ht="14.25">
      <c r="C69" s="31"/>
      <c r="D69" s="31"/>
      <c r="E69" s="32"/>
      <c r="F69" s="32"/>
      <c r="G69" s="32"/>
      <c r="H69" s="32"/>
    </row>
    <row r="70" spans="3:8" s="30" customFormat="1" ht="14.25">
      <c r="C70" s="31"/>
      <c r="D70" s="31"/>
      <c r="E70" s="32"/>
      <c r="F70" s="32"/>
      <c r="G70" s="32"/>
      <c r="H70" s="32"/>
    </row>
    <row r="71" spans="3:8" s="30" customFormat="1" ht="14.25">
      <c r="C71" s="31"/>
      <c r="D71" s="31"/>
      <c r="E71" s="32"/>
      <c r="F71" s="32"/>
      <c r="G71" s="32"/>
      <c r="H71" s="32"/>
    </row>
    <row r="72" spans="3:8" s="30" customFormat="1" ht="14.25">
      <c r="C72" s="31"/>
      <c r="D72" s="31"/>
      <c r="E72" s="32"/>
      <c r="F72" s="32"/>
      <c r="G72" s="32"/>
      <c r="H72" s="32"/>
    </row>
    <row r="73" spans="3:8" s="30" customFormat="1" ht="14.25">
      <c r="C73" s="31"/>
      <c r="D73" s="31"/>
      <c r="E73" s="32"/>
      <c r="F73" s="32"/>
      <c r="G73" s="32"/>
      <c r="H73" s="32"/>
    </row>
    <row r="74" spans="3:8" s="30" customFormat="1" ht="14.25">
      <c r="C74" s="31"/>
      <c r="D74" s="31"/>
      <c r="E74" s="32"/>
      <c r="F74" s="32"/>
      <c r="G74" s="32"/>
      <c r="H74" s="32"/>
    </row>
    <row r="75" spans="3:8" s="30" customFormat="1" ht="14.25">
      <c r="C75" s="31"/>
      <c r="D75" s="31"/>
      <c r="E75" s="32"/>
      <c r="F75" s="32"/>
      <c r="G75" s="32"/>
      <c r="H75" s="32"/>
    </row>
    <row r="76" spans="3:8" s="30" customFormat="1" ht="14.25">
      <c r="C76" s="31"/>
      <c r="D76" s="31"/>
      <c r="E76" s="32"/>
      <c r="F76" s="32"/>
      <c r="G76" s="32"/>
      <c r="H76" s="32"/>
    </row>
    <row r="77" spans="3:8" s="30" customFormat="1" ht="14.25">
      <c r="C77" s="31"/>
      <c r="D77" s="31"/>
      <c r="E77" s="32"/>
      <c r="F77" s="32"/>
      <c r="G77" s="32"/>
      <c r="H77" s="32"/>
    </row>
    <row r="78" spans="3:8" s="30" customFormat="1" ht="14.25">
      <c r="C78" s="31"/>
      <c r="D78" s="31"/>
      <c r="E78" s="32"/>
      <c r="F78" s="32"/>
      <c r="G78" s="32"/>
      <c r="H78" s="32"/>
    </row>
    <row r="79" spans="3:8" s="30" customFormat="1" ht="14.25">
      <c r="C79" s="31"/>
      <c r="D79" s="31"/>
      <c r="E79" s="32"/>
      <c r="F79" s="32"/>
      <c r="G79" s="32"/>
      <c r="H79" s="32"/>
    </row>
    <row r="80" spans="3:8" s="30" customFormat="1" ht="14.25">
      <c r="C80" s="31"/>
      <c r="D80" s="31"/>
      <c r="E80" s="32"/>
      <c r="F80" s="32"/>
      <c r="G80" s="32"/>
      <c r="H80" s="32"/>
    </row>
    <row r="81" spans="3:8" s="30" customFormat="1" ht="14.25">
      <c r="C81" s="31"/>
      <c r="D81" s="31"/>
      <c r="E81" s="32"/>
      <c r="F81" s="32"/>
      <c r="G81" s="32"/>
      <c r="H81" s="32"/>
    </row>
    <row r="82" spans="3:8" s="30" customFormat="1" ht="14.25">
      <c r="C82" s="31"/>
      <c r="D82" s="31"/>
      <c r="E82" s="32"/>
      <c r="F82" s="32"/>
      <c r="G82" s="32"/>
      <c r="H82" s="32"/>
    </row>
    <row r="83" spans="3:8" s="30" customFormat="1" ht="14.25">
      <c r="C83" s="31"/>
      <c r="D83" s="31"/>
      <c r="E83" s="32"/>
      <c r="F83" s="32"/>
      <c r="G83" s="32"/>
      <c r="H83" s="32"/>
    </row>
    <row r="84" spans="3:8" s="30" customFormat="1" ht="14.25">
      <c r="C84" s="31"/>
      <c r="D84" s="31"/>
      <c r="E84" s="32"/>
      <c r="F84" s="32"/>
      <c r="G84" s="32"/>
      <c r="H84" s="32"/>
    </row>
    <row r="85" spans="3:8" s="30" customFormat="1" ht="14.25">
      <c r="C85" s="31"/>
      <c r="D85" s="31"/>
      <c r="E85" s="32"/>
      <c r="F85" s="32"/>
      <c r="G85" s="32"/>
      <c r="H85" s="32"/>
    </row>
  </sheetData>
  <mergeCells count="5">
    <mergeCell ref="A1:J1"/>
    <mergeCell ref="A45:J45"/>
    <mergeCell ref="A2:A3"/>
    <mergeCell ref="E2:J2"/>
    <mergeCell ref="A44:J44"/>
  </mergeCells>
  <printOptions/>
  <pageMargins left="0.75" right="0.75" top="1" bottom="1" header="0.5" footer="0.5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H89"/>
  <sheetViews>
    <sheetView zoomScale="75" zoomScaleNormal="75" workbookViewId="0" topLeftCell="A43">
      <selection activeCell="I75" sqref="I75"/>
    </sheetView>
  </sheetViews>
  <sheetFormatPr defaultColWidth="9.00390625" defaultRowHeight="12.75"/>
  <cols>
    <col min="1" max="1" width="3.875" style="30" customWidth="1"/>
    <col min="2" max="2" width="61.875" style="30" bestFit="1" customWidth="1"/>
    <col min="3" max="3" width="24.75390625" style="30" customWidth="1"/>
    <col min="4" max="4" width="24.75390625" style="42" customWidth="1"/>
    <col min="5" max="7" width="24.75390625" style="30" customWidth="1"/>
    <col min="8" max="16384" width="9.125" style="30" customWidth="1"/>
  </cols>
  <sheetData>
    <row r="1" spans="1:7" ht="16.5" thickBot="1">
      <c r="A1" s="218" t="s">
        <v>142</v>
      </c>
      <c r="B1" s="218"/>
      <c r="C1" s="218"/>
      <c r="D1" s="218"/>
      <c r="E1" s="218"/>
      <c r="F1" s="218"/>
      <c r="G1" s="218"/>
    </row>
    <row r="2" spans="1:7" ht="15.75" customHeight="1" thickBot="1">
      <c r="A2" s="214" t="s">
        <v>143</v>
      </c>
      <c r="B2" s="221" t="s">
        <v>130</v>
      </c>
      <c r="C2" s="219" t="s">
        <v>144</v>
      </c>
      <c r="D2" s="220"/>
      <c r="E2" s="219" t="s">
        <v>145</v>
      </c>
      <c r="F2" s="220"/>
      <c r="G2" s="223" t="s">
        <v>146</v>
      </c>
    </row>
    <row r="3" spans="1:7" ht="15.75" thickBot="1">
      <c r="A3" s="215"/>
      <c r="B3" s="222"/>
      <c r="C3" s="36" t="s">
        <v>147</v>
      </c>
      <c r="D3" s="36" t="s">
        <v>148</v>
      </c>
      <c r="E3" s="36" t="s">
        <v>149</v>
      </c>
      <c r="F3" s="36" t="s">
        <v>148</v>
      </c>
      <c r="G3" s="224"/>
    </row>
    <row r="4" spans="1:8" ht="15" customHeight="1">
      <c r="A4" s="20">
        <v>1</v>
      </c>
      <c r="B4" s="180" t="s">
        <v>64</v>
      </c>
      <c r="C4" s="39">
        <v>807.28</v>
      </c>
      <c r="D4" s="100">
        <v>0.0444</v>
      </c>
      <c r="E4" s="40">
        <v>349</v>
      </c>
      <c r="F4" s="100">
        <v>0.0323</v>
      </c>
      <c r="G4" s="41">
        <v>594.18</v>
      </c>
      <c r="H4" s="57"/>
    </row>
    <row r="5" spans="1:8" ht="14.25" customHeight="1">
      <c r="A5" s="20">
        <v>2</v>
      </c>
      <c r="B5" s="181" t="s">
        <v>62</v>
      </c>
      <c r="C5" s="39">
        <v>677.45</v>
      </c>
      <c r="D5" s="100">
        <v>0.015</v>
      </c>
      <c r="E5" s="40">
        <v>28</v>
      </c>
      <c r="F5" s="100">
        <v>0.0009</v>
      </c>
      <c r="G5" s="41">
        <v>42.58</v>
      </c>
      <c r="H5" s="180"/>
    </row>
    <row r="6" spans="1:8" ht="14.25">
      <c r="A6" s="20">
        <v>3</v>
      </c>
      <c r="B6" s="112" t="s">
        <v>100</v>
      </c>
      <c r="C6" s="39">
        <v>34.74</v>
      </c>
      <c r="D6" s="100">
        <v>0.0266</v>
      </c>
      <c r="E6" s="40">
        <v>599</v>
      </c>
      <c r="F6" s="100">
        <v>0.0125</v>
      </c>
      <c r="G6" s="41">
        <v>16.28</v>
      </c>
      <c r="H6" s="93"/>
    </row>
    <row r="7" spans="1:8" ht="14.25">
      <c r="A7" s="20">
        <v>4</v>
      </c>
      <c r="B7" s="93" t="s">
        <v>82</v>
      </c>
      <c r="C7" s="39">
        <v>14.85</v>
      </c>
      <c r="D7" s="100">
        <v>0.0108</v>
      </c>
      <c r="E7" s="40">
        <v>92</v>
      </c>
      <c r="F7" s="100">
        <v>0.0063</v>
      </c>
      <c r="G7" s="41">
        <v>8.63</v>
      </c>
      <c r="H7" s="181"/>
    </row>
    <row r="8" spans="1:8" ht="14.25">
      <c r="A8" s="20">
        <v>5</v>
      </c>
      <c r="B8" s="180" t="s">
        <v>90</v>
      </c>
      <c r="C8" s="39">
        <v>23.1</v>
      </c>
      <c r="D8" s="100">
        <v>0.0329</v>
      </c>
      <c r="E8" s="40">
        <v>14</v>
      </c>
      <c r="F8" s="100">
        <v>0.0108</v>
      </c>
      <c r="G8" s="41">
        <v>7.62</v>
      </c>
      <c r="H8" s="181"/>
    </row>
    <row r="9" spans="1:8" ht="14.25">
      <c r="A9" s="20">
        <v>6</v>
      </c>
      <c r="B9" s="57" t="s">
        <v>70</v>
      </c>
      <c r="C9" s="39">
        <v>110.1</v>
      </c>
      <c r="D9" s="100">
        <v>0.0383</v>
      </c>
      <c r="E9" s="40">
        <v>3</v>
      </c>
      <c r="F9" s="100">
        <v>0.0018</v>
      </c>
      <c r="G9" s="41">
        <v>5.12</v>
      </c>
      <c r="H9" s="180"/>
    </row>
    <row r="10" spans="1:8" ht="14.25">
      <c r="A10" s="20">
        <v>7</v>
      </c>
      <c r="B10" s="89" t="s">
        <v>99</v>
      </c>
      <c r="C10" s="39">
        <v>215.17</v>
      </c>
      <c r="D10" s="100">
        <v>0.0524</v>
      </c>
      <c r="E10" s="40">
        <v>0</v>
      </c>
      <c r="F10" s="100">
        <v>0</v>
      </c>
      <c r="G10" s="41">
        <v>0</v>
      </c>
      <c r="H10" s="38"/>
    </row>
    <row r="11" spans="1:8" ht="14.25">
      <c r="A11" s="20">
        <v>8</v>
      </c>
      <c r="B11" s="180" t="s">
        <v>71</v>
      </c>
      <c r="C11" s="39">
        <v>80.36</v>
      </c>
      <c r="D11" s="100">
        <v>0.031</v>
      </c>
      <c r="E11" s="40">
        <v>0</v>
      </c>
      <c r="F11" s="100">
        <v>0</v>
      </c>
      <c r="G11" s="41">
        <v>0</v>
      </c>
      <c r="H11" s="181"/>
    </row>
    <row r="12" spans="1:8" ht="14.25">
      <c r="A12" s="20">
        <v>9</v>
      </c>
      <c r="B12" s="28" t="s">
        <v>95</v>
      </c>
      <c r="C12" s="39">
        <v>62.5</v>
      </c>
      <c r="D12" s="100">
        <v>0.1488</v>
      </c>
      <c r="E12" s="40">
        <v>0</v>
      </c>
      <c r="F12" s="100">
        <v>0</v>
      </c>
      <c r="G12" s="41">
        <v>0</v>
      </c>
      <c r="H12" s="180"/>
    </row>
    <row r="13" spans="1:8" ht="14.25">
      <c r="A13" s="20">
        <v>10</v>
      </c>
      <c r="B13" s="180" t="s">
        <v>75</v>
      </c>
      <c r="C13" s="39">
        <v>44.95</v>
      </c>
      <c r="D13" s="100">
        <v>0.0248</v>
      </c>
      <c r="E13" s="40">
        <v>0</v>
      </c>
      <c r="F13" s="100">
        <v>0</v>
      </c>
      <c r="G13" s="41">
        <v>0</v>
      </c>
      <c r="H13" s="180"/>
    </row>
    <row r="14" spans="1:8" ht="14.25">
      <c r="A14" s="20">
        <v>11</v>
      </c>
      <c r="B14" s="180" t="s">
        <v>137</v>
      </c>
      <c r="C14" s="39">
        <v>26.91</v>
      </c>
      <c r="D14" s="100">
        <v>0.0142</v>
      </c>
      <c r="E14" s="40">
        <v>0</v>
      </c>
      <c r="F14" s="100">
        <v>0</v>
      </c>
      <c r="G14" s="41">
        <v>0</v>
      </c>
      <c r="H14" s="182"/>
    </row>
    <row r="15" spans="1:8" ht="14.25">
      <c r="A15" s="20">
        <v>12</v>
      </c>
      <c r="B15" s="28" t="s">
        <v>72</v>
      </c>
      <c r="C15" s="39">
        <v>24.73</v>
      </c>
      <c r="D15" s="100">
        <v>0.0112</v>
      </c>
      <c r="E15" s="40">
        <v>0</v>
      </c>
      <c r="F15" s="100">
        <v>0</v>
      </c>
      <c r="G15" s="41">
        <v>0</v>
      </c>
      <c r="H15" s="28"/>
    </row>
    <row r="16" spans="1:8" ht="14.25">
      <c r="A16" s="20">
        <v>13</v>
      </c>
      <c r="B16" s="181" t="s">
        <v>81</v>
      </c>
      <c r="C16" s="39">
        <v>19.95</v>
      </c>
      <c r="D16" s="100">
        <v>0.0139</v>
      </c>
      <c r="E16" s="40">
        <v>0</v>
      </c>
      <c r="F16" s="100">
        <v>0</v>
      </c>
      <c r="G16" s="41">
        <v>0</v>
      </c>
      <c r="H16" s="112"/>
    </row>
    <row r="17" spans="1:8" ht="14.25">
      <c r="A17" s="20">
        <v>14</v>
      </c>
      <c r="B17" s="182" t="s">
        <v>78</v>
      </c>
      <c r="C17" s="39">
        <v>18.64</v>
      </c>
      <c r="D17" s="100">
        <v>0.0118</v>
      </c>
      <c r="E17" s="40">
        <v>0</v>
      </c>
      <c r="F17" s="100">
        <v>0</v>
      </c>
      <c r="G17" s="41">
        <v>0</v>
      </c>
      <c r="H17" s="112"/>
    </row>
    <row r="18" spans="1:8" ht="14.25">
      <c r="A18" s="20">
        <v>15</v>
      </c>
      <c r="B18" s="180" t="s">
        <v>89</v>
      </c>
      <c r="C18" s="39">
        <v>14.65</v>
      </c>
      <c r="D18" s="100">
        <v>0.0192</v>
      </c>
      <c r="E18" s="40">
        <v>0</v>
      </c>
      <c r="F18" s="100">
        <v>0</v>
      </c>
      <c r="G18" s="41">
        <v>0</v>
      </c>
      <c r="H18" s="181"/>
    </row>
    <row r="19" spans="1:8" ht="14.25">
      <c r="A19" s="20">
        <v>16</v>
      </c>
      <c r="B19" s="182" t="s">
        <v>94</v>
      </c>
      <c r="C19" s="39">
        <v>14.64</v>
      </c>
      <c r="D19" s="100">
        <v>0.0334</v>
      </c>
      <c r="E19" s="40">
        <v>0</v>
      </c>
      <c r="F19" s="100">
        <v>0</v>
      </c>
      <c r="G19" s="41">
        <v>0</v>
      </c>
      <c r="H19" s="28"/>
    </row>
    <row r="20" spans="1:8" ht="14.25">
      <c r="A20" s="20">
        <v>17</v>
      </c>
      <c r="B20" s="181" t="s">
        <v>77</v>
      </c>
      <c r="C20" s="39">
        <v>13.6</v>
      </c>
      <c r="D20" s="100">
        <v>0.0083</v>
      </c>
      <c r="E20" s="40">
        <v>0</v>
      </c>
      <c r="F20" s="100">
        <v>0</v>
      </c>
      <c r="G20" s="41">
        <v>0</v>
      </c>
      <c r="H20" s="181"/>
    </row>
    <row r="21" spans="1:8" ht="13.5" customHeight="1">
      <c r="A21" s="20">
        <v>18</v>
      </c>
      <c r="B21" s="181" t="s">
        <v>86</v>
      </c>
      <c r="C21" s="39">
        <v>12.36</v>
      </c>
      <c r="D21" s="100">
        <v>0.0135</v>
      </c>
      <c r="E21" s="40">
        <v>0</v>
      </c>
      <c r="F21" s="100">
        <v>0</v>
      </c>
      <c r="G21" s="41">
        <v>0</v>
      </c>
      <c r="H21" s="181"/>
    </row>
    <row r="22" spans="1:8" ht="14.25">
      <c r="A22" s="20">
        <v>19</v>
      </c>
      <c r="B22" s="180" t="s">
        <v>93</v>
      </c>
      <c r="C22" s="39">
        <v>11.48</v>
      </c>
      <c r="D22" s="100">
        <v>0.0182</v>
      </c>
      <c r="E22" s="40">
        <v>0</v>
      </c>
      <c r="F22" s="100">
        <v>0</v>
      </c>
      <c r="G22" s="41">
        <v>0</v>
      </c>
      <c r="H22" s="182"/>
    </row>
    <row r="23" spans="1:8" ht="14.25">
      <c r="A23" s="20">
        <v>20</v>
      </c>
      <c r="B23" s="181" t="s">
        <v>85</v>
      </c>
      <c r="C23" s="39">
        <v>8.07</v>
      </c>
      <c r="D23" s="100">
        <v>0.007</v>
      </c>
      <c r="E23" s="40">
        <v>0</v>
      </c>
      <c r="F23" s="100">
        <v>0</v>
      </c>
      <c r="G23" s="41">
        <v>0</v>
      </c>
      <c r="H23" s="181"/>
    </row>
    <row r="24" spans="1:8" ht="14.25">
      <c r="A24" s="20">
        <v>21</v>
      </c>
      <c r="B24" s="180" t="s">
        <v>97</v>
      </c>
      <c r="C24" s="39">
        <v>3.09</v>
      </c>
      <c r="D24" s="100">
        <v>0.0195</v>
      </c>
      <c r="E24" s="40">
        <v>0</v>
      </c>
      <c r="F24" s="100">
        <v>0</v>
      </c>
      <c r="G24" s="41">
        <v>0</v>
      </c>
      <c r="H24" s="181"/>
    </row>
    <row r="25" spans="1:8" ht="14.25">
      <c r="A25" s="20">
        <v>22</v>
      </c>
      <c r="B25" s="112" t="s">
        <v>65</v>
      </c>
      <c r="C25" s="39">
        <v>0</v>
      </c>
      <c r="D25" s="100">
        <v>0</v>
      </c>
      <c r="E25" s="40">
        <v>0</v>
      </c>
      <c r="F25" s="100">
        <v>0</v>
      </c>
      <c r="G25" s="41">
        <v>0</v>
      </c>
      <c r="H25" s="180"/>
    </row>
    <row r="26" spans="1:8" ht="14.25">
      <c r="A26" s="20">
        <v>23</v>
      </c>
      <c r="B26" s="112" t="s">
        <v>84</v>
      </c>
      <c r="C26" s="39">
        <v>0</v>
      </c>
      <c r="D26" s="100">
        <v>0</v>
      </c>
      <c r="E26" s="40">
        <v>0</v>
      </c>
      <c r="F26" s="100">
        <v>0</v>
      </c>
      <c r="G26" s="41">
        <v>0</v>
      </c>
      <c r="H26" s="180"/>
    </row>
    <row r="27" spans="1:8" ht="14.25">
      <c r="A27" s="20">
        <v>24</v>
      </c>
      <c r="B27" s="181" t="s">
        <v>98</v>
      </c>
      <c r="C27" s="39">
        <v>-0.12</v>
      </c>
      <c r="D27" s="100">
        <v>-0.0056</v>
      </c>
      <c r="E27" s="40">
        <v>0</v>
      </c>
      <c r="F27" s="100">
        <v>0</v>
      </c>
      <c r="G27" s="41">
        <v>0</v>
      </c>
      <c r="H27" s="180"/>
    </row>
    <row r="28" spans="1:8" ht="14.25">
      <c r="A28" s="20">
        <v>25</v>
      </c>
      <c r="B28" s="180" t="s">
        <v>96</v>
      </c>
      <c r="C28" s="39">
        <v>-1.86</v>
      </c>
      <c r="D28" s="100">
        <v>-0.0063</v>
      </c>
      <c r="E28" s="40">
        <v>0</v>
      </c>
      <c r="F28" s="100">
        <v>0</v>
      </c>
      <c r="G28" s="41">
        <v>0</v>
      </c>
      <c r="H28" s="183"/>
    </row>
    <row r="29" spans="1:8" ht="14.25">
      <c r="A29" s="20">
        <v>26</v>
      </c>
      <c r="B29" s="180" t="s">
        <v>135</v>
      </c>
      <c r="C29" s="39">
        <v>11.13</v>
      </c>
      <c r="D29" s="100">
        <v>0.0176</v>
      </c>
      <c r="E29" s="40">
        <v>-20</v>
      </c>
      <c r="F29" s="100">
        <v>-0.001</v>
      </c>
      <c r="G29" s="41">
        <v>-0.72</v>
      </c>
      <c r="H29" s="180"/>
    </row>
    <row r="30" spans="1:8" ht="14.25">
      <c r="A30" s="20">
        <v>27</v>
      </c>
      <c r="B30" s="28" t="s">
        <v>69</v>
      </c>
      <c r="C30" s="39">
        <v>178.86</v>
      </c>
      <c r="D30" s="100">
        <v>0.0491</v>
      </c>
      <c r="E30" s="40">
        <v>-3</v>
      </c>
      <c r="F30" s="100">
        <v>-0.0006</v>
      </c>
      <c r="G30" s="41">
        <v>-2.11</v>
      </c>
      <c r="H30" s="89"/>
    </row>
    <row r="31" spans="1:8" ht="14.25">
      <c r="A31" s="20">
        <v>28</v>
      </c>
      <c r="B31" s="181" t="s">
        <v>91</v>
      </c>
      <c r="C31" s="39">
        <v>-0.48</v>
      </c>
      <c r="D31" s="100">
        <v>-0.0007</v>
      </c>
      <c r="E31" s="40">
        <v>-5</v>
      </c>
      <c r="F31" s="100">
        <v>-0.0043</v>
      </c>
      <c r="G31" s="41">
        <v>-2.92</v>
      </c>
      <c r="H31" s="180"/>
    </row>
    <row r="32" spans="1:8" ht="14.25">
      <c r="A32" s="20">
        <v>29</v>
      </c>
      <c r="B32" s="181" t="s">
        <v>83</v>
      </c>
      <c r="C32" s="39">
        <v>18.62</v>
      </c>
      <c r="D32" s="100">
        <v>0.0148</v>
      </c>
      <c r="E32" s="40">
        <v>-15</v>
      </c>
      <c r="F32" s="100">
        <v>-0.0025</v>
      </c>
      <c r="G32" s="41">
        <v>-3.23</v>
      </c>
      <c r="H32" s="180"/>
    </row>
    <row r="33" spans="1:8" ht="14.25">
      <c r="A33" s="20">
        <v>30</v>
      </c>
      <c r="B33" s="180" t="s">
        <v>87</v>
      </c>
      <c r="C33" s="39">
        <v>14.97</v>
      </c>
      <c r="D33" s="100">
        <v>0.0163</v>
      </c>
      <c r="E33" s="40">
        <v>-29</v>
      </c>
      <c r="F33" s="100">
        <v>-0.0104</v>
      </c>
      <c r="G33" s="41">
        <v>-9.62</v>
      </c>
      <c r="H33" s="180"/>
    </row>
    <row r="34" spans="1:8" ht="14.25">
      <c r="A34" s="20">
        <v>31</v>
      </c>
      <c r="B34" s="181" t="s">
        <v>88</v>
      </c>
      <c r="C34" s="39">
        <v>-0.2</v>
      </c>
      <c r="D34" s="100">
        <v>-0.0002</v>
      </c>
      <c r="E34" s="40">
        <v>-9</v>
      </c>
      <c r="F34" s="100">
        <v>-0.0162</v>
      </c>
      <c r="G34" s="41">
        <v>-14.2</v>
      </c>
      <c r="H34" s="180"/>
    </row>
    <row r="35" spans="1:8" ht="14.25">
      <c r="A35" s="20">
        <v>32</v>
      </c>
      <c r="B35" s="38" t="s">
        <v>138</v>
      </c>
      <c r="C35" s="39">
        <v>-7.12</v>
      </c>
      <c r="D35" s="100">
        <v>-0.0047</v>
      </c>
      <c r="E35" s="40">
        <v>-28</v>
      </c>
      <c r="F35" s="100">
        <v>-0.0193</v>
      </c>
      <c r="G35" s="41">
        <v>-29.47</v>
      </c>
      <c r="H35" s="180"/>
    </row>
    <row r="36" spans="1:8" ht="14.25">
      <c r="A36" s="20">
        <v>33</v>
      </c>
      <c r="B36" s="180" t="s">
        <v>80</v>
      </c>
      <c r="C36" s="39">
        <v>-30.86</v>
      </c>
      <c r="D36" s="100">
        <v>-0.0215</v>
      </c>
      <c r="E36" s="40">
        <v>-645</v>
      </c>
      <c r="F36" s="100">
        <v>-0.0214</v>
      </c>
      <c r="G36" s="41">
        <v>-30.76</v>
      </c>
      <c r="H36" s="112"/>
    </row>
    <row r="37" spans="1:8" ht="14.25">
      <c r="A37" s="20">
        <v>34</v>
      </c>
      <c r="B37" s="180" t="s">
        <v>68</v>
      </c>
      <c r="C37" s="39">
        <v>3.81</v>
      </c>
      <c r="D37" s="100">
        <v>0.001</v>
      </c>
      <c r="E37" s="40">
        <v>-38</v>
      </c>
      <c r="F37" s="100">
        <v>-0.01</v>
      </c>
      <c r="G37" s="41">
        <v>-37.03</v>
      </c>
      <c r="H37" s="112"/>
    </row>
    <row r="38" spans="1:8" ht="14.25">
      <c r="A38" s="20">
        <v>35</v>
      </c>
      <c r="B38" s="180" t="s">
        <v>67</v>
      </c>
      <c r="C38" s="39">
        <v>-22.39</v>
      </c>
      <c r="D38" s="100">
        <v>-0.006</v>
      </c>
      <c r="E38" s="40">
        <v>-186</v>
      </c>
      <c r="F38" s="100">
        <v>-0.0165</v>
      </c>
      <c r="G38" s="41">
        <v>-62.15</v>
      </c>
      <c r="H38" s="38"/>
    </row>
    <row r="39" spans="1:8" ht="14.25">
      <c r="A39" s="20">
        <v>36</v>
      </c>
      <c r="B39" s="180" t="s">
        <v>74</v>
      </c>
      <c r="C39" s="39">
        <v>-100.09</v>
      </c>
      <c r="D39" s="100">
        <v>-0.0533</v>
      </c>
      <c r="E39" s="40">
        <v>-90</v>
      </c>
      <c r="F39" s="100">
        <v>-0.038</v>
      </c>
      <c r="G39" s="41">
        <v>-70.45</v>
      </c>
      <c r="H39" s="180"/>
    </row>
    <row r="40" spans="1:8" ht="14.25">
      <c r="A40" s="20">
        <v>37</v>
      </c>
      <c r="B40" s="180" t="s">
        <v>76</v>
      </c>
      <c r="C40" s="39">
        <v>-58.91</v>
      </c>
      <c r="D40" s="100">
        <v>-0.0336</v>
      </c>
      <c r="E40" s="40">
        <v>-39</v>
      </c>
      <c r="F40" s="100">
        <v>-0.046</v>
      </c>
      <c r="G40" s="41">
        <v>-81.01</v>
      </c>
      <c r="H40" s="180"/>
    </row>
    <row r="41" spans="1:8" ht="14.25">
      <c r="A41" s="20">
        <v>38</v>
      </c>
      <c r="B41" s="112" t="s">
        <v>63</v>
      </c>
      <c r="C41" s="39">
        <v>299.19</v>
      </c>
      <c r="D41" s="100">
        <v>0.0151</v>
      </c>
      <c r="E41" s="40">
        <v>-507</v>
      </c>
      <c r="F41" s="100">
        <v>-0.0085</v>
      </c>
      <c r="G41" s="41">
        <v>-168.96</v>
      </c>
      <c r="H41" s="181"/>
    </row>
    <row r="42" spans="1:8" ht="14.25">
      <c r="A42" s="20">
        <v>39</v>
      </c>
      <c r="B42" s="38" t="s">
        <v>66</v>
      </c>
      <c r="C42" s="39">
        <v>-79.68</v>
      </c>
      <c r="D42" s="100">
        <v>-0.0169</v>
      </c>
      <c r="E42" s="40">
        <v>-402690</v>
      </c>
      <c r="F42" s="100">
        <v>-0.0486</v>
      </c>
      <c r="G42" s="41">
        <v>-232.09</v>
      </c>
      <c r="H42" s="112"/>
    </row>
    <row r="43" spans="1:8" ht="15.75" thickBot="1">
      <c r="A43" s="95"/>
      <c r="B43" s="96" t="s">
        <v>60</v>
      </c>
      <c r="C43" s="97">
        <f>SUM(C4:C42)</f>
        <v>2463.49</v>
      </c>
      <c r="D43" s="101">
        <v>0.0166</v>
      </c>
      <c r="E43" s="98">
        <f>SUM(E4:E42)</f>
        <v>-403219</v>
      </c>
      <c r="F43" s="101">
        <v>-0.04629184438590884</v>
      </c>
      <c r="G43" s="99">
        <f>SUM(G4:G42)</f>
        <v>-70.31000000000006</v>
      </c>
      <c r="H43" s="28"/>
    </row>
    <row r="44" spans="2:8" ht="14.25">
      <c r="B44" s="71"/>
      <c r="C44" s="72"/>
      <c r="D44" s="73"/>
      <c r="E44" s="74"/>
      <c r="F44" s="73"/>
      <c r="G44" s="72"/>
      <c r="H44" s="112"/>
    </row>
    <row r="45" ht="14.25">
      <c r="H45" s="180" t="s">
        <v>74</v>
      </c>
    </row>
    <row r="46" ht="15.75" thickBot="1">
      <c r="H46" s="96" t="s">
        <v>60</v>
      </c>
    </row>
    <row r="63" spans="2:5" ht="15">
      <c r="B63" s="63"/>
      <c r="C63" s="64"/>
      <c r="D63" s="65"/>
      <c r="E63" s="66"/>
    </row>
    <row r="64" spans="2:5" ht="15">
      <c r="B64" s="63"/>
      <c r="C64" s="64"/>
      <c r="D64" s="65"/>
      <c r="E64" s="66"/>
    </row>
    <row r="65" spans="2:5" ht="15">
      <c r="B65" s="63"/>
      <c r="C65" s="64"/>
      <c r="D65" s="65"/>
      <c r="E65" s="66"/>
    </row>
    <row r="66" spans="2:5" ht="15">
      <c r="B66" s="63"/>
      <c r="C66" s="64"/>
      <c r="D66" s="65"/>
      <c r="E66" s="66"/>
    </row>
    <row r="67" spans="2:5" ht="15">
      <c r="B67" s="63"/>
      <c r="C67" s="64"/>
      <c r="D67" s="65"/>
      <c r="E67" s="66"/>
    </row>
    <row r="68" spans="2:5" ht="15">
      <c r="B68" s="63"/>
      <c r="C68" s="64"/>
      <c r="D68" s="65"/>
      <c r="E68" s="66"/>
    </row>
    <row r="69" spans="2:5" ht="15.75" thickBot="1">
      <c r="B69" s="85"/>
      <c r="C69" s="85"/>
      <c r="D69" s="85"/>
      <c r="E69" s="85"/>
    </row>
    <row r="72" ht="14.25" customHeight="1"/>
    <row r="73" ht="14.25">
      <c r="F73" s="56"/>
    </row>
    <row r="75" ht="14.25">
      <c r="F75"/>
    </row>
    <row r="76" ht="14.25">
      <c r="F76"/>
    </row>
    <row r="77" spans="2:6" ht="30.75" thickBot="1">
      <c r="B77" s="43" t="s">
        <v>130</v>
      </c>
      <c r="C77" s="36" t="s">
        <v>150</v>
      </c>
      <c r="D77" s="36" t="s">
        <v>151</v>
      </c>
      <c r="E77" s="37" t="s">
        <v>152</v>
      </c>
      <c r="F77"/>
    </row>
    <row r="78" spans="2:5" ht="14.25">
      <c r="B78" s="38" t="str">
        <f aca="true" t="shared" si="0" ref="B78:D82">B4</f>
        <v>"Raiffeisen Money Market"</v>
      </c>
      <c r="C78" s="39">
        <f t="shared" si="0"/>
        <v>807.28</v>
      </c>
      <c r="D78" s="100">
        <f t="shared" si="0"/>
        <v>0.0444</v>
      </c>
      <c r="E78" s="41">
        <f>G4</f>
        <v>594.18</v>
      </c>
    </row>
    <row r="79" spans="2:5" ht="14.25">
      <c r="B79" s="38" t="str">
        <f t="shared" si="0"/>
        <v>"OTP Classic"</v>
      </c>
      <c r="C79" s="39">
        <f t="shared" si="0"/>
        <v>677.45</v>
      </c>
      <c r="D79" s="100">
        <f t="shared" si="0"/>
        <v>0.015</v>
      </c>
      <c r="E79" s="41">
        <f>G5</f>
        <v>42.58</v>
      </c>
    </row>
    <row r="80" spans="2:5" ht="14.25">
      <c r="B80" s="38" t="str">
        <f t="shared" si="0"/>
        <v>"FIDO Equity Fund Ukraine"</v>
      </c>
      <c r="C80" s="39">
        <f t="shared" si="0"/>
        <v>34.74</v>
      </c>
      <c r="D80" s="100">
        <f t="shared" si="0"/>
        <v>0.0266</v>
      </c>
      <c r="E80" s="41">
        <f>G6</f>
        <v>16.28</v>
      </c>
    </row>
    <row r="81" spans="2:5" ht="14.25">
      <c r="B81" s="38" t="str">
        <f t="shared" si="0"/>
        <v>"KINTO-Treasury"</v>
      </c>
      <c r="C81" s="39">
        <f t="shared" si="0"/>
        <v>14.85</v>
      </c>
      <c r="D81" s="100">
        <f t="shared" si="0"/>
        <v>0.0108</v>
      </c>
      <c r="E81" s="41">
        <f>G7</f>
        <v>8.63</v>
      </c>
    </row>
    <row r="82" spans="2:5" ht="14.25">
      <c r="B82" s="131" t="str">
        <f t="shared" si="0"/>
        <v>"UNIVER.UA/Yaroslav The Wise - Equities Fund"</v>
      </c>
      <c r="C82" s="132">
        <f t="shared" si="0"/>
        <v>23.1</v>
      </c>
      <c r="D82" s="133">
        <f t="shared" si="0"/>
        <v>0.0329</v>
      </c>
      <c r="E82" s="134">
        <f>G8</f>
        <v>7.62</v>
      </c>
    </row>
    <row r="83" spans="2:5" ht="14.25">
      <c r="B83" s="127" t="str">
        <f aca="true" t="shared" si="1" ref="B83:D87">B38</f>
        <v>"Premium-Index Fund "</v>
      </c>
      <c r="C83" s="128">
        <f t="shared" si="1"/>
        <v>-22.39</v>
      </c>
      <c r="D83" s="129">
        <f t="shared" si="1"/>
        <v>-0.006</v>
      </c>
      <c r="E83" s="130">
        <f>G38</f>
        <v>-62.15</v>
      </c>
    </row>
    <row r="84" spans="2:5" ht="14.25">
      <c r="B84" s="127" t="str">
        <f t="shared" si="1"/>
        <v>"VSE"</v>
      </c>
      <c r="C84" s="39">
        <f t="shared" si="1"/>
        <v>-100.09</v>
      </c>
      <c r="D84" s="100">
        <f t="shared" si="1"/>
        <v>-0.0533</v>
      </c>
      <c r="E84" s="41">
        <f>G39</f>
        <v>-70.45</v>
      </c>
    </row>
    <row r="85" spans="2:5" ht="14.25">
      <c r="B85" s="127" t="str">
        <f t="shared" si="1"/>
        <v>"Altus - Balanced"</v>
      </c>
      <c r="C85" s="39">
        <f t="shared" si="1"/>
        <v>-58.91</v>
      </c>
      <c r="D85" s="100">
        <f t="shared" si="1"/>
        <v>-0.0336</v>
      </c>
      <c r="E85" s="41">
        <f>G40</f>
        <v>-81.01</v>
      </c>
    </row>
    <row r="86" spans="2:5" ht="14.25">
      <c r="B86" s="127" t="str">
        <f t="shared" si="1"/>
        <v>"KINTO-Classic"</v>
      </c>
      <c r="C86" s="39">
        <f t="shared" si="1"/>
        <v>299.19</v>
      </c>
      <c r="D86" s="100">
        <f t="shared" si="1"/>
        <v>0.0151</v>
      </c>
      <c r="E86" s="41">
        <f>G41</f>
        <v>-168.96</v>
      </c>
    </row>
    <row r="87" spans="2:5" ht="14.25">
      <c r="B87" s="127" t="str">
        <f t="shared" si="1"/>
        <v>"OTP Equity Fund"</v>
      </c>
      <c r="C87" s="39">
        <f t="shared" si="1"/>
        <v>-79.68</v>
      </c>
      <c r="D87" s="100">
        <f t="shared" si="1"/>
        <v>-0.0169</v>
      </c>
      <c r="E87" s="41">
        <f>G42</f>
        <v>-232.09</v>
      </c>
    </row>
    <row r="88" spans="2:5" ht="14.25">
      <c r="B88" s="141" t="s">
        <v>101</v>
      </c>
      <c r="C88" s="142">
        <f>C43-SUM(C78:C87)</f>
        <v>867.95</v>
      </c>
      <c r="D88" s="143"/>
      <c r="E88" s="142">
        <f>G43-SUM(E78:E87)</f>
        <v>-124.93999999999997</v>
      </c>
    </row>
    <row r="89" spans="2:5" ht="15">
      <c r="B89" s="139" t="s">
        <v>11</v>
      </c>
      <c r="C89" s="140">
        <f>SUM(C78:C88)</f>
        <v>2463.49</v>
      </c>
      <c r="D89" s="140"/>
      <c r="E89" s="140">
        <f>SUM(E78:E88)</f>
        <v>-70.31000000000006</v>
      </c>
    </row>
  </sheetData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P129"/>
  <sheetViews>
    <sheetView zoomScale="80" zoomScaleNormal="80" workbookViewId="0" topLeftCell="A1">
      <selection activeCell="B2" sqref="B2"/>
    </sheetView>
  </sheetViews>
  <sheetFormatPr defaultColWidth="9.00390625" defaultRowHeight="12.75"/>
  <cols>
    <col min="1" max="1" width="61.75390625" style="0" bestFit="1" customWidth="1"/>
    <col min="2" max="2" width="12.75390625" style="0" customWidth="1"/>
    <col min="3" max="3" width="2.75390625" style="0" customWidth="1"/>
  </cols>
  <sheetData>
    <row r="1" spans="1:3" ht="15.75" thickBot="1">
      <c r="A1" s="69" t="s">
        <v>130</v>
      </c>
      <c r="B1" s="70" t="s">
        <v>203</v>
      </c>
      <c r="C1" s="9"/>
    </row>
    <row r="2" spans="1:3" ht="14.25">
      <c r="A2" s="180" t="s">
        <v>74</v>
      </c>
      <c r="B2" s="161">
        <v>-0.0159</v>
      </c>
      <c r="C2" s="9"/>
    </row>
    <row r="3" spans="1:16" ht="14.25">
      <c r="A3" s="180" t="s">
        <v>96</v>
      </c>
      <c r="B3" s="149">
        <v>-0.0063</v>
      </c>
      <c r="C3" s="9"/>
      <c r="P3" s="180"/>
    </row>
    <row r="4" spans="1:16" ht="14.25">
      <c r="A4" s="181" t="s">
        <v>98</v>
      </c>
      <c r="B4" s="172">
        <v>-0.0056</v>
      </c>
      <c r="C4" s="9"/>
      <c r="P4" s="112"/>
    </row>
    <row r="5" spans="1:16" ht="14.25">
      <c r="A5" s="180" t="s">
        <v>80</v>
      </c>
      <c r="B5" s="150">
        <v>-0.0001</v>
      </c>
      <c r="C5" s="9"/>
      <c r="P5" s="180"/>
    </row>
    <row r="6" spans="1:16" ht="14.25">
      <c r="A6" s="112" t="s">
        <v>65</v>
      </c>
      <c r="B6" s="150">
        <v>0</v>
      </c>
      <c r="C6" s="9"/>
      <c r="P6" s="180"/>
    </row>
    <row r="7" spans="1:16" ht="14.25">
      <c r="A7" s="112" t="s">
        <v>84</v>
      </c>
      <c r="B7" s="150">
        <v>0</v>
      </c>
      <c r="C7" s="9"/>
      <c r="P7" s="28"/>
    </row>
    <row r="8" spans="1:16" ht="14.25">
      <c r="A8" s="181" t="s">
        <v>91</v>
      </c>
      <c r="B8" s="150">
        <v>0.0036</v>
      </c>
      <c r="C8" s="9"/>
      <c r="P8" s="182"/>
    </row>
    <row r="9" spans="1:16" ht="14.25">
      <c r="A9" s="144" t="s">
        <v>82</v>
      </c>
      <c r="B9" s="150">
        <v>0.0045</v>
      </c>
      <c r="C9" s="9"/>
      <c r="P9" s="144"/>
    </row>
    <row r="10" spans="1:16" ht="14.25">
      <c r="A10" s="181" t="s">
        <v>85</v>
      </c>
      <c r="B10" s="150">
        <v>0.007</v>
      </c>
      <c r="C10" s="9"/>
      <c r="P10" s="112"/>
    </row>
    <row r="11" spans="1:16" ht="14.25">
      <c r="A11" s="181" t="s">
        <v>77</v>
      </c>
      <c r="B11" s="150">
        <v>0.0083</v>
      </c>
      <c r="C11" s="9"/>
      <c r="P11" s="28"/>
    </row>
    <row r="12" spans="1:16" ht="14.25">
      <c r="A12" s="180" t="s">
        <v>67</v>
      </c>
      <c r="B12" s="150">
        <v>0.0107</v>
      </c>
      <c r="C12" s="9"/>
      <c r="P12" s="112"/>
    </row>
    <row r="13" spans="1:16" ht="14.25">
      <c r="A13" s="180" t="s">
        <v>68</v>
      </c>
      <c r="B13" s="150">
        <v>0.0111</v>
      </c>
      <c r="C13" s="9"/>
      <c r="P13" s="180"/>
    </row>
    <row r="14" spans="1:16" ht="14.25">
      <c r="A14" s="28" t="s">
        <v>72</v>
      </c>
      <c r="B14" s="150">
        <v>0.0112</v>
      </c>
      <c r="C14" s="9"/>
      <c r="P14" s="145"/>
    </row>
    <row r="15" spans="1:16" ht="14.25">
      <c r="A15" s="180" t="s">
        <v>64</v>
      </c>
      <c r="B15" s="150">
        <v>0.0117</v>
      </c>
      <c r="C15" s="9"/>
      <c r="P15" s="180"/>
    </row>
    <row r="16" spans="1:16" ht="14.25">
      <c r="A16" s="182" t="s">
        <v>78</v>
      </c>
      <c r="B16" s="150">
        <v>0.0118</v>
      </c>
      <c r="C16" s="9"/>
      <c r="P16" s="181"/>
    </row>
    <row r="17" spans="1:16" ht="14.25">
      <c r="A17" s="180" t="s">
        <v>76</v>
      </c>
      <c r="B17" s="150">
        <v>0.013</v>
      </c>
      <c r="C17" s="9"/>
      <c r="P17" s="181"/>
    </row>
    <row r="18" spans="1:16" ht="14.25">
      <c r="A18" s="145" t="s">
        <v>136</v>
      </c>
      <c r="B18" s="150">
        <v>0.0135</v>
      </c>
      <c r="C18" s="9"/>
      <c r="P18" s="180"/>
    </row>
    <row r="19" spans="1:16" ht="14.25">
      <c r="A19" s="112" t="s">
        <v>100</v>
      </c>
      <c r="B19" s="150">
        <v>0.0139</v>
      </c>
      <c r="C19" s="9"/>
      <c r="P19" s="180"/>
    </row>
    <row r="20" spans="1:16" ht="14.25">
      <c r="A20" s="181" t="s">
        <v>81</v>
      </c>
      <c r="B20" s="150">
        <v>0.0139</v>
      </c>
      <c r="C20" s="9"/>
      <c r="P20" s="180"/>
    </row>
    <row r="21" spans="1:16" ht="14.25">
      <c r="A21" s="144" t="s">
        <v>62</v>
      </c>
      <c r="B21" s="150">
        <v>0.014</v>
      </c>
      <c r="C21" s="9"/>
      <c r="P21" s="181"/>
    </row>
    <row r="22" spans="1:16" ht="14.25">
      <c r="A22" s="180" t="s">
        <v>137</v>
      </c>
      <c r="B22" s="150">
        <v>0.0142</v>
      </c>
      <c r="C22" s="9"/>
      <c r="P22" s="180"/>
    </row>
    <row r="23" spans="1:16" ht="14.25">
      <c r="A23" s="144" t="s">
        <v>138</v>
      </c>
      <c r="B23" s="150">
        <v>0.0149</v>
      </c>
      <c r="C23" s="9"/>
      <c r="P23" s="181"/>
    </row>
    <row r="24" spans="1:16" ht="14.25">
      <c r="A24" s="181" t="s">
        <v>88</v>
      </c>
      <c r="B24" s="150">
        <v>0.0163</v>
      </c>
      <c r="C24" s="9"/>
      <c r="P24" s="180"/>
    </row>
    <row r="25" spans="1:16" ht="14.25">
      <c r="A25" s="181" t="s">
        <v>83</v>
      </c>
      <c r="B25" s="150">
        <v>0.0173</v>
      </c>
      <c r="C25" s="9"/>
      <c r="P25" s="180"/>
    </row>
    <row r="26" spans="1:16" ht="14.25">
      <c r="A26" s="180" t="s">
        <v>93</v>
      </c>
      <c r="B26" s="150">
        <v>0.0182</v>
      </c>
      <c r="C26" s="9"/>
      <c r="P26" s="180"/>
    </row>
    <row r="27" spans="1:16" ht="14.25">
      <c r="A27" s="180" t="s">
        <v>135</v>
      </c>
      <c r="B27" s="150">
        <v>0.0187</v>
      </c>
      <c r="C27" s="9"/>
      <c r="P27" s="180"/>
    </row>
    <row r="28" spans="1:16" ht="14.25">
      <c r="A28" s="180" t="s">
        <v>89</v>
      </c>
      <c r="B28" s="151">
        <v>0.0192</v>
      </c>
      <c r="C28" s="9"/>
      <c r="P28" s="181"/>
    </row>
    <row r="29" spans="1:16" ht="14.25">
      <c r="A29" s="180" t="s">
        <v>97</v>
      </c>
      <c r="B29" s="150">
        <v>0.0195</v>
      </c>
      <c r="C29" s="9"/>
      <c r="P29" s="112"/>
    </row>
    <row r="30" spans="1:16" ht="14.25">
      <c r="A30" s="180" t="s">
        <v>90</v>
      </c>
      <c r="B30" s="150">
        <v>0.0219</v>
      </c>
      <c r="C30" s="9"/>
      <c r="P30" s="28"/>
    </row>
    <row r="31" spans="1:16" ht="14.25">
      <c r="A31" s="112" t="s">
        <v>63</v>
      </c>
      <c r="B31" s="150">
        <v>0.0238</v>
      </c>
      <c r="C31" s="9"/>
      <c r="P31" s="112"/>
    </row>
    <row r="32" spans="1:16" ht="14.25">
      <c r="A32" s="180" t="s">
        <v>75</v>
      </c>
      <c r="B32" s="150">
        <v>0.0248</v>
      </c>
      <c r="C32" s="9"/>
      <c r="P32" s="112"/>
    </row>
    <row r="33" spans="1:16" ht="14.25">
      <c r="A33" s="180" t="s">
        <v>87</v>
      </c>
      <c r="B33" s="150">
        <v>0.027</v>
      </c>
      <c r="C33" s="9"/>
      <c r="P33" s="181"/>
    </row>
    <row r="34" spans="1:16" ht="14.25">
      <c r="A34" s="180" t="s">
        <v>71</v>
      </c>
      <c r="B34" s="151">
        <v>0.031</v>
      </c>
      <c r="C34" s="9"/>
      <c r="P34" s="28"/>
    </row>
    <row r="35" spans="1:16" ht="14.25">
      <c r="A35" s="28" t="s">
        <v>66</v>
      </c>
      <c r="B35" s="150">
        <v>0.0334</v>
      </c>
      <c r="C35" s="9"/>
      <c r="P35" s="181"/>
    </row>
    <row r="36" spans="1:16" ht="14.25">
      <c r="A36" s="182" t="s">
        <v>94</v>
      </c>
      <c r="B36" s="150">
        <v>0.0334</v>
      </c>
      <c r="C36" s="9"/>
      <c r="P36" s="183"/>
    </row>
    <row r="37" spans="1:16" ht="14.25">
      <c r="A37" s="57" t="s">
        <v>70</v>
      </c>
      <c r="B37" s="150">
        <v>0.0364</v>
      </c>
      <c r="C37" s="9"/>
      <c r="P37" s="57"/>
    </row>
    <row r="38" spans="1:16" ht="14.25">
      <c r="A38" s="28" t="s">
        <v>69</v>
      </c>
      <c r="B38" s="150">
        <v>0.0496</v>
      </c>
      <c r="C38" s="9"/>
      <c r="P38" s="185"/>
    </row>
    <row r="39" spans="1:16" ht="14.25">
      <c r="A39" s="112" t="s">
        <v>99</v>
      </c>
      <c r="B39" s="150">
        <v>0.0524</v>
      </c>
      <c r="C39" s="9"/>
      <c r="P39" s="186"/>
    </row>
    <row r="40" spans="1:16" ht="14.25">
      <c r="A40" s="28" t="s">
        <v>95</v>
      </c>
      <c r="B40" s="150">
        <v>0.1488</v>
      </c>
      <c r="C40" s="9"/>
      <c r="P40" s="187"/>
    </row>
    <row r="41" spans="1:16" ht="14.25">
      <c r="A41" s="28" t="s">
        <v>153</v>
      </c>
      <c r="B41" s="149">
        <v>0.019</v>
      </c>
      <c r="C41" s="9"/>
      <c r="P41" s="188"/>
    </row>
    <row r="42" spans="1:16" ht="14.25">
      <c r="A42" s="28" t="s">
        <v>40</v>
      </c>
      <c r="B42" s="149">
        <v>0.0494</v>
      </c>
      <c r="C42" s="9"/>
      <c r="P42" s="188"/>
    </row>
    <row r="43" spans="1:16" ht="14.25">
      <c r="A43" s="28" t="s">
        <v>39</v>
      </c>
      <c r="B43" s="149">
        <v>0.0449</v>
      </c>
      <c r="C43" s="61"/>
      <c r="P43" s="187"/>
    </row>
    <row r="44" spans="1:16" ht="14.25">
      <c r="A44" s="28" t="s">
        <v>154</v>
      </c>
      <c r="B44" s="149">
        <v>-0.0062</v>
      </c>
      <c r="C44" s="8"/>
      <c r="P44" s="57"/>
    </row>
    <row r="45" spans="1:16" ht="14.25">
      <c r="A45" s="28" t="s">
        <v>155</v>
      </c>
      <c r="B45" s="149">
        <v>0.007</v>
      </c>
      <c r="C45" s="80"/>
      <c r="P45" s="57"/>
    </row>
    <row r="46" spans="1:16" ht="14.25">
      <c r="A46" s="28" t="s">
        <v>156</v>
      </c>
      <c r="B46" s="149">
        <v>0.0127</v>
      </c>
      <c r="C46" s="9"/>
      <c r="P46" s="57"/>
    </row>
    <row r="47" spans="1:16" ht="15" thickBot="1">
      <c r="A47" s="184" t="s">
        <v>157</v>
      </c>
      <c r="B47" s="152">
        <v>-0.1237</v>
      </c>
      <c r="C47" s="9"/>
      <c r="P47" s="57"/>
    </row>
    <row r="48" spans="2:16" ht="14.25">
      <c r="B48" s="9"/>
      <c r="C48" s="9"/>
      <c r="P48" s="57"/>
    </row>
    <row r="49" spans="3:16" ht="14.25">
      <c r="C49" s="9"/>
      <c r="P49" s="57"/>
    </row>
    <row r="50" spans="2:16" ht="14.25">
      <c r="B50" s="9"/>
      <c r="C50" s="9"/>
      <c r="P50" s="189"/>
    </row>
    <row r="51" spans="3:16" ht="12.75">
      <c r="C51" s="9"/>
      <c r="P51" s="9"/>
    </row>
    <row r="52" ht="12.75">
      <c r="B52" s="9"/>
    </row>
    <row r="53" ht="12.75">
      <c r="B53" s="9"/>
    </row>
    <row r="54" ht="12.75">
      <c r="B54" s="9"/>
    </row>
    <row r="55" ht="12.75">
      <c r="B55" s="9"/>
    </row>
    <row r="56" ht="12.75">
      <c r="B56" s="9"/>
    </row>
    <row r="57" ht="12.75">
      <c r="B57" s="9"/>
    </row>
    <row r="58" ht="12.75">
      <c r="B58" s="9"/>
    </row>
    <row r="59" ht="12.75">
      <c r="B59" s="9"/>
    </row>
    <row r="60" ht="12.75">
      <c r="B60" s="9"/>
    </row>
    <row r="61" ht="12.75">
      <c r="B61" s="9"/>
    </row>
    <row r="62" ht="12.75">
      <c r="B62" s="9"/>
    </row>
    <row r="63" ht="12.75">
      <c r="B63" s="9"/>
    </row>
    <row r="64" ht="12.75">
      <c r="B64" s="9"/>
    </row>
    <row r="65" ht="12.75">
      <c r="B65" s="9"/>
    </row>
    <row r="66" ht="12.75">
      <c r="B66" s="9"/>
    </row>
    <row r="67" ht="12.75">
      <c r="B67" s="9"/>
    </row>
    <row r="68" ht="12.75">
      <c r="B68" s="9"/>
    </row>
    <row r="69" ht="12.75">
      <c r="B69" s="9"/>
    </row>
    <row r="70" ht="12.75">
      <c r="B70" s="9"/>
    </row>
    <row r="71" ht="12.75">
      <c r="B71" s="9"/>
    </row>
    <row r="72" ht="12.75">
      <c r="B72" s="9"/>
    </row>
    <row r="73" ht="12.75">
      <c r="B73" s="9"/>
    </row>
    <row r="74" ht="12.75">
      <c r="B74" s="9"/>
    </row>
    <row r="75" ht="12.75">
      <c r="B75" s="9"/>
    </row>
    <row r="76" ht="12.75">
      <c r="B76" s="9"/>
    </row>
    <row r="77" ht="12.75">
      <c r="B77" s="9"/>
    </row>
    <row r="78" ht="12.75">
      <c r="B78" s="9"/>
    </row>
    <row r="79" ht="12.75">
      <c r="B79" s="9"/>
    </row>
    <row r="80" ht="12.75">
      <c r="B80" s="9"/>
    </row>
    <row r="81" ht="12.75">
      <c r="B81" s="9"/>
    </row>
    <row r="82" ht="12.75">
      <c r="B82" s="9"/>
    </row>
    <row r="83" ht="12.75">
      <c r="B83" s="9"/>
    </row>
    <row r="84" ht="12.75">
      <c r="B84" s="9"/>
    </row>
    <row r="85" ht="12.75">
      <c r="B85" s="9"/>
    </row>
    <row r="86" ht="12.75">
      <c r="B86" s="9"/>
    </row>
    <row r="87" ht="12.75">
      <c r="B87" s="9"/>
    </row>
    <row r="88" ht="12.75">
      <c r="B88" s="9"/>
    </row>
    <row r="89" ht="12.75">
      <c r="B89" s="9"/>
    </row>
    <row r="90" ht="12.75">
      <c r="B90" s="9"/>
    </row>
    <row r="91" ht="12.75">
      <c r="B91" s="9"/>
    </row>
    <row r="92" ht="12.75">
      <c r="B92" s="9"/>
    </row>
    <row r="93" ht="12.75">
      <c r="B93" s="9"/>
    </row>
    <row r="94" ht="12.75">
      <c r="B94" s="9"/>
    </row>
    <row r="95" ht="12.75">
      <c r="B95" s="9"/>
    </row>
    <row r="96" ht="12.75">
      <c r="B96" s="9"/>
    </row>
    <row r="97" ht="12.75">
      <c r="B97" s="9"/>
    </row>
    <row r="98" ht="12.75">
      <c r="B98" s="9"/>
    </row>
    <row r="99" ht="12.75">
      <c r="B99" s="9"/>
    </row>
    <row r="100" ht="12.75">
      <c r="B100" s="9"/>
    </row>
    <row r="101" ht="12.75">
      <c r="B101" s="9"/>
    </row>
    <row r="102" ht="12.75">
      <c r="B102" s="9"/>
    </row>
    <row r="103" ht="12.75">
      <c r="B103" s="9"/>
    </row>
    <row r="104" ht="12.75">
      <c r="B104" s="9"/>
    </row>
    <row r="105" ht="12.75">
      <c r="B105" s="9"/>
    </row>
    <row r="106" ht="12.75">
      <c r="B106" s="9"/>
    </row>
    <row r="107" ht="12.75">
      <c r="B107" s="9"/>
    </row>
    <row r="108" ht="12.75">
      <c r="B108" s="9"/>
    </row>
    <row r="109" ht="12.75">
      <c r="B109" s="9"/>
    </row>
    <row r="110" ht="12.75">
      <c r="B110" s="9"/>
    </row>
    <row r="111" ht="12.75">
      <c r="B111" s="9"/>
    </row>
    <row r="112" ht="12.75">
      <c r="B112" s="9"/>
    </row>
    <row r="113" ht="12.75">
      <c r="B113" s="9"/>
    </row>
    <row r="114" ht="12.75">
      <c r="B114" s="9"/>
    </row>
    <row r="115" ht="12.75">
      <c r="B115" s="9"/>
    </row>
    <row r="116" ht="12.75">
      <c r="B116" s="9"/>
    </row>
    <row r="117" ht="12.75">
      <c r="B117" s="9"/>
    </row>
    <row r="118" ht="12.75">
      <c r="B118" s="9"/>
    </row>
    <row r="119" ht="12.75">
      <c r="B119" s="9"/>
    </row>
    <row r="120" ht="12.75">
      <c r="B120" s="9"/>
    </row>
    <row r="121" ht="12.75">
      <c r="B121" s="9"/>
    </row>
    <row r="122" ht="12.75">
      <c r="B122" s="9"/>
    </row>
    <row r="123" ht="12.75">
      <c r="B123" s="9"/>
    </row>
    <row r="124" ht="12.75">
      <c r="B124" s="9"/>
    </row>
    <row r="125" ht="12.75">
      <c r="B125" s="9"/>
    </row>
    <row r="126" ht="12.75">
      <c r="B126" s="9"/>
    </row>
    <row r="127" ht="12.75">
      <c r="B127" s="9"/>
    </row>
    <row r="128" ht="12.75">
      <c r="B128" s="9"/>
    </row>
    <row r="129" ht="12.75">
      <c r="B129" s="9"/>
    </row>
  </sheetData>
  <autoFilter ref="A1:B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M25"/>
  <sheetViews>
    <sheetView zoomScale="85" zoomScaleNormal="85" workbookViewId="0" topLeftCell="A1">
      <selection activeCell="B5" sqref="B5"/>
    </sheetView>
  </sheetViews>
  <sheetFormatPr defaultColWidth="9.00390625" defaultRowHeight="12.75"/>
  <cols>
    <col min="1" max="1" width="4.75390625" style="32" customWidth="1"/>
    <col min="2" max="2" width="50.875" style="30" bestFit="1" customWidth="1"/>
    <col min="3" max="4" width="12.75390625" style="32" customWidth="1"/>
    <col min="5" max="5" width="16.75390625" style="42" customWidth="1"/>
    <col min="6" max="6" width="14.75390625" style="47" customWidth="1"/>
    <col min="7" max="7" width="14.75390625" style="42" customWidth="1"/>
    <col min="8" max="8" width="12.75390625" style="47" customWidth="1"/>
    <col min="9" max="9" width="47.875" style="30" bestFit="1" customWidth="1"/>
    <col min="10" max="10" width="34.75390625" style="30" customWidth="1"/>
    <col min="11" max="20" width="4.75390625" style="30" customWidth="1"/>
    <col min="21" max="16384" width="9.125" style="30" customWidth="1"/>
  </cols>
  <sheetData>
    <row r="1" spans="1:13" s="44" customFormat="1" ht="16.5" thickBot="1">
      <c r="A1" s="208" t="s">
        <v>158</v>
      </c>
      <c r="B1" s="208"/>
      <c r="C1" s="208"/>
      <c r="D1" s="208"/>
      <c r="E1" s="208"/>
      <c r="F1" s="208"/>
      <c r="G1" s="208"/>
      <c r="H1" s="208"/>
      <c r="I1" s="208"/>
      <c r="J1" s="208"/>
      <c r="K1" s="12"/>
      <c r="L1" s="13"/>
      <c r="M1" s="13"/>
    </row>
    <row r="2" spans="1:10" ht="45.75" thickBot="1">
      <c r="A2" s="14" t="s">
        <v>143</v>
      </c>
      <c r="B2" s="14" t="s">
        <v>130</v>
      </c>
      <c r="C2" s="45" t="s">
        <v>159</v>
      </c>
      <c r="D2" s="45" t="s">
        <v>160</v>
      </c>
      <c r="E2" s="45" t="s">
        <v>54</v>
      </c>
      <c r="F2" s="45" t="s">
        <v>55</v>
      </c>
      <c r="G2" s="45" t="s">
        <v>56</v>
      </c>
      <c r="H2" s="45" t="s">
        <v>57</v>
      </c>
      <c r="I2" s="16" t="s">
        <v>58</v>
      </c>
      <c r="J2" s="17" t="s">
        <v>59</v>
      </c>
    </row>
    <row r="3" spans="1:10" ht="14.25">
      <c r="A3" s="20">
        <v>1</v>
      </c>
      <c r="B3" s="112" t="s">
        <v>163</v>
      </c>
      <c r="C3" s="113" t="s">
        <v>161</v>
      </c>
      <c r="D3" s="114" t="s">
        <v>162</v>
      </c>
      <c r="E3" s="115">
        <v>11322201.38</v>
      </c>
      <c r="F3" s="116">
        <v>40955</v>
      </c>
      <c r="G3" s="115">
        <v>276.454679</v>
      </c>
      <c r="H3" s="55">
        <v>100</v>
      </c>
      <c r="I3" s="112" t="s">
        <v>164</v>
      </c>
      <c r="J3" s="117" t="s">
        <v>13</v>
      </c>
    </row>
    <row r="4" spans="1:10" ht="14.25" customHeight="1">
      <c r="A4" s="20">
        <v>2</v>
      </c>
      <c r="B4" s="112" t="s">
        <v>165</v>
      </c>
      <c r="C4" s="113" t="s">
        <v>161</v>
      </c>
      <c r="D4" s="114" t="s">
        <v>162</v>
      </c>
      <c r="E4" s="115">
        <v>2863949.37</v>
      </c>
      <c r="F4" s="116">
        <v>1845</v>
      </c>
      <c r="G4" s="115">
        <v>1552.276081</v>
      </c>
      <c r="H4" s="88">
        <v>1000</v>
      </c>
      <c r="I4" s="112" t="s">
        <v>166</v>
      </c>
      <c r="J4" s="117" t="s">
        <v>27</v>
      </c>
    </row>
    <row r="5" spans="1:10" ht="14.25">
      <c r="A5" s="20">
        <v>3</v>
      </c>
      <c r="B5" s="112" t="s">
        <v>175</v>
      </c>
      <c r="C5" s="113" t="s">
        <v>161</v>
      </c>
      <c r="D5" s="114" t="s">
        <v>162</v>
      </c>
      <c r="E5" s="115">
        <v>2855818.62</v>
      </c>
      <c r="F5" s="116">
        <v>49644</v>
      </c>
      <c r="G5" s="115">
        <v>57.52595722</v>
      </c>
      <c r="H5" s="55">
        <v>100</v>
      </c>
      <c r="I5" s="112" t="s">
        <v>116</v>
      </c>
      <c r="J5" s="117" t="s">
        <v>3</v>
      </c>
    </row>
    <row r="6" spans="1:10" ht="14.25">
      <c r="A6" s="20">
        <v>4</v>
      </c>
      <c r="B6" s="112" t="s">
        <v>167</v>
      </c>
      <c r="C6" s="113" t="s">
        <v>161</v>
      </c>
      <c r="D6" s="114" t="s">
        <v>162</v>
      </c>
      <c r="E6" s="115">
        <v>1958452.98</v>
      </c>
      <c r="F6" s="116">
        <v>51592</v>
      </c>
      <c r="G6" s="115">
        <v>37.96040045</v>
      </c>
      <c r="H6" s="55">
        <v>100</v>
      </c>
      <c r="I6" s="112" t="s">
        <v>164</v>
      </c>
      <c r="J6" s="117" t="s">
        <v>4</v>
      </c>
    </row>
    <row r="7" spans="1:10" s="46" customFormat="1" ht="14.25" collapsed="1">
      <c r="A7" s="20">
        <v>5</v>
      </c>
      <c r="B7" s="112" t="s">
        <v>168</v>
      </c>
      <c r="C7" s="113" t="s">
        <v>161</v>
      </c>
      <c r="D7" s="114" t="s">
        <v>162</v>
      </c>
      <c r="E7" s="115">
        <v>1342245.58</v>
      </c>
      <c r="F7" s="116">
        <v>1454</v>
      </c>
      <c r="G7" s="115">
        <v>923.1400138</v>
      </c>
      <c r="H7" s="55">
        <v>1000</v>
      </c>
      <c r="I7" s="112" t="s">
        <v>102</v>
      </c>
      <c r="J7" s="117" t="s">
        <v>9</v>
      </c>
    </row>
    <row r="8" spans="1:10" s="46" customFormat="1" ht="14.25">
      <c r="A8" s="20">
        <v>6</v>
      </c>
      <c r="B8" s="112" t="s">
        <v>169</v>
      </c>
      <c r="C8" s="113" t="s">
        <v>161</v>
      </c>
      <c r="D8" s="114" t="s">
        <v>162</v>
      </c>
      <c r="E8" s="115">
        <v>1034561.05</v>
      </c>
      <c r="F8" s="116">
        <v>932</v>
      </c>
      <c r="G8" s="115">
        <v>1110.044045</v>
      </c>
      <c r="H8" s="55">
        <v>1000</v>
      </c>
      <c r="I8" s="112" t="s">
        <v>170</v>
      </c>
      <c r="J8" s="117" t="s">
        <v>22</v>
      </c>
    </row>
    <row r="9" spans="1:10" s="46" customFormat="1" ht="14.25">
      <c r="A9" s="20">
        <v>7</v>
      </c>
      <c r="B9" s="112" t="s">
        <v>171</v>
      </c>
      <c r="C9" s="113" t="s">
        <v>161</v>
      </c>
      <c r="D9" s="114" t="s">
        <v>162</v>
      </c>
      <c r="E9" s="115">
        <v>777292.25</v>
      </c>
      <c r="F9" s="116">
        <v>684</v>
      </c>
      <c r="G9" s="115">
        <v>1136.392178</v>
      </c>
      <c r="H9" s="55">
        <v>1000</v>
      </c>
      <c r="I9" s="112" t="s">
        <v>172</v>
      </c>
      <c r="J9" s="117" t="s">
        <v>8</v>
      </c>
    </row>
    <row r="10" spans="1:10" s="46" customFormat="1" ht="14.25">
      <c r="A10" s="20">
        <v>8</v>
      </c>
      <c r="B10" s="112" t="s">
        <v>173</v>
      </c>
      <c r="C10" s="113" t="s">
        <v>161</v>
      </c>
      <c r="D10" s="114" t="s">
        <v>162</v>
      </c>
      <c r="E10" s="115">
        <v>741852.44</v>
      </c>
      <c r="F10" s="116">
        <v>933</v>
      </c>
      <c r="G10" s="115">
        <v>795.1258735</v>
      </c>
      <c r="H10" s="55">
        <v>1000</v>
      </c>
      <c r="I10" s="112" t="s">
        <v>174</v>
      </c>
      <c r="J10" s="117" t="s">
        <v>5</v>
      </c>
    </row>
    <row r="11" spans="1:10" ht="15.75" customHeight="1" thickBot="1">
      <c r="A11" s="209" t="s">
        <v>60</v>
      </c>
      <c r="B11" s="210"/>
      <c r="C11" s="118" t="s">
        <v>12</v>
      </c>
      <c r="D11" s="118" t="s">
        <v>12</v>
      </c>
      <c r="E11" s="102">
        <f>SUM(E3:E10)</f>
        <v>22896373.67</v>
      </c>
      <c r="F11" s="103">
        <f>SUM(F3:F10)</f>
        <v>148039</v>
      </c>
      <c r="G11" s="118" t="s">
        <v>12</v>
      </c>
      <c r="H11" s="118" t="s">
        <v>12</v>
      </c>
      <c r="I11" s="118" t="s">
        <v>12</v>
      </c>
      <c r="J11" s="119" t="s">
        <v>12</v>
      </c>
    </row>
    <row r="14" spans="1:10" ht="15.75">
      <c r="A14" s="225"/>
      <c r="B14" s="225"/>
      <c r="C14" s="225"/>
      <c r="D14" s="225"/>
      <c r="E14" s="225"/>
      <c r="F14" s="225"/>
      <c r="G14" s="225"/>
      <c r="H14" s="225"/>
      <c r="I14" s="225"/>
      <c r="J14" s="225"/>
    </row>
    <row r="15" spans="1:10" ht="15">
      <c r="A15" s="190"/>
      <c r="B15" s="190"/>
      <c r="C15" s="190"/>
      <c r="D15" s="190"/>
      <c r="E15" s="190"/>
      <c r="F15" s="190"/>
      <c r="G15" s="190"/>
      <c r="H15" s="190"/>
      <c r="I15" s="190"/>
      <c r="J15" s="190"/>
    </row>
    <row r="16" spans="1:10" ht="14.25">
      <c r="A16" s="153"/>
      <c r="B16" s="191"/>
      <c r="C16" s="192"/>
      <c r="D16" s="193"/>
      <c r="E16" s="194"/>
      <c r="F16" s="195"/>
      <c r="G16" s="194"/>
      <c r="H16" s="196"/>
      <c r="I16" s="191"/>
      <c r="J16" s="197"/>
    </row>
    <row r="17" spans="1:10" ht="14.25">
      <c r="A17" s="153"/>
      <c r="B17" s="191"/>
      <c r="C17" s="192"/>
      <c r="D17" s="193"/>
      <c r="E17" s="194"/>
      <c r="F17" s="195"/>
      <c r="G17" s="194"/>
      <c r="H17" s="198"/>
      <c r="I17" s="191"/>
      <c r="J17" s="197"/>
    </row>
    <row r="18" spans="1:10" ht="14.25">
      <c r="A18" s="153"/>
      <c r="B18" s="191"/>
      <c r="C18" s="192"/>
      <c r="D18" s="193"/>
      <c r="E18" s="194"/>
      <c r="F18" s="195"/>
      <c r="G18" s="194"/>
      <c r="H18" s="196"/>
      <c r="I18" s="191"/>
      <c r="J18" s="197"/>
    </row>
    <row r="19" spans="1:10" ht="14.25">
      <c r="A19" s="153"/>
      <c r="B19" s="191"/>
      <c r="C19" s="192"/>
      <c r="D19" s="193"/>
      <c r="E19" s="194"/>
      <c r="F19" s="195"/>
      <c r="G19" s="194"/>
      <c r="H19" s="196"/>
      <c r="I19" s="191"/>
      <c r="J19" s="197"/>
    </row>
    <row r="20" spans="1:10" ht="14.25">
      <c r="A20" s="153"/>
      <c r="B20" s="191"/>
      <c r="C20" s="192"/>
      <c r="D20" s="193"/>
      <c r="E20" s="194"/>
      <c r="F20" s="195"/>
      <c r="G20" s="194"/>
      <c r="H20" s="196"/>
      <c r="I20" s="191"/>
      <c r="J20" s="197"/>
    </row>
    <row r="21" spans="1:10" ht="14.25">
      <c r="A21" s="153"/>
      <c r="B21" s="191"/>
      <c r="C21" s="192"/>
      <c r="D21" s="193"/>
      <c r="E21" s="194"/>
      <c r="F21" s="195"/>
      <c r="G21" s="194"/>
      <c r="H21" s="196"/>
      <c r="I21" s="191"/>
      <c r="J21" s="197"/>
    </row>
    <row r="22" spans="1:10" ht="14.25">
      <c r="A22" s="153"/>
      <c r="B22" s="191"/>
      <c r="C22" s="192"/>
      <c r="D22" s="193"/>
      <c r="E22" s="194"/>
      <c r="F22" s="195"/>
      <c r="G22" s="194"/>
      <c r="H22" s="196"/>
      <c r="I22" s="191"/>
      <c r="J22" s="197"/>
    </row>
    <row r="23" spans="1:10" ht="14.25">
      <c r="A23" s="153"/>
      <c r="B23" s="191"/>
      <c r="C23" s="192"/>
      <c r="D23" s="193"/>
      <c r="E23" s="194"/>
      <c r="F23" s="195"/>
      <c r="G23" s="194"/>
      <c r="H23" s="196"/>
      <c r="I23" s="191"/>
      <c r="J23" s="197"/>
    </row>
    <row r="24" spans="1:10" ht="14.25">
      <c r="A24" s="153"/>
      <c r="B24" s="191"/>
      <c r="C24" s="192"/>
      <c r="D24" s="193"/>
      <c r="E24" s="194"/>
      <c r="F24" s="195"/>
      <c r="G24" s="194"/>
      <c r="H24" s="196"/>
      <c r="I24" s="191"/>
      <c r="J24" s="197"/>
    </row>
    <row r="25" spans="1:10" ht="15">
      <c r="A25" s="226"/>
      <c r="B25" s="226"/>
      <c r="C25" s="199"/>
      <c r="D25" s="199"/>
      <c r="E25" s="200"/>
      <c r="F25" s="201"/>
      <c r="G25" s="199"/>
      <c r="H25" s="199"/>
      <c r="I25" s="199"/>
      <c r="J25" s="199"/>
    </row>
  </sheetData>
  <mergeCells count="4">
    <mergeCell ref="A1:J1"/>
    <mergeCell ref="A11:B11"/>
    <mergeCell ref="A14:J14"/>
    <mergeCell ref="A25:B25"/>
  </mergeCells>
  <hyperlinks>
    <hyperlink ref="J11" r:id="rId1" display="http://www.sem.biz.ua/"/>
  </hyperlinks>
  <printOptions/>
  <pageMargins left="0.75" right="0.75" top="1" bottom="1" header="0.5" footer="0.5"/>
  <pageSetup fitToHeight="1" fitToWidth="1" horizontalDpi="600" verticalDpi="600" orientation="landscape" paperSize="9" scale="60"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</sheetPr>
  <dimension ref="A1:J33"/>
  <sheetViews>
    <sheetView zoomScale="85" zoomScaleNormal="85" workbookViewId="0" topLeftCell="A1">
      <selection activeCell="G3" sqref="G3"/>
    </sheetView>
  </sheetViews>
  <sheetFormatPr defaultColWidth="9.00390625" defaultRowHeight="12.75"/>
  <cols>
    <col min="1" max="1" width="4.625" style="5" customWidth="1"/>
    <col min="2" max="2" width="50.875" style="5" bestFit="1" customWidth="1"/>
    <col min="3" max="4" width="14.75390625" style="48" customWidth="1"/>
    <col min="5" max="8" width="12.75390625" style="5" customWidth="1"/>
    <col min="9" max="9" width="16.125" style="5" bestFit="1" customWidth="1"/>
    <col min="10" max="10" width="18.25390625" style="5" customWidth="1"/>
    <col min="11" max="16384" width="9.125" style="5" customWidth="1"/>
  </cols>
  <sheetData>
    <row r="1" spans="1:10" s="10" customFormat="1" ht="16.5" thickBot="1">
      <c r="A1" s="225" t="s">
        <v>176</v>
      </c>
      <c r="B1" s="225"/>
      <c r="C1" s="225"/>
      <c r="D1" s="225"/>
      <c r="E1" s="225"/>
      <c r="F1" s="225"/>
      <c r="G1" s="225"/>
      <c r="H1" s="225"/>
      <c r="I1" s="225"/>
      <c r="J1" s="225"/>
    </row>
    <row r="2" spans="1:10" ht="15.75" customHeight="1" thickBot="1">
      <c r="A2" s="214" t="s">
        <v>52</v>
      </c>
      <c r="B2" s="105"/>
      <c r="C2" s="106"/>
      <c r="D2" s="107"/>
      <c r="E2" s="216" t="s">
        <v>129</v>
      </c>
      <c r="F2" s="216"/>
      <c r="G2" s="216"/>
      <c r="H2" s="216"/>
      <c r="I2" s="216"/>
      <c r="J2" s="216"/>
    </row>
    <row r="3" spans="1:10" ht="75.75" thickBot="1">
      <c r="A3" s="215"/>
      <c r="B3" s="173" t="s">
        <v>130</v>
      </c>
      <c r="C3" s="27" t="s">
        <v>131</v>
      </c>
      <c r="D3" s="27" t="s">
        <v>132</v>
      </c>
      <c r="E3" s="16" t="s">
        <v>124</v>
      </c>
      <c r="F3" s="16" t="s">
        <v>125</v>
      </c>
      <c r="G3" s="207" t="s">
        <v>139</v>
      </c>
      <c r="H3" s="16" t="s">
        <v>126</v>
      </c>
      <c r="I3" s="17" t="s">
        <v>127</v>
      </c>
      <c r="J3" s="17" t="s">
        <v>128</v>
      </c>
    </row>
    <row r="4" spans="1:10" ht="14.25" collapsed="1">
      <c r="A4" s="20">
        <v>1</v>
      </c>
      <c r="B4" s="112" t="s">
        <v>171</v>
      </c>
      <c r="C4" s="108">
        <v>38441</v>
      </c>
      <c r="D4" s="108">
        <v>38625</v>
      </c>
      <c r="E4" s="104">
        <v>0.007582376027633009</v>
      </c>
      <c r="F4" s="104">
        <v>0.14801227807902406</v>
      </c>
      <c r="G4" s="104">
        <v>0.17860759338969978</v>
      </c>
      <c r="H4" s="104">
        <v>0.18572046710816692</v>
      </c>
      <c r="I4" s="104">
        <v>0.13639217836257322</v>
      </c>
      <c r="J4" s="109">
        <v>0.019618924724783993</v>
      </c>
    </row>
    <row r="5" spans="1:10" ht="14.25" collapsed="1">
      <c r="A5" s="20">
        <v>2</v>
      </c>
      <c r="B5" s="112" t="s">
        <v>163</v>
      </c>
      <c r="C5" s="108">
        <v>38862</v>
      </c>
      <c r="D5" s="108">
        <v>38958</v>
      </c>
      <c r="E5" s="104">
        <v>0.02623598404793004</v>
      </c>
      <c r="F5" s="104">
        <v>-0.06816694789384403</v>
      </c>
      <c r="G5" s="104">
        <v>0.020248614899790685</v>
      </c>
      <c r="H5" s="104">
        <v>0.08447199264162841</v>
      </c>
      <c r="I5" s="104">
        <v>1.7645467903796823</v>
      </c>
      <c r="J5" s="109">
        <v>0.19648849180956485</v>
      </c>
    </row>
    <row r="6" spans="1:10" ht="14.25">
      <c r="A6" s="20">
        <v>3</v>
      </c>
      <c r="B6" s="112" t="s">
        <v>169</v>
      </c>
      <c r="C6" s="108">
        <v>39100</v>
      </c>
      <c r="D6" s="108">
        <v>39268</v>
      </c>
      <c r="E6" s="104">
        <v>0.018867033535622912</v>
      </c>
      <c r="F6" s="104">
        <v>-0.01761657788032822</v>
      </c>
      <c r="G6" s="104">
        <v>0.008069505400921217</v>
      </c>
      <c r="H6" s="104">
        <v>0.05132821586911418</v>
      </c>
      <c r="I6" s="104">
        <v>0.11004404506436716</v>
      </c>
      <c r="J6" s="109">
        <v>0.02189973652131294</v>
      </c>
    </row>
    <row r="7" spans="1:10" ht="14.25">
      <c r="A7" s="20">
        <v>4</v>
      </c>
      <c r="B7" s="112" t="s">
        <v>175</v>
      </c>
      <c r="C7" s="108">
        <v>39269</v>
      </c>
      <c r="D7" s="108">
        <v>39420</v>
      </c>
      <c r="E7" s="104">
        <v>-0.01919486038385565</v>
      </c>
      <c r="F7" s="104">
        <v>-0.026766128790751798</v>
      </c>
      <c r="G7" s="104">
        <v>-0.030441623045334376</v>
      </c>
      <c r="H7" s="104">
        <v>-0.0443510983250488</v>
      </c>
      <c r="I7" s="104">
        <v>-0.42474042784626376</v>
      </c>
      <c r="J7" s="109">
        <v>-0.11802238062106896</v>
      </c>
    </row>
    <row r="8" spans="1:10" ht="14.25">
      <c r="A8" s="20">
        <v>5</v>
      </c>
      <c r="B8" s="112" t="s">
        <v>168</v>
      </c>
      <c r="C8" s="108">
        <v>39412</v>
      </c>
      <c r="D8" s="108">
        <v>39589</v>
      </c>
      <c r="E8" s="104">
        <v>0.02579096881197085</v>
      </c>
      <c r="F8" s="104">
        <v>-0.014543015811280258</v>
      </c>
      <c r="G8" s="104">
        <v>0.014129499946654578</v>
      </c>
      <c r="H8" s="104">
        <v>0.09757800160558872</v>
      </c>
      <c r="I8" s="104">
        <v>-0.07685998624482449</v>
      </c>
      <c r="J8" s="109">
        <v>-0.02009482569472021</v>
      </c>
    </row>
    <row r="9" spans="1:10" ht="14.25">
      <c r="A9" s="20">
        <v>6</v>
      </c>
      <c r="B9" s="112" t="s">
        <v>173</v>
      </c>
      <c r="C9" s="108">
        <v>39647</v>
      </c>
      <c r="D9" s="108">
        <v>39861</v>
      </c>
      <c r="E9" s="104">
        <v>0.03263580546427436</v>
      </c>
      <c r="F9" s="104">
        <v>0.01954174109862561</v>
      </c>
      <c r="G9" s="104">
        <v>0.24538434564832667</v>
      </c>
      <c r="H9" s="104">
        <v>-0.21947063139890777</v>
      </c>
      <c r="I9" s="104">
        <v>-0.20487412647374192</v>
      </c>
      <c r="J9" s="109">
        <v>-0.06925042653310276</v>
      </c>
    </row>
    <row r="10" spans="1:10" ht="14.25">
      <c r="A10" s="20">
        <v>7</v>
      </c>
      <c r="B10" s="112" t="s">
        <v>167</v>
      </c>
      <c r="C10" s="108">
        <v>40253</v>
      </c>
      <c r="D10" s="108">
        <v>40445</v>
      </c>
      <c r="E10" s="104">
        <v>0.031789690572871176</v>
      </c>
      <c r="F10" s="104">
        <v>-0.09561787765095175</v>
      </c>
      <c r="G10" s="104">
        <v>-0.05029687524363369</v>
      </c>
      <c r="H10" s="104">
        <v>-0.12900543332587622</v>
      </c>
      <c r="I10" s="104">
        <v>-0.620395995503178</v>
      </c>
      <c r="J10" s="109">
        <v>-0.45527382846395603</v>
      </c>
    </row>
    <row r="11" spans="1:10" s="19" customFormat="1" ht="14.25">
      <c r="A11" s="20">
        <v>8</v>
      </c>
      <c r="B11" s="112" t="s">
        <v>165</v>
      </c>
      <c r="C11" s="108">
        <v>40716</v>
      </c>
      <c r="D11" s="108">
        <v>40995</v>
      </c>
      <c r="E11" s="104">
        <v>0.02905833158531812</v>
      </c>
      <c r="F11" s="104">
        <v>0.040710322103886476</v>
      </c>
      <c r="G11" s="104">
        <v>0.2868302799225111</v>
      </c>
      <c r="H11" s="104" t="s">
        <v>133</v>
      </c>
      <c r="I11" s="104">
        <v>0.5522760813008094</v>
      </c>
      <c r="J11" s="109" t="s">
        <v>25</v>
      </c>
    </row>
    <row r="12" spans="1:10" ht="15.75" thickBot="1">
      <c r="A12" s="153"/>
      <c r="B12" s="158" t="s">
        <v>134</v>
      </c>
      <c r="C12" s="159" t="s">
        <v>12</v>
      </c>
      <c r="D12" s="159" t="s">
        <v>12</v>
      </c>
      <c r="E12" s="160">
        <f>AVERAGE(E4:E11)</f>
        <v>0.019095666207720602</v>
      </c>
      <c r="F12" s="160">
        <f>AVERAGE(F4:F11)</f>
        <v>-0.0018057758432024895</v>
      </c>
      <c r="G12" s="160">
        <f>AVERAGE(G4:G11)</f>
        <v>0.084066417614867</v>
      </c>
      <c r="H12" s="160">
        <f>AVERAGE(H4:H11)</f>
        <v>0.003753073453523635</v>
      </c>
      <c r="I12" s="160">
        <f>AVERAGE(I4:I11)</f>
        <v>0.15454856987992804</v>
      </c>
      <c r="J12" s="159" t="s">
        <v>12</v>
      </c>
    </row>
    <row r="13" spans="1:10" ht="15" thickBot="1">
      <c r="A13" s="227" t="s">
        <v>140</v>
      </c>
      <c r="B13" s="227"/>
      <c r="C13" s="227"/>
      <c r="D13" s="227"/>
      <c r="E13" s="227"/>
      <c r="F13" s="227"/>
      <c r="G13" s="227"/>
      <c r="H13" s="227"/>
      <c r="I13" s="227"/>
      <c r="J13" s="227"/>
    </row>
    <row r="14" spans="2:9" ht="14.25">
      <c r="B14" s="30"/>
      <c r="C14" s="31"/>
      <c r="D14" s="31"/>
      <c r="E14" s="30"/>
      <c r="F14" s="30"/>
      <c r="G14" s="30"/>
      <c r="H14" s="30"/>
      <c r="I14" s="30"/>
    </row>
    <row r="15" spans="2:9" ht="14.25">
      <c r="B15" s="112"/>
      <c r="C15" s="31"/>
      <c r="D15" s="31"/>
      <c r="E15" s="30"/>
      <c r="F15" s="30"/>
      <c r="G15" s="30"/>
      <c r="H15" s="30"/>
      <c r="I15" s="30"/>
    </row>
    <row r="16" spans="2:9" ht="14.25">
      <c r="B16" s="112"/>
      <c r="C16" s="31"/>
      <c r="D16" s="31"/>
      <c r="E16" s="124"/>
      <c r="F16" s="30"/>
      <c r="G16" s="30"/>
      <c r="H16" s="30"/>
      <c r="I16" s="30"/>
    </row>
    <row r="17" spans="2:9" ht="14.25">
      <c r="B17" s="112"/>
      <c r="C17" s="31"/>
      <c r="D17" s="31"/>
      <c r="E17" s="30"/>
      <c r="F17" s="30"/>
      <c r="G17" s="30"/>
      <c r="H17" s="30"/>
      <c r="I17" s="30"/>
    </row>
    <row r="18" spans="2:9" ht="14.25">
      <c r="B18" s="112"/>
      <c r="C18" s="31"/>
      <c r="D18" s="31"/>
      <c r="E18" s="30"/>
      <c r="F18" s="30"/>
      <c r="G18" s="30"/>
      <c r="H18" s="30"/>
      <c r="I18" s="30"/>
    </row>
    <row r="19" spans="2:9" ht="14.25">
      <c r="B19" s="112"/>
      <c r="C19" s="31"/>
      <c r="D19" s="31"/>
      <c r="E19" s="30"/>
      <c r="F19" s="30"/>
      <c r="G19" s="30"/>
      <c r="H19" s="30"/>
      <c r="I19" s="30"/>
    </row>
    <row r="20" spans="2:9" ht="14.25">
      <c r="B20" s="112"/>
      <c r="C20" s="31"/>
      <c r="D20" s="31"/>
      <c r="E20" s="30"/>
      <c r="F20" s="30"/>
      <c r="G20" s="30"/>
      <c r="H20" s="30"/>
      <c r="I20" s="30"/>
    </row>
    <row r="21" spans="2:9" ht="14.25">
      <c r="B21" s="28"/>
      <c r="C21" s="31"/>
      <c r="D21" s="31"/>
      <c r="E21" s="30"/>
      <c r="F21" s="30"/>
      <c r="G21" s="30"/>
      <c r="H21" s="30"/>
      <c r="I21" s="30"/>
    </row>
    <row r="22" spans="2:9" ht="14.25">
      <c r="B22" s="112"/>
      <c r="C22" s="31"/>
      <c r="D22" s="31"/>
      <c r="E22" s="30"/>
      <c r="F22" s="30"/>
      <c r="G22" s="30"/>
      <c r="H22" s="30"/>
      <c r="I22" s="30"/>
    </row>
    <row r="23" ht="14.25">
      <c r="B23" s="112"/>
    </row>
    <row r="24" ht="15">
      <c r="B24" s="158"/>
    </row>
    <row r="26" ht="14.25">
      <c r="C26" s="5"/>
    </row>
    <row r="27" ht="14.25">
      <c r="C27" s="5"/>
    </row>
    <row r="28" ht="14.25">
      <c r="C28" s="5"/>
    </row>
    <row r="29" ht="14.25">
      <c r="C29" s="5"/>
    </row>
    <row r="30" ht="14.25">
      <c r="C30" s="5"/>
    </row>
    <row r="31" ht="14.25">
      <c r="C31" s="5"/>
    </row>
    <row r="32" ht="14.25">
      <c r="C32" s="5"/>
    </row>
    <row r="33" ht="14.25">
      <c r="C33" s="5"/>
    </row>
  </sheetData>
  <mergeCells count="4">
    <mergeCell ref="A2:A3"/>
    <mergeCell ref="A1:J1"/>
    <mergeCell ref="E2:J2"/>
    <mergeCell ref="A13:J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A1:I48"/>
  <sheetViews>
    <sheetView zoomScale="85" zoomScaleNormal="85" workbookViewId="0" topLeftCell="A1">
      <selection activeCell="G40" sqref="G40"/>
    </sheetView>
  </sheetViews>
  <sheetFormatPr defaultColWidth="9.00390625" defaultRowHeight="12.75"/>
  <cols>
    <col min="1" max="1" width="4.125" style="23" customWidth="1"/>
    <col min="2" max="2" width="50.75390625" style="23" customWidth="1"/>
    <col min="3" max="3" width="24.75390625" style="23" customWidth="1"/>
    <col min="4" max="4" width="24.75390625" style="24" customWidth="1"/>
    <col min="5" max="7" width="24.75390625" style="23" customWidth="1"/>
    <col min="8" max="16384" width="9.125" style="23" customWidth="1"/>
  </cols>
  <sheetData>
    <row r="1" spans="1:7" s="32" customFormat="1" ht="16.5" thickBot="1">
      <c r="A1" s="218" t="s">
        <v>177</v>
      </c>
      <c r="B1" s="218"/>
      <c r="C1" s="218"/>
      <c r="D1" s="218"/>
      <c r="E1" s="218"/>
      <c r="F1" s="218"/>
      <c r="G1" s="218"/>
    </row>
    <row r="2" spans="1:7" s="32" customFormat="1" ht="15.75" customHeight="1" thickBot="1">
      <c r="A2" s="214" t="s">
        <v>52</v>
      </c>
      <c r="B2" s="221" t="s">
        <v>130</v>
      </c>
      <c r="C2" s="219" t="s">
        <v>144</v>
      </c>
      <c r="D2" s="220"/>
      <c r="E2" s="219" t="s">
        <v>145</v>
      </c>
      <c r="F2" s="220"/>
      <c r="G2" s="223" t="s">
        <v>146</v>
      </c>
    </row>
    <row r="3" spans="1:7" s="32" customFormat="1" ht="15.75" thickBot="1">
      <c r="A3" s="215"/>
      <c r="B3" s="222"/>
      <c r="C3" s="36" t="s">
        <v>147</v>
      </c>
      <c r="D3" s="36" t="s">
        <v>148</v>
      </c>
      <c r="E3" s="36" t="s">
        <v>149</v>
      </c>
      <c r="F3" s="36" t="s">
        <v>148</v>
      </c>
      <c r="G3" s="224"/>
    </row>
    <row r="4" spans="1:8" s="32" customFormat="1" ht="14.25">
      <c r="A4" s="20">
        <v>1</v>
      </c>
      <c r="B4" s="112" t="s">
        <v>163</v>
      </c>
      <c r="C4" s="39">
        <v>294.84</v>
      </c>
      <c r="D4" s="104">
        <v>0.0267</v>
      </c>
      <c r="E4" s="40">
        <v>20</v>
      </c>
      <c r="F4" s="104">
        <v>0.0005</v>
      </c>
      <c r="G4" s="41">
        <v>5.54</v>
      </c>
      <c r="H4" s="112"/>
    </row>
    <row r="5" spans="1:8" s="32" customFormat="1" ht="14.25">
      <c r="A5" s="20">
        <v>2</v>
      </c>
      <c r="B5" s="112" t="s">
        <v>165</v>
      </c>
      <c r="C5" s="39">
        <v>82.38</v>
      </c>
      <c r="D5" s="104">
        <v>0.0296</v>
      </c>
      <c r="E5" s="40">
        <v>1</v>
      </c>
      <c r="F5" s="104">
        <v>0.0005</v>
      </c>
      <c r="G5" s="41">
        <v>1.51</v>
      </c>
      <c r="H5" s="112"/>
    </row>
    <row r="6" spans="1:8" s="32" customFormat="1" ht="14.25">
      <c r="A6" s="20">
        <v>3</v>
      </c>
      <c r="B6" s="112" t="s">
        <v>173</v>
      </c>
      <c r="C6" s="39">
        <v>23.45</v>
      </c>
      <c r="D6" s="104">
        <v>0.0326</v>
      </c>
      <c r="E6" s="40">
        <v>0</v>
      </c>
      <c r="F6" s="104">
        <v>0</v>
      </c>
      <c r="G6" s="41">
        <v>0</v>
      </c>
      <c r="H6" s="112"/>
    </row>
    <row r="7" spans="1:8" s="32" customFormat="1" ht="14.25">
      <c r="A7" s="20">
        <v>4</v>
      </c>
      <c r="B7" s="112" t="s">
        <v>169</v>
      </c>
      <c r="C7" s="39">
        <v>19.16</v>
      </c>
      <c r="D7" s="104">
        <v>0.0189</v>
      </c>
      <c r="E7" s="40">
        <v>0</v>
      </c>
      <c r="F7" s="104">
        <v>0</v>
      </c>
      <c r="G7" s="41">
        <v>0</v>
      </c>
      <c r="H7" s="112"/>
    </row>
    <row r="8" spans="1:8" s="32" customFormat="1" ht="14.25">
      <c r="A8" s="20">
        <v>5</v>
      </c>
      <c r="B8" s="112" t="s">
        <v>171</v>
      </c>
      <c r="C8" s="39">
        <v>5.85</v>
      </c>
      <c r="D8" s="104">
        <v>0.0076</v>
      </c>
      <c r="E8" s="40">
        <v>0</v>
      </c>
      <c r="F8" s="104">
        <v>0</v>
      </c>
      <c r="G8" s="41">
        <v>0</v>
      </c>
      <c r="H8" s="112"/>
    </row>
    <row r="9" spans="1:8" s="32" customFormat="1" ht="14.25">
      <c r="A9" s="20">
        <v>6</v>
      </c>
      <c r="B9" s="112" t="s">
        <v>167</v>
      </c>
      <c r="C9" s="39">
        <v>22.23</v>
      </c>
      <c r="D9" s="104">
        <v>0.0115</v>
      </c>
      <c r="E9" s="40">
        <v>-1036</v>
      </c>
      <c r="F9" s="104">
        <v>-0.0197</v>
      </c>
      <c r="G9" s="41">
        <v>-38.32</v>
      </c>
      <c r="H9" s="112"/>
    </row>
    <row r="10" spans="1:8" s="32" customFormat="1" ht="14.25">
      <c r="A10" s="20">
        <v>7</v>
      </c>
      <c r="B10" s="112" t="s">
        <v>168</v>
      </c>
      <c r="C10" s="39">
        <v>-56.25</v>
      </c>
      <c r="D10" s="104">
        <v>-0.0402</v>
      </c>
      <c r="E10" s="40">
        <v>-100</v>
      </c>
      <c r="F10" s="104">
        <v>-0.0644</v>
      </c>
      <c r="G10" s="41">
        <v>-90.72</v>
      </c>
      <c r="H10" s="112"/>
    </row>
    <row r="11" spans="1:8" s="32" customFormat="1" ht="14.25">
      <c r="A11" s="20">
        <v>8</v>
      </c>
      <c r="B11" s="112" t="s">
        <v>175</v>
      </c>
      <c r="C11" s="39">
        <v>-203.46</v>
      </c>
      <c r="D11" s="104">
        <v>-0.0665</v>
      </c>
      <c r="E11" s="40">
        <v>-2516</v>
      </c>
      <c r="F11" s="104">
        <v>-0.0482</v>
      </c>
      <c r="G11" s="41">
        <v>-145.83</v>
      </c>
      <c r="H11" s="112"/>
    </row>
    <row r="12" spans="1:8" s="32" customFormat="1" ht="15.75" thickBot="1">
      <c r="A12" s="120"/>
      <c r="B12" s="96" t="s">
        <v>60</v>
      </c>
      <c r="C12" s="121">
        <f>SUM(C4:C11)</f>
        <v>188.20000000000002</v>
      </c>
      <c r="D12" s="101">
        <v>0.00828764924854977</v>
      </c>
      <c r="E12" s="98">
        <f>SUM(E4:E11)</f>
        <v>-3631</v>
      </c>
      <c r="F12" s="101">
        <v>-0.02394013318388607</v>
      </c>
      <c r="G12" s="99">
        <f>SUM(G4:G11)</f>
        <v>-267.82</v>
      </c>
      <c r="H12" s="158"/>
    </row>
    <row r="13" s="32" customFormat="1" ht="14.25">
      <c r="D13" s="42"/>
    </row>
    <row r="14" s="32" customFormat="1" ht="14.25">
      <c r="D14" s="42"/>
    </row>
    <row r="15" s="32" customFormat="1" ht="14.25">
      <c r="D15" s="42"/>
    </row>
    <row r="16" s="32" customFormat="1" ht="14.25">
      <c r="D16" s="42"/>
    </row>
    <row r="17" s="32" customFormat="1" ht="14.25">
      <c r="D17" s="42"/>
    </row>
    <row r="18" s="32" customFormat="1" ht="14.25">
      <c r="D18" s="42"/>
    </row>
    <row r="19" s="32" customFormat="1" ht="14.25">
      <c r="D19" s="42"/>
    </row>
    <row r="20" s="32" customFormat="1" ht="14.25">
      <c r="D20" s="42"/>
    </row>
    <row r="21" s="32" customFormat="1" ht="14.25">
      <c r="D21" s="42"/>
    </row>
    <row r="22" s="32" customFormat="1" ht="14.25">
      <c r="D22" s="42"/>
    </row>
    <row r="23" s="32" customFormat="1" ht="14.25">
      <c r="D23" s="42"/>
    </row>
    <row r="24" s="32" customFormat="1" ht="14.25">
      <c r="D24" s="42"/>
    </row>
    <row r="25" s="32" customFormat="1" ht="14.25">
      <c r="D25" s="42"/>
    </row>
    <row r="26" s="32" customFormat="1" ht="14.25">
      <c r="D26" s="42"/>
    </row>
    <row r="27" s="32" customFormat="1" ht="14.25">
      <c r="D27" s="42"/>
    </row>
    <row r="28" s="32" customFormat="1" ht="14.25">
      <c r="D28" s="42"/>
    </row>
    <row r="29" s="32" customFormat="1" ht="14.25">
      <c r="D29" s="42"/>
    </row>
    <row r="30" s="32" customFormat="1" ht="14.25">
      <c r="D30" s="42"/>
    </row>
    <row r="31" s="32" customFormat="1" ht="14.25">
      <c r="D31" s="42"/>
    </row>
    <row r="32" s="32" customFormat="1" ht="14.25">
      <c r="D32" s="42"/>
    </row>
    <row r="33" s="32" customFormat="1" ht="14.25">
      <c r="D33" s="42"/>
    </row>
    <row r="34" s="32" customFormat="1" ht="14.25"/>
    <row r="35" s="32" customFormat="1" ht="14.25"/>
    <row r="36" spans="8:9" s="32" customFormat="1" ht="14.25">
      <c r="H36" s="23"/>
      <c r="I36" s="23"/>
    </row>
    <row r="39" spans="2:5" ht="30.75" thickBot="1">
      <c r="B39" s="43" t="s">
        <v>178</v>
      </c>
      <c r="C39" s="36" t="s">
        <v>150</v>
      </c>
      <c r="D39" s="36" t="s">
        <v>151</v>
      </c>
      <c r="E39" s="37" t="s">
        <v>152</v>
      </c>
    </row>
    <row r="40" spans="1:5" ht="14.25">
      <c r="A40" s="23">
        <v>1</v>
      </c>
      <c r="B40" s="38" t="str">
        <f aca="true" t="shared" si="0" ref="B40:D47">B4</f>
        <v>"Platinum"</v>
      </c>
      <c r="C40" s="125">
        <f t="shared" si="0"/>
        <v>294.84</v>
      </c>
      <c r="D40" s="104">
        <f t="shared" si="0"/>
        <v>0.0267</v>
      </c>
      <c r="E40" s="126">
        <f aca="true" t="shared" si="1" ref="E40:E47">G4</f>
        <v>5.54</v>
      </c>
    </row>
    <row r="41" spans="1:5" ht="14.25">
      <c r="A41" s="23">
        <v>2</v>
      </c>
      <c r="B41" s="38" t="str">
        <f t="shared" si="0"/>
        <v>"Orion"</v>
      </c>
      <c r="C41" s="125">
        <f t="shared" si="0"/>
        <v>82.38</v>
      </c>
      <c r="D41" s="104">
        <f t="shared" si="0"/>
        <v>0.0296</v>
      </c>
      <c r="E41" s="126">
        <f t="shared" si="1"/>
        <v>1.51</v>
      </c>
    </row>
    <row r="42" spans="1:5" ht="14.25">
      <c r="A42" s="23">
        <v>3</v>
      </c>
      <c r="B42" s="38" t="str">
        <f t="shared" si="0"/>
        <v>"UNIVER.UA/Otaman: Fund of Perspective Equities"</v>
      </c>
      <c r="C42" s="125">
        <f t="shared" si="0"/>
        <v>23.45</v>
      </c>
      <c r="D42" s="104">
        <f t="shared" si="0"/>
        <v>0.0326</v>
      </c>
      <c r="E42" s="126">
        <f t="shared" si="1"/>
        <v>0</v>
      </c>
    </row>
    <row r="43" spans="1:5" ht="14.25">
      <c r="A43" s="23">
        <v>4</v>
      </c>
      <c r="B43" s="38" t="str">
        <f t="shared" si="0"/>
        <v>"Balanced Fund "Parity"</v>
      </c>
      <c r="C43" s="125">
        <f t="shared" si="0"/>
        <v>19.16</v>
      </c>
      <c r="D43" s="104">
        <f t="shared" si="0"/>
        <v>0.0189</v>
      </c>
      <c r="E43" s="126">
        <f t="shared" si="1"/>
        <v>0</v>
      </c>
    </row>
    <row r="44" spans="1:5" ht="14.25">
      <c r="A44" s="23">
        <v>5</v>
      </c>
      <c r="B44" s="38" t="str">
        <f t="shared" si="0"/>
        <v>"Optimum"</v>
      </c>
      <c r="C44" s="125">
        <f t="shared" si="0"/>
        <v>5.85</v>
      </c>
      <c r="D44" s="104">
        <f t="shared" si="0"/>
        <v>0.0076</v>
      </c>
      <c r="E44" s="126">
        <f t="shared" si="1"/>
        <v>0</v>
      </c>
    </row>
    <row r="45" spans="1:5" ht="14.25">
      <c r="A45" s="23">
        <v>6</v>
      </c>
      <c r="B45" s="38" t="str">
        <f t="shared" si="0"/>
        <v>"Aurum"</v>
      </c>
      <c r="C45" s="125">
        <f t="shared" si="0"/>
        <v>22.23</v>
      </c>
      <c r="D45" s="104">
        <f t="shared" si="0"/>
        <v>0.0115</v>
      </c>
      <c r="E45" s="126">
        <f t="shared" si="1"/>
        <v>-38.32</v>
      </c>
    </row>
    <row r="46" spans="1:5" ht="14.25">
      <c r="A46" s="23">
        <v>7</v>
      </c>
      <c r="B46" s="38" t="str">
        <f t="shared" si="0"/>
        <v>"OTP Balanced"</v>
      </c>
      <c r="C46" s="125">
        <f t="shared" si="0"/>
        <v>-56.25</v>
      </c>
      <c r="D46" s="104">
        <f t="shared" si="0"/>
        <v>-0.0402</v>
      </c>
      <c r="E46" s="126">
        <f t="shared" si="1"/>
        <v>-90.72</v>
      </c>
    </row>
    <row r="47" spans="1:5" ht="14.25">
      <c r="A47" s="23">
        <v>8</v>
      </c>
      <c r="B47" s="38" t="str">
        <f t="shared" si="0"/>
        <v>"Concorde Perspectiva"</v>
      </c>
      <c r="C47" s="125">
        <f t="shared" si="0"/>
        <v>-203.46</v>
      </c>
      <c r="D47" s="104">
        <f t="shared" si="0"/>
        <v>-0.0665</v>
      </c>
      <c r="E47" s="126">
        <f t="shared" si="1"/>
        <v>-145.83</v>
      </c>
    </row>
    <row r="48" ht="14.25">
      <c r="B48" s="38"/>
    </row>
  </sheetData>
  <mergeCells count="6">
    <mergeCell ref="A2:A3"/>
    <mergeCell ref="A1:G1"/>
    <mergeCell ref="C2:D2"/>
    <mergeCell ref="E2:F2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2"/>
  </sheetPr>
  <dimension ref="A1:D33"/>
  <sheetViews>
    <sheetView zoomScale="85" zoomScaleNormal="85" workbookViewId="0" topLeftCell="A1">
      <selection activeCell="B2" sqref="B2"/>
    </sheetView>
  </sheetViews>
  <sheetFormatPr defaultColWidth="9.00390625" defaultRowHeight="12.75"/>
  <cols>
    <col min="1" max="1" width="50.875" style="0" bestFit="1" customWidth="1"/>
    <col min="2" max="2" width="12.75390625" style="0" customWidth="1"/>
    <col min="3" max="3" width="2.75390625" style="0" customWidth="1"/>
  </cols>
  <sheetData>
    <row r="1" spans="1:4" ht="15.75" thickBot="1">
      <c r="A1" s="69" t="s">
        <v>130</v>
      </c>
      <c r="B1" s="70" t="s">
        <v>203</v>
      </c>
      <c r="C1" s="9"/>
      <c r="D1" s="9"/>
    </row>
    <row r="2" spans="1:4" ht="14.25">
      <c r="A2" s="112" t="s">
        <v>175</v>
      </c>
      <c r="B2" s="104">
        <v>-0.0192</v>
      </c>
      <c r="C2" s="9"/>
      <c r="D2" s="9"/>
    </row>
    <row r="3" spans="1:4" ht="14.25">
      <c r="A3" s="112" t="s">
        <v>171</v>
      </c>
      <c r="B3" s="146">
        <v>0.0076</v>
      </c>
      <c r="C3" s="9"/>
      <c r="D3" s="9"/>
    </row>
    <row r="4" spans="1:4" ht="14.25">
      <c r="A4" s="112" t="s">
        <v>169</v>
      </c>
      <c r="B4" s="104">
        <v>0.0189</v>
      </c>
      <c r="C4" s="9"/>
      <c r="D4" s="9"/>
    </row>
    <row r="5" spans="1:4" ht="14.25">
      <c r="A5" s="112" t="s">
        <v>168</v>
      </c>
      <c r="B5" s="104">
        <v>0.0258</v>
      </c>
      <c r="C5" s="9"/>
      <c r="D5" s="9"/>
    </row>
    <row r="6" spans="1:4" ht="14.25">
      <c r="A6" s="112" t="s">
        <v>163</v>
      </c>
      <c r="B6" s="146">
        <v>0.0262</v>
      </c>
      <c r="C6" s="9"/>
      <c r="D6" s="9"/>
    </row>
    <row r="7" spans="1:4" ht="14.25">
      <c r="A7" s="112" t="s">
        <v>165</v>
      </c>
      <c r="B7" s="104">
        <v>0.0291</v>
      </c>
      <c r="C7" s="9"/>
      <c r="D7" s="9"/>
    </row>
    <row r="8" spans="1:4" ht="14.25">
      <c r="A8" s="112" t="s">
        <v>167</v>
      </c>
      <c r="B8" s="146">
        <v>0.0318</v>
      </c>
      <c r="C8" s="9"/>
      <c r="D8" s="9"/>
    </row>
    <row r="9" spans="1:4" ht="14.25">
      <c r="A9" s="112" t="s">
        <v>173</v>
      </c>
      <c r="B9" s="171">
        <v>0.0326</v>
      </c>
      <c r="C9" s="9"/>
      <c r="D9" s="9"/>
    </row>
    <row r="10" spans="1:4" ht="14.25">
      <c r="A10" s="28" t="s">
        <v>153</v>
      </c>
      <c r="B10" s="147">
        <v>0.0191</v>
      </c>
      <c r="C10" s="9"/>
      <c r="D10" s="9"/>
    </row>
    <row r="11" spans="1:4" ht="14.25">
      <c r="A11" s="28" t="s">
        <v>40</v>
      </c>
      <c r="B11" s="147">
        <v>0.0494</v>
      </c>
      <c r="C11" s="9"/>
      <c r="D11" s="9"/>
    </row>
    <row r="12" spans="1:4" ht="14.25">
      <c r="A12" s="28" t="s">
        <v>39</v>
      </c>
      <c r="B12" s="147">
        <v>0.0449</v>
      </c>
      <c r="C12" s="9"/>
      <c r="D12" s="9"/>
    </row>
    <row r="13" spans="1:4" ht="14.25">
      <c r="A13" s="28" t="s">
        <v>154</v>
      </c>
      <c r="B13" s="147">
        <v>-0.0062</v>
      </c>
      <c r="C13" s="9"/>
      <c r="D13" s="9"/>
    </row>
    <row r="14" spans="1:4" ht="14.25">
      <c r="A14" s="28" t="s">
        <v>155</v>
      </c>
      <c r="B14" s="147">
        <v>0.007</v>
      </c>
      <c r="C14" s="9"/>
      <c r="D14" s="9"/>
    </row>
    <row r="15" spans="1:4" ht="14.25">
      <c r="A15" s="28" t="s">
        <v>156</v>
      </c>
      <c r="B15" s="147">
        <v>0.0127</v>
      </c>
      <c r="C15" s="9"/>
      <c r="D15" s="9"/>
    </row>
    <row r="16" spans="1:4" ht="15" thickBot="1">
      <c r="A16" s="184" t="s">
        <v>157</v>
      </c>
      <c r="B16" s="148">
        <v>-0.1237</v>
      </c>
      <c r="C16" s="9"/>
      <c r="D16" s="9"/>
    </row>
    <row r="17" spans="2:4" ht="12.75">
      <c r="B17" s="9"/>
      <c r="C17" s="9"/>
      <c r="D17" s="9"/>
    </row>
    <row r="18" spans="1:4" ht="14.25">
      <c r="A18" s="191"/>
      <c r="B18" s="58"/>
      <c r="C18" s="9"/>
      <c r="D18" s="9"/>
    </row>
    <row r="19" spans="1:4" ht="14.25">
      <c r="A19" s="191"/>
      <c r="B19" s="58"/>
      <c r="C19" s="9"/>
      <c r="D19" s="9"/>
    </row>
    <row r="20" spans="1:4" ht="14.25">
      <c r="A20" s="191"/>
      <c r="B20" s="58"/>
      <c r="C20" s="9"/>
      <c r="D20" s="9"/>
    </row>
    <row r="21" spans="1:4" ht="14.25">
      <c r="A21" s="191"/>
      <c r="B21" s="58"/>
      <c r="C21" s="9"/>
      <c r="D21" s="9"/>
    </row>
    <row r="22" spans="1:4" ht="14.25">
      <c r="A22" s="191"/>
      <c r="B22" s="58"/>
      <c r="C22" s="9"/>
      <c r="D22" s="9"/>
    </row>
    <row r="23" spans="1:2" ht="14.25">
      <c r="A23" s="191"/>
      <c r="B23" s="9"/>
    </row>
    <row r="24" ht="14.25">
      <c r="A24" s="191"/>
    </row>
    <row r="25" ht="14.25">
      <c r="A25" s="191"/>
    </row>
    <row r="26" ht="14.25">
      <c r="A26" s="57"/>
    </row>
    <row r="27" spans="1:2" ht="14.25">
      <c r="A27" s="57"/>
      <c r="B27" s="7"/>
    </row>
    <row r="28" spans="1:2" ht="14.25">
      <c r="A28" s="57"/>
      <c r="B28" s="7"/>
    </row>
    <row r="29" spans="1:2" ht="14.25">
      <c r="A29" s="57"/>
      <c r="B29" s="7"/>
    </row>
    <row r="30" ht="14.25">
      <c r="A30" s="57"/>
    </row>
    <row r="31" ht="14.25">
      <c r="A31" s="57"/>
    </row>
    <row r="32" ht="14.25">
      <c r="A32" s="189"/>
    </row>
    <row r="33" ht="12.75">
      <c r="A33" s="9"/>
    </row>
  </sheetData>
  <autoFilter ref="A1:B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Щомісячний огляд діяльності публічних ІСІ в Україні</dc:title>
  <dc:subject>Червень 2011</dc:subject>
  <dc:creator>Tymchenko Artem</dc:creator>
  <cp:keywords/>
  <dc:description/>
  <cp:lastModifiedBy>Глеб Щербак</cp:lastModifiedBy>
  <dcterms:created xsi:type="dcterms:W3CDTF">2010-05-19T12:57:40Z</dcterms:created>
  <dcterms:modified xsi:type="dcterms:W3CDTF">2013-06-17T08:38:06Z</dcterms:modified>
  <cp:category/>
  <cp:version/>
  <cp:contentType/>
  <cp:contentStatus/>
</cp:coreProperties>
</file>