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ита\Desktop\ПЕРЕВОД УАИБ\"/>
    </mc:Choice>
  </mc:AlternateContent>
  <xr:revisionPtr revIDLastSave="0" documentId="13_ncr:40009_{831179D0-6F14-4DE8-BE22-FA032F2E88E1}" xr6:coauthVersionLast="45" xr6:coauthVersionMax="45" xr10:uidLastSave="{00000000-0000-0000-0000-000000000000}"/>
  <bookViews>
    <workbookView xWindow="-120" yWindow="-120" windowWidth="19440" windowHeight="15000" tabRatio="904"/>
  </bookViews>
  <sheets>
    <sheet name="IDX + ROR" sheetId="1" r:id="rId1"/>
    <sheet name="O_NAV" sheetId="12" r:id="rId2"/>
    <sheet name="O_ROR" sheetId="21" r:id="rId3"/>
    <sheet name=" O_dynamics NAV" sheetId="14" r:id="rId4"/>
    <sheet name="O_diagram(ROR)" sheetId="25" r:id="rId5"/>
    <sheet name="І_NAV" sheetId="22" r:id="rId6"/>
    <sheet name="І_ROR" sheetId="16" r:id="rId7"/>
    <sheet name="І_dynamics NAV" sheetId="17" r:id="rId8"/>
    <sheet name="І_diagram(ROR)" sheetId="7" r:id="rId9"/>
    <sheet name="C_NAV" sheetId="23" r:id="rId10"/>
    <sheet name="C_ROR" sheetId="24" r:id="rId11"/>
    <sheet name="C_dynamics NAV" sheetId="20" r:id="rId12"/>
    <sheet name="C_diagram(ROR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3" hidden="1">' O_dynamics NAV'!$B$3:$G$19</definedName>
    <definedName name="_xlnm._FilterDatabase" localSheetId="12" hidden="1">'C_diagram(ROR)'!$A$1:$B$1</definedName>
    <definedName name="_xlnm._FilterDatabase" localSheetId="11" hidden="1">'C_dynamics NAV'!$B$36:$E$36</definedName>
    <definedName name="_xlnm._FilterDatabase" localSheetId="9" hidden="1">C_NAV!$A$2:$J$2</definedName>
    <definedName name="_xlnm._FilterDatabase" localSheetId="0" hidden="1">'IDX + ROR'!$A$22:$C$22</definedName>
    <definedName name="_xlnm._FilterDatabase" localSheetId="4" hidden="1">'O_diagram(ROR)'!$A$1:$B$1</definedName>
    <definedName name="_xlnm._FilterDatabase" localSheetId="1" hidden="1">O_NAV!#REF!</definedName>
    <definedName name="_xlnm._FilterDatabase" localSheetId="8" hidden="1">'І_diagram(ROR)'!$A$1:$B$1</definedName>
    <definedName name="_xlnm._FilterDatabase" localSheetId="7" hidden="1">'І_dynamics NAV'!$B$33:$E$33</definedName>
    <definedName name="_xlnm._FilterDatabase" localSheetId="5" hidden="1">І_NAV!$A$2:$J$2</definedName>
    <definedName name="_xlnm._FilterDatabase" localSheetId="6" hidden="1">І_ROR!$B$3:$I$3</definedName>
    <definedName name="cevv">#REF!</definedName>
    <definedName name="_xlnm.Print_Area" localSheetId="1">O_NAV!#REF!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4" l="1"/>
  <c r="J6" i="16"/>
  <c r="J20" i="21"/>
  <c r="E60" i="14"/>
  <c r="E61" i="14"/>
  <c r="E62" i="14"/>
  <c r="E63" i="14"/>
  <c r="D60" i="14"/>
  <c r="D61" i="14"/>
  <c r="D62" i="14"/>
  <c r="D63" i="14"/>
  <c r="C60" i="14"/>
  <c r="C61" i="14"/>
  <c r="C62" i="14"/>
  <c r="C63" i="14"/>
  <c r="B60" i="14"/>
  <c r="B61" i="14"/>
  <c r="B62" i="14"/>
  <c r="B63" i="14"/>
  <c r="E64" i="14"/>
  <c r="D64" i="14"/>
  <c r="C64" i="14"/>
  <c r="B64" i="14"/>
  <c r="C55" i="14"/>
  <c r="C65" i="14" s="1"/>
  <c r="C66" i="14" s="1"/>
  <c r="C56" i="14"/>
  <c r="C57" i="14"/>
  <c r="C58" i="14"/>
  <c r="C59" i="14"/>
  <c r="B35" i="17"/>
  <c r="E35" i="17"/>
  <c r="D35" i="17"/>
  <c r="C35" i="17"/>
  <c r="E59" i="14"/>
  <c r="E58" i="14"/>
  <c r="E57" i="14"/>
  <c r="E56" i="14"/>
  <c r="E55" i="14"/>
  <c r="D59" i="14"/>
  <c r="D58" i="14"/>
  <c r="D57" i="14"/>
  <c r="D56" i="14"/>
  <c r="D55" i="14"/>
  <c r="B59" i="14"/>
  <c r="B58" i="14"/>
  <c r="B57" i="14"/>
  <c r="B56" i="14"/>
  <c r="B55" i="14"/>
  <c r="C32" i="12"/>
  <c r="C31" i="12"/>
  <c r="C30" i="12"/>
  <c r="D30" i="12" s="1"/>
  <c r="C29" i="12"/>
  <c r="D29" i="12" s="1"/>
  <c r="C28" i="12"/>
  <c r="C27" i="12"/>
  <c r="C26" i="12"/>
  <c r="D26" i="12" s="1"/>
  <c r="C25" i="12"/>
  <c r="D25" i="12" s="1"/>
  <c r="C24" i="12"/>
  <c r="B32" i="12"/>
  <c r="B31" i="12"/>
  <c r="B30" i="12"/>
  <c r="B29" i="12"/>
  <c r="B28" i="12"/>
  <c r="B27" i="12"/>
  <c r="B26" i="12"/>
  <c r="B25" i="12"/>
  <c r="B24" i="12"/>
  <c r="C23" i="12"/>
  <c r="D23" i="12" s="1"/>
  <c r="B23" i="12"/>
  <c r="E38" i="20"/>
  <c r="D38" i="20"/>
  <c r="C38" i="20"/>
  <c r="E37" i="20"/>
  <c r="D37" i="20"/>
  <c r="C37" i="20"/>
  <c r="H6" i="24"/>
  <c r="G6" i="24"/>
  <c r="F6" i="24"/>
  <c r="E6" i="24"/>
  <c r="E34" i="17"/>
  <c r="D34" i="17"/>
  <c r="C34" i="17"/>
  <c r="B34" i="17"/>
  <c r="H6" i="16"/>
  <c r="G6" i="16"/>
  <c r="F6" i="16"/>
  <c r="E6" i="16"/>
  <c r="E5" i="22"/>
  <c r="H20" i="21"/>
  <c r="G20" i="21"/>
  <c r="F20" i="21"/>
  <c r="E20" i="21"/>
  <c r="C19" i="12"/>
  <c r="C22" i="12"/>
  <c r="D22" i="12"/>
  <c r="D24" i="12"/>
  <c r="D27" i="12"/>
  <c r="D28" i="12"/>
  <c r="D31" i="12"/>
  <c r="D32" i="12"/>
  <c r="F5" i="23"/>
  <c r="E5" i="23"/>
  <c r="F5" i="22"/>
  <c r="D19" i="12"/>
  <c r="E65" i="14" l="1"/>
  <c r="E66" i="14" s="1"/>
</calcChain>
</file>

<file path=xl/sharedStrings.xml><?xml version="1.0" encoding="utf-8"?>
<sst xmlns="http://schemas.openxmlformats.org/spreadsheetml/2006/main" count="333" uniqueCount="130">
  <si>
    <t>http://www.task.ua/</t>
  </si>
  <si>
    <t>http://univer.ua/</t>
  </si>
  <si>
    <t>http://otpcapital.com.ua/</t>
  </si>
  <si>
    <t>х</t>
  </si>
  <si>
    <t>http://www.altus.ua/</t>
  </si>
  <si>
    <t>http://www.vseswit.com.ua/</t>
  </si>
  <si>
    <t>http://www.kinto.com/</t>
  </si>
  <si>
    <t>http://bonum-group.com/</t>
  </si>
  <si>
    <t>http://www.am.eavex.com.ua/</t>
  </si>
  <si>
    <t>http://am.artcapital.ua/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</si>
  <si>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</si>
  <si>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</si>
  <si>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</si>
  <si>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</si>
  <si>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</si>
  <si>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</si>
  <si>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</si>
  <si>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February'20</t>
  </si>
  <si>
    <t>YTD 2020</t>
  </si>
  <si>
    <t>РТС (RTSI) (Russia)</t>
  </si>
  <si>
    <t>CAC 40 (France)</t>
  </si>
  <si>
    <t>DAX (Germany)</t>
  </si>
  <si>
    <t>WIG20 (Poland)</t>
  </si>
  <si>
    <t>FTSE 100  (UK)</t>
  </si>
  <si>
    <t>DJIA (USA)</t>
  </si>
  <si>
    <t>S&amp;P 500 (USA)</t>
  </si>
  <si>
    <t>NIKKEI 225 (Japan)</t>
  </si>
  <si>
    <t>ММВБ (MICEX) (Russia)</t>
  </si>
  <si>
    <t>HANG SENG (Hong Kong)</t>
  </si>
  <si>
    <t>SHANGHAI SE COMPOSITE (China)</t>
  </si>
  <si>
    <t>Index</t>
  </si>
  <si>
    <t>Monthly change</t>
  </si>
  <si>
    <t>YTD change</t>
  </si>
  <si>
    <t>March'20</t>
  </si>
  <si>
    <t>КІNТО-Klasychnyi</t>
  </si>
  <si>
    <t>OTP Klasychnyi'</t>
  </si>
  <si>
    <t>UNIVER.UA/Myhailo Hrushevskyi: Fond Derzhavnykh Paperiv</t>
  </si>
  <si>
    <t>OTP Fond Aktsii</t>
  </si>
  <si>
    <t>Sofiivskyi</t>
  </si>
  <si>
    <t>КІNTO-Ekviti</t>
  </si>
  <si>
    <t>Altus – Depozyt</t>
  </si>
  <si>
    <t>Altus – Zbalansovanyi</t>
  </si>
  <si>
    <t>KINTO-Kaznacheiskyi</t>
  </si>
  <si>
    <t>UNIVER.UA/Iaroslav Mudryi: Fond Aktsii</t>
  </si>
  <si>
    <t>VSI</t>
  </si>
  <si>
    <t>UNIVER.UA/Volodymyr Velykyi: Fond Zbalansovanyi</t>
  </si>
  <si>
    <t>UNIVER.UA/Taras Shevchenko: Fond Zaoshchadzhen</t>
  </si>
  <si>
    <t>ТАSK Resurs</t>
  </si>
  <si>
    <t>Nadbannia</t>
  </si>
  <si>
    <t>Bonum Optimum</t>
  </si>
  <si>
    <t>Open-Ended Funds. Ranking by NAV</t>
  </si>
  <si>
    <t>No.</t>
  </si>
  <si>
    <t>Fund*</t>
  </si>
  <si>
    <t>NAV, UAH</t>
  </si>
  <si>
    <t>Number of IC in circulation</t>
  </si>
  <si>
    <t>NAV per one IC, UAH</t>
  </si>
  <si>
    <t>IC nominal, UAH</t>
  </si>
  <si>
    <t>AMC</t>
  </si>
  <si>
    <t>AMC official site</t>
  </si>
  <si>
    <t>* All funds are diversified unit CII.</t>
  </si>
  <si>
    <t>Others</t>
  </si>
  <si>
    <t>PrJSC “KINTO”</t>
  </si>
  <si>
    <t>TOV "KUA "OTP Kapital"</t>
  </si>
  <si>
    <t>LLC AMC “Univer Menedzhment”</t>
  </si>
  <si>
    <t>TOV "KUA "Iveks Esset Menedzhment"</t>
  </si>
  <si>
    <t>LLC AMC "Altus Essets Activitis"</t>
  </si>
  <si>
    <t>LLC AMC "Vsesvit"</t>
  </si>
  <si>
    <t>LLC AMC "TASK-Invest"</t>
  </si>
  <si>
    <t>LLC AMC “ART-KAPITAL Menedzhment”</t>
  </si>
  <si>
    <t>LLC AMC "Bonum Grup"</t>
  </si>
  <si>
    <t xml:space="preserve">Total </t>
  </si>
  <si>
    <t>Rates of Return of Open-Ended CII. Ranking by Date of Reaching Compliance with Standards</t>
  </si>
  <si>
    <t>Rates of Return on Investment Certificates</t>
  </si>
  <si>
    <t>Fund</t>
  </si>
  <si>
    <t>Registration date</t>
  </si>
  <si>
    <t>Date of reaching compliance with standards</t>
  </si>
  <si>
    <t xml:space="preserve">1 month </t>
  </si>
  <si>
    <t xml:space="preserve">3 months </t>
  </si>
  <si>
    <t xml:space="preserve">6 months  </t>
  </si>
  <si>
    <t>1 year</t>
  </si>
  <si>
    <t>Since fund's inception</t>
  </si>
  <si>
    <t>Since fund's inception, % per annum (average)*</t>
  </si>
  <si>
    <t>*The indicator "since the fund's inception, % per annum (average)" is calculated based on compound interest formula.</t>
  </si>
  <si>
    <t>Average</t>
  </si>
  <si>
    <t>OTP Klasychnyi</t>
  </si>
  <si>
    <t>Open-Ended Funds Dynamics. Ranking by Net Inflow</t>
  </si>
  <si>
    <t>No</t>
  </si>
  <si>
    <t>Net Asset Value</t>
  </si>
  <si>
    <t>Number of Investment Certificates in Circulation</t>
  </si>
  <si>
    <t>Change, UAH, k</t>
  </si>
  <si>
    <t>Change, %</t>
  </si>
  <si>
    <t>Change</t>
  </si>
  <si>
    <t>Net inflow/ outflow of capital during month, UAH, k</t>
  </si>
  <si>
    <t>NAV change, UAH, k</t>
  </si>
  <si>
    <t>NAV change, %</t>
  </si>
  <si>
    <t>Net inflow/ outflow of capital, UAH, k</t>
  </si>
  <si>
    <t>1 month*</t>
  </si>
  <si>
    <t>Funds' average rate of return</t>
  </si>
  <si>
    <t>EURO Deposits</t>
  </si>
  <si>
    <t>USD Deposits</t>
  </si>
  <si>
    <t>UAH Deposits</t>
  </si>
  <si>
    <t>"Gold" deposit (at official rate of gold)</t>
  </si>
  <si>
    <t>ТАSК Ukrainskyi Kapital</t>
  </si>
  <si>
    <t>Zbalansovanyi Fond Parytet</t>
  </si>
  <si>
    <t>unit</t>
  </si>
  <si>
    <t>diversified</t>
  </si>
  <si>
    <t>specialized</t>
  </si>
  <si>
    <t>Interval Funds. Ranking by NAV</t>
  </si>
  <si>
    <t>Form</t>
  </si>
  <si>
    <t>Type</t>
  </si>
  <si>
    <t xml:space="preserve"> LLC AMC “ART-KAPITAL Menedzhment”</t>
  </si>
  <si>
    <t>LLC AMC "ТАSК-Іnvest"</t>
  </si>
  <si>
    <t>Rates of Return of Interval CII. Ranking by Date of Reaching Compliance with Standards</t>
  </si>
  <si>
    <t>* The indicator "since the fund's inception, % per annum (average)" is calculated based on compound interest formula.</t>
  </si>
  <si>
    <t>Interval Funds' Dynamics. Ranking by Net Inflow</t>
  </si>
  <si>
    <t>NAV Change, UAH, k</t>
  </si>
  <si>
    <t>NAV Change, %</t>
  </si>
  <si>
    <t>Net inflow-outflow,   UAH, k</t>
  </si>
  <si>
    <t>Closed-End Funds. Ranking by NAV</t>
  </si>
  <si>
    <t>Number of securities in circulation</t>
  </si>
  <si>
    <t>NAV per one security, UAH</t>
  </si>
  <si>
    <t>Security nominal, UAH</t>
  </si>
  <si>
    <t>non-diversified</t>
  </si>
  <si>
    <t>Іndeks Ukrainskoi Birzhi</t>
  </si>
  <si>
    <t>ТАSК Universal</t>
  </si>
  <si>
    <t>Since fund's inception, % per annum (average)</t>
  </si>
  <si>
    <t>Rates of Return of Closed-End CII. Ranking by Date of Reaching Compliance with Standards</t>
  </si>
  <si>
    <t>* The indicator "Since fund's inception, % per annum (average)" is calculated by the formula of compound interest.</t>
  </si>
  <si>
    <t>Closed-End Funds' Dynamics /Ranking by Net Inflows</t>
  </si>
  <si>
    <t>Number of Securities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</si>
</sst>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&quot; грн.&quot;;\-#,##0.00&quot; грн.&quot;"/>
  </numFmts>
  <fonts count="25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/>
      <top style="dotted">
        <color indexed="55"/>
      </top>
      <bottom style="dotted">
        <color indexed="23"/>
      </bottom>
      <diagonal/>
    </border>
    <border>
      <left/>
      <right/>
      <top style="dotted">
        <color indexed="23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21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/>
      <right/>
      <top style="dotted">
        <color indexed="55"/>
      </top>
      <bottom/>
      <diagonal/>
    </border>
    <border>
      <left/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08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7" fillId="0" borderId="0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0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 shrinkToFit="1"/>
    </xf>
    <xf numFmtId="4" fontId="18" fillId="0" borderId="0" xfId="0" applyNumberFormat="1" applyFont="1" applyFill="1" applyBorder="1" applyAlignment="1">
      <alignment horizontal="right" vertical="center" indent="1"/>
    </xf>
    <xf numFmtId="10" fontId="18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80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10" fontId="15" fillId="0" borderId="22" xfId="5" applyNumberFormat="1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/>
    </xf>
    <xf numFmtId="4" fontId="10" fillId="0" borderId="8" xfId="0" applyNumberFormat="1" applyFont="1" applyBorder="1" applyAlignment="1">
      <alignment horizontal="right" vertical="center" indent="1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0" xfId="1" applyFont="1" applyFill="1" applyBorder="1" applyAlignment="1" applyProtection="1">
      <alignment vertical="center" wrapText="1"/>
    </xf>
    <xf numFmtId="0" fontId="15" fillId="0" borderId="24" xfId="4" applyFont="1" applyFill="1" applyBorder="1" applyAlignment="1">
      <alignment vertical="center" wrapText="1"/>
    </xf>
    <xf numFmtId="10" fontId="15" fillId="0" borderId="25" xfId="5" applyNumberFormat="1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28" xfId="0" applyBorder="1"/>
    <xf numFmtId="0" fontId="11" fillId="0" borderId="29" xfId="0" applyFont="1" applyFill="1" applyBorder="1" applyAlignment="1">
      <alignment horizontal="center" vertical="center" wrapText="1" shrinkToFit="1"/>
    </xf>
    <xf numFmtId="4" fontId="11" fillId="0" borderId="30" xfId="0" applyNumberFormat="1" applyFont="1" applyFill="1" applyBorder="1" applyAlignment="1">
      <alignment horizontal="right" vertical="center" indent="1"/>
    </xf>
    <xf numFmtId="3" fontId="11" fillId="0" borderId="31" xfId="0" applyNumberFormat="1" applyFont="1" applyFill="1" applyBorder="1" applyAlignment="1">
      <alignment horizontal="right" vertical="center" indent="1"/>
    </xf>
    <xf numFmtId="4" fontId="11" fillId="0" borderId="32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/>
    </xf>
    <xf numFmtId="0" fontId="10" fillId="0" borderId="33" xfId="0" applyFont="1" applyBorder="1" applyAlignment="1">
      <alignment vertical="center"/>
    </xf>
    <xf numFmtId="14" fontId="10" fillId="0" borderId="33" xfId="0" applyNumberFormat="1" applyFont="1" applyBorder="1" applyAlignment="1">
      <alignment horizontal="center" vertical="center"/>
    </xf>
    <xf numFmtId="14" fontId="10" fillId="0" borderId="34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5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4" fontId="11" fillId="0" borderId="31" xfId="0" applyNumberFormat="1" applyFont="1" applyFill="1" applyBorder="1" applyAlignment="1">
      <alignment horizontal="right" vertical="center" indent="1"/>
    </xf>
    <xf numFmtId="0" fontId="10" fillId="0" borderId="36" xfId="0" applyFont="1" applyFill="1" applyBorder="1" applyAlignment="1">
      <alignment vertical="center"/>
    </xf>
    <xf numFmtId="4" fontId="11" fillId="0" borderId="22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0" fontId="10" fillId="0" borderId="37" xfId="0" applyFont="1" applyFill="1" applyBorder="1" applyAlignment="1">
      <alignment horizontal="left" vertical="center" wrapText="1" shrinkToFit="1"/>
    </xf>
    <xf numFmtId="0" fontId="10" fillId="0" borderId="38" xfId="0" applyFont="1" applyFill="1" applyBorder="1" applyAlignment="1">
      <alignment horizontal="left" vertical="center" wrapText="1" shrinkToFit="1"/>
    </xf>
    <xf numFmtId="4" fontId="10" fillId="0" borderId="39" xfId="0" applyNumberFormat="1" applyFont="1" applyFill="1" applyBorder="1" applyAlignment="1">
      <alignment horizontal="right" vertical="center" indent="1"/>
    </xf>
    <xf numFmtId="10" fontId="10" fillId="0" borderId="39" xfId="10" applyNumberFormat="1" applyFont="1" applyFill="1" applyBorder="1" applyAlignment="1">
      <alignment horizontal="right" vertical="center" indent="1"/>
    </xf>
    <xf numFmtId="4" fontId="10" fillId="0" borderId="40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4" fontId="10" fillId="0" borderId="42" xfId="0" applyNumberFormat="1" applyFont="1" applyFill="1" applyBorder="1" applyAlignment="1">
      <alignment horizontal="right" vertical="center" indent="1"/>
    </xf>
    <xf numFmtId="4" fontId="10" fillId="0" borderId="43" xfId="0" applyNumberFormat="1" applyFont="1" applyFill="1" applyBorder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4" xfId="0" applyFont="1" applyFill="1" applyBorder="1" applyAlignment="1">
      <alignment horizontal="left" vertical="center" wrapText="1" shrinkToFit="1"/>
    </xf>
    <xf numFmtId="4" fontId="10" fillId="0" borderId="45" xfId="0" applyNumberFormat="1" applyFont="1" applyFill="1" applyBorder="1" applyAlignment="1">
      <alignment horizontal="right" vertical="center" indent="1"/>
    </xf>
    <xf numFmtId="10" fontId="10" fillId="0" borderId="45" xfId="10" applyNumberFormat="1" applyFont="1" applyFill="1" applyBorder="1" applyAlignment="1">
      <alignment horizontal="right" vertical="center" indent="1"/>
    </xf>
    <xf numFmtId="0" fontId="20" fillId="0" borderId="10" xfId="0" applyFont="1" applyBorder="1" applyAlignment="1">
      <alignment horizontal="left"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0" xfId="5" applyNumberFormat="1" applyFont="1" applyFill="1" applyBorder="1" applyAlignment="1">
      <alignment horizontal="right" vertical="center" indent="1"/>
    </xf>
    <xf numFmtId="10" fontId="15" fillId="0" borderId="22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7" xfId="5" applyNumberFormat="1" applyFont="1" applyFill="1" applyBorder="1" applyAlignment="1">
      <alignment horizontal="right" vertical="center" indent="1"/>
    </xf>
    <xf numFmtId="10" fontId="20" fillId="0" borderId="47" xfId="0" applyNumberFormat="1" applyFont="1" applyBorder="1" applyAlignment="1">
      <alignment horizontal="right" vertical="center" indent="1"/>
    </xf>
    <xf numFmtId="10" fontId="15" fillId="0" borderId="32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5" xfId="7" applyNumberFormat="1" applyFont="1" applyFill="1" applyBorder="1" applyAlignment="1">
      <alignment horizontal="right" vertical="center" wrapText="1" inden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10" fontId="15" fillId="0" borderId="43" xfId="5" applyNumberFormat="1" applyFont="1" applyFill="1" applyBorder="1" applyAlignment="1">
      <alignment horizontal="right" vertical="center" indent="1"/>
    </xf>
    <xf numFmtId="10" fontId="15" fillId="0" borderId="42" xfId="5" applyNumberFormat="1" applyFont="1" applyFill="1" applyBorder="1" applyAlignment="1">
      <alignment horizontal="right" vertical="center" wrapText="1" indent="1"/>
    </xf>
    <xf numFmtId="10" fontId="15" fillId="0" borderId="11" xfId="5" applyNumberFormat="1" applyFont="1" applyFill="1" applyBorder="1" applyAlignment="1">
      <alignment horizontal="right" vertical="center" wrapText="1" indent="1"/>
    </xf>
    <xf numFmtId="4" fontId="10" fillId="0" borderId="18" xfId="0" applyNumberFormat="1" applyFont="1" applyFill="1" applyBorder="1" applyAlignment="1">
      <alignment horizontal="right" vertical="center" indent="1"/>
    </xf>
    <xf numFmtId="0" fontId="10" fillId="0" borderId="5" xfId="0" applyFont="1" applyBorder="1" applyAlignment="1">
      <alignment horizontal="left"/>
    </xf>
    <xf numFmtId="10" fontId="15" fillId="0" borderId="49" xfId="5" applyNumberFormat="1" applyFont="1" applyFill="1" applyBorder="1" applyAlignment="1">
      <alignment horizontal="center" vertical="center" wrapText="1"/>
    </xf>
    <xf numFmtId="10" fontId="15" fillId="0" borderId="50" xfId="5" applyNumberFormat="1" applyFont="1" applyFill="1" applyBorder="1" applyAlignment="1">
      <alignment horizontal="center" vertical="center" wrapText="1"/>
    </xf>
    <xf numFmtId="10" fontId="15" fillId="0" borderId="51" xfId="5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 shrinkToFit="1"/>
    </xf>
    <xf numFmtId="10" fontId="11" fillId="0" borderId="0" xfId="0" applyNumberFormat="1" applyFont="1" applyFill="1" applyBorder="1" applyAlignment="1">
      <alignment horizontal="right" vertical="center" indent="1"/>
    </xf>
    <xf numFmtId="3" fontId="11" fillId="0" borderId="0" xfId="0" applyNumberFormat="1" applyFont="1" applyFill="1" applyBorder="1" applyAlignment="1">
      <alignment horizontal="right" vertical="center" indent="1"/>
    </xf>
    <xf numFmtId="0" fontId="6" fillId="0" borderId="23" xfId="0" applyFont="1" applyBorder="1" applyAlignment="1">
      <alignment horizontal="left" vertical="center"/>
    </xf>
    <xf numFmtId="0" fontId="21" fillId="0" borderId="23" xfId="6" applyFont="1" applyFill="1" applyBorder="1" applyAlignment="1">
      <alignment horizontal="center" vertical="center" wrapText="1"/>
    </xf>
    <xf numFmtId="0" fontId="21" fillId="0" borderId="52" xfId="6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0" borderId="5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4" xfId="0" applyFont="1" applyBorder="1" applyAlignment="1">
      <alignment vertical="center"/>
    </xf>
    <xf numFmtId="0" fontId="9" fillId="0" borderId="54" xfId="0" applyFont="1" applyFill="1" applyBorder="1" applyAlignment="1">
      <alignment horizontal="left" vertical="center"/>
    </xf>
    <xf numFmtId="0" fontId="11" fillId="0" borderId="55" xfId="0" applyFont="1" applyBorder="1" applyAlignment="1">
      <alignment horizontal="center" vertical="center" wrapText="1"/>
    </xf>
    <xf numFmtId="0" fontId="15" fillId="0" borderId="24" xfId="4" applyFont="1" applyBorder="1" applyAlignment="1">
      <alignment vertical="center" wrapText="1"/>
    </xf>
    <xf numFmtId="0" fontId="15" fillId="0" borderId="21" xfId="4" applyFont="1" applyBorder="1" applyAlignment="1">
      <alignment vertical="center" wrapText="1"/>
    </xf>
    <xf numFmtId="0" fontId="22" fillId="0" borderId="0" xfId="4" applyFont="1" applyAlignment="1">
      <alignment vertical="center" wrapText="1"/>
    </xf>
    <xf numFmtId="0" fontId="22" fillId="0" borderId="5" xfId="4" applyFont="1" applyBorder="1" applyAlignment="1">
      <alignment vertical="center" wrapText="1"/>
    </xf>
    <xf numFmtId="0" fontId="15" fillId="0" borderId="5" xfId="4" applyFont="1" applyBorder="1" applyAlignment="1">
      <alignment vertical="center" wrapText="1"/>
    </xf>
    <xf numFmtId="0" fontId="22" fillId="0" borderId="48" xfId="4" applyFont="1" applyBorder="1" applyAlignment="1">
      <alignment vertical="center" wrapText="1"/>
    </xf>
    <xf numFmtId="0" fontId="22" fillId="0" borderId="24" xfId="4" applyFont="1" applyBorder="1" applyAlignment="1">
      <alignment vertical="center" wrapText="1"/>
    </xf>
    <xf numFmtId="0" fontId="15" fillId="0" borderId="56" xfId="4" applyFont="1" applyBorder="1" applyAlignment="1">
      <alignment vertical="center" wrapText="1"/>
    </xf>
    <xf numFmtId="0" fontId="22" fillId="0" borderId="56" xfId="4" applyFont="1" applyBorder="1" applyAlignment="1">
      <alignment vertical="center" wrapText="1"/>
    </xf>
    <xf numFmtId="0" fontId="11" fillId="0" borderId="57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15" fillId="0" borderId="8" xfId="3" applyFont="1" applyBorder="1" applyAlignment="1">
      <alignment vertical="center" wrapText="1"/>
    </xf>
    <xf numFmtId="0" fontId="9" fillId="0" borderId="59" xfId="0" applyFont="1" applyBorder="1" applyAlignment="1">
      <alignment horizontal="left" vertical="center" wrapText="1"/>
    </xf>
    <xf numFmtId="0" fontId="22" fillId="0" borderId="60" xfId="11" applyFont="1" applyBorder="1" applyAlignment="1">
      <alignment vertical="center" wrapText="1"/>
    </xf>
    <xf numFmtId="0" fontId="22" fillId="0" borderId="61" xfId="0" applyFont="1" applyBorder="1"/>
    <xf numFmtId="0" fontId="22" fillId="0" borderId="0" xfId="0" applyFont="1"/>
    <xf numFmtId="0" fontId="22" fillId="0" borderId="8" xfId="11" applyFont="1" applyBorder="1" applyAlignment="1">
      <alignment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1" fillId="0" borderId="0" xfId="4" applyFont="1" applyAlignment="1">
      <alignment vertical="center" wrapText="1"/>
    </xf>
    <xf numFmtId="0" fontId="10" fillId="0" borderId="10" xfId="0" applyFont="1" applyBorder="1" applyAlignment="1">
      <alignment horizontal="left" vertical="center" wrapText="1" shrinkToFit="1"/>
    </xf>
    <xf numFmtId="0" fontId="11" fillId="0" borderId="5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5" fillId="0" borderId="10" xfId="4" applyFont="1" applyBorder="1" applyAlignment="1">
      <alignment vertical="center" wrapText="1"/>
    </xf>
    <xf numFmtId="0" fontId="15" fillId="0" borderId="46" xfId="4" applyFont="1" applyBorder="1" applyAlignment="1">
      <alignment vertical="center" wrapText="1"/>
    </xf>
    <xf numFmtId="0" fontId="15" fillId="0" borderId="10" xfId="4" applyFont="1" applyBorder="1" applyAlignment="1">
      <alignment horizontal="left" vertical="center" wrapText="1"/>
    </xf>
    <xf numFmtId="4" fontId="22" fillId="0" borderId="8" xfId="11" applyNumberFormat="1" applyFont="1" applyBorder="1" applyAlignment="1">
      <alignment horizontal="center" vertical="center" wrapText="1"/>
    </xf>
    <xf numFmtId="3" fontId="15" fillId="0" borderId="8" xfId="3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center" vertical="center" wrapText="1"/>
    </xf>
    <xf numFmtId="0" fontId="0" fillId="0" borderId="54" xfId="0" applyBorder="1"/>
    <xf numFmtId="0" fontId="22" fillId="0" borderId="21" xfId="4" applyFont="1" applyBorder="1" applyAlignment="1">
      <alignment vertical="center" wrapText="1"/>
    </xf>
    <xf numFmtId="3" fontId="22" fillId="0" borderId="8" xfId="11" applyNumberFormat="1" applyFont="1" applyBorder="1" applyAlignment="1">
      <alignment horizontal="center" vertical="center" wrapText="1"/>
    </xf>
    <xf numFmtId="0" fontId="21" fillId="0" borderId="63" xfId="4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0" fillId="0" borderId="41" xfId="0" applyFont="1" applyBorder="1" applyAlignment="1">
      <alignment horizontal="left" vertical="center" wrapText="1" shrinkToFit="1"/>
    </xf>
    <xf numFmtId="10" fontId="20" fillId="0" borderId="64" xfId="0" applyNumberFormat="1" applyFont="1" applyBorder="1" applyAlignment="1">
      <alignment horizontal="right" vertical="center" indent="1"/>
    </xf>
    <xf numFmtId="0" fontId="15" fillId="0" borderId="65" xfId="4" applyFont="1" applyBorder="1" applyAlignment="1">
      <alignment horizontal="left" vertical="center" wrapText="1"/>
    </xf>
    <xf numFmtId="0" fontId="15" fillId="0" borderId="37" xfId="4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 shrinkToFit="1"/>
    </xf>
    <xf numFmtId="0" fontId="10" fillId="0" borderId="0" xfId="0" applyFont="1" applyBorder="1" applyAlignment="1">
      <alignment vertical="center"/>
    </xf>
  </cellXfs>
  <cellStyles count="12">
    <cellStyle name="Відсотковий" xfId="9" builtinId="5"/>
    <cellStyle name="Гиперссылка" xfId="1"/>
    <cellStyle name="Звичайний" xfId="0" builtinId="0"/>
    <cellStyle name="Обычный_Nastya_Otkrit" xfId="2"/>
    <cellStyle name="Обычный_Відкр_1" xfId="3"/>
    <cellStyle name="Обычный_Відкр_1 2" xfId="11"/>
    <cellStyle name="Обычный_Відкр_2" xfId="4"/>
    <cellStyle name="Обычный_З_2_28.10" xfId="5"/>
    <cellStyle name="Обычный_Лист2" xfId="6"/>
    <cellStyle name="Обычный_Лист5" xfId="7"/>
    <cellStyle name="Открывавшаяся гиперссылка" xfId="8"/>
    <cellStyle name="Процентный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Equity Indexes and Rates of Return of Funds with Public Issue</a:t>
            </a:r>
          </a:p>
        </c:rich>
      </c:tx>
      <c:layout>
        <c:manualLayout>
          <c:xMode val="edge"/>
          <c:yMode val="edge"/>
          <c:x val="0.24871815631523464"/>
          <c:y val="1.9157159801394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52167428024361E-2"/>
          <c:y val="0.29118882898119081"/>
          <c:w val="0.94700933744769755"/>
          <c:h val="0.325671716623700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'IDX + ROR'!$B$2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077340113580183E-3"/>
                  <c:y val="1.010399282194873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1D-4062-B533-B82EC5243844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D1D-4062-B533-B82EC5243844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D1D-4062-B533-B82EC524384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February'20</c:v>
                </c:pt>
                <c:pt idx="1">
                  <c:v>March'20</c:v>
                </c:pt>
                <c:pt idx="2">
                  <c:v>YTD 2020</c:v>
                </c:pt>
              </c:strCache>
            </c:strRef>
          </c:cat>
          <c:val>
            <c:numRef>
              <c:f>'IDX + ROR'!$B$3:$B$5</c:f>
              <c:numCache>
                <c:formatCode>0.00%</c:formatCode>
                <c:ptCount val="3"/>
                <c:pt idx="0">
                  <c:v>4.6460481099656281E-2</c:v>
                </c:pt>
                <c:pt idx="1">
                  <c:v>-4.0738586252838105E-2</c:v>
                </c:pt>
                <c:pt idx="2">
                  <c:v>3.0413028549003407E-3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1D-4062-B533-B82EC5243844}"/>
            </c:ext>
          </c:extLst>
        </c:ser>
        <c:ser>
          <c:idx val="1"/>
          <c:order val="1"/>
          <c:tx>
            <c:strRef>
              <c:f>'IDX + ROR'!$C$2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8.095868779611437E-3"/>
                  <c:y val="2.179721997849587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1D-4062-B533-B82EC5243844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D1D-4062-B533-B82EC5243844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D1D-4062-B533-B82EC524384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February'20</c:v>
                </c:pt>
                <c:pt idx="1">
                  <c:v>March'20</c:v>
                </c:pt>
                <c:pt idx="2">
                  <c:v>YTD 2020</c:v>
                </c:pt>
              </c:strCache>
            </c:strRef>
          </c:cat>
          <c:val>
            <c:numRef>
              <c:f>'IDX + ROR'!$C$3:$C$5</c:f>
              <c:numCache>
                <c:formatCode>0.00%</c:formatCode>
                <c:ptCount val="3"/>
                <c:pt idx="0">
                  <c:v>4.8836763432258623E-2</c:v>
                </c:pt>
                <c:pt idx="1">
                  <c:v>-0.11492883526845932</c:v>
                </c:pt>
                <c:pt idx="2">
                  <c:v>-7.5451696165191651E-2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1D-4062-B533-B82EC5243844}"/>
            </c:ext>
          </c:extLst>
        </c:ser>
        <c:ser>
          <c:idx val="2"/>
          <c:order val="2"/>
          <c:tx>
            <c:strRef>
              <c:f>'IDX + ROR'!$D$2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2600623239476034E-4"/>
                  <c:y val="-2.366514860581164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1D-4062-B533-B82EC5243844}"/>
                </c:ext>
              </c:extLst>
            </c:dLbl>
            <c:dLbl>
              <c:idx val="1"/>
              <c:layout>
                <c:manualLayout>
                  <c:x val="1.3552729167087829E-3"/>
                  <c:y val="-1.654143219633885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1D-4062-B533-B82EC5243844}"/>
                </c:ext>
              </c:extLst>
            </c:dLbl>
            <c:dLbl>
              <c:idx val="2"/>
              <c:layout>
                <c:manualLayout>
                  <c:x val="1.9656680234091395E-3"/>
                  <c:y val="-1.823523169363239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1D-4062-B533-B82EC5243844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DD1D-4062-B533-B82EC5243844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DD1D-4062-B533-B82EC524384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February'20</c:v>
                </c:pt>
                <c:pt idx="1">
                  <c:v>March'20</c:v>
                </c:pt>
                <c:pt idx="2">
                  <c:v>YTD 2020</c:v>
                </c:pt>
              </c:strCache>
            </c:strRef>
          </c:cat>
          <c:val>
            <c:numRef>
              <c:f>'IDX + ROR'!$D$3:$D$5</c:f>
              <c:numCache>
                <c:formatCode>0.00%</c:formatCode>
                <c:ptCount val="3"/>
                <c:pt idx="0">
                  <c:v>2.4177319767612202E-2</c:v>
                </c:pt>
                <c:pt idx="1">
                  <c:v>-2.8374195827806543E-2</c:v>
                </c:pt>
                <c:pt idx="2">
                  <c:v>1.658077948448286E-2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D1D-4062-B533-B82EC5243844}"/>
            </c:ext>
          </c:extLst>
        </c:ser>
        <c:ser>
          <c:idx val="3"/>
          <c:order val="3"/>
          <c:tx>
            <c:strRef>
              <c:f>'IDX + ROR'!$E$2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8604588779825848E-3"/>
                  <c:y val="-1.59330403711039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D1D-4062-B533-B82EC5243844}"/>
                </c:ext>
              </c:extLst>
            </c:dLbl>
            <c:dLbl>
              <c:idx val="1"/>
              <c:layout>
                <c:manualLayout>
                  <c:x val="1.677917932732309E-3"/>
                  <c:y val="5.0682653908184494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1D-4062-B533-B82EC5243844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DD1D-4062-B533-B82EC5243844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DD1D-4062-B533-B82EC524384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February'20</c:v>
                </c:pt>
                <c:pt idx="1">
                  <c:v>March'20</c:v>
                </c:pt>
                <c:pt idx="2">
                  <c:v>YTD 2020</c:v>
                </c:pt>
              </c:strCache>
            </c:strRef>
          </c:cat>
          <c:val>
            <c:numRef>
              <c:f>'IDX + ROR'!$E$3:$E$5</c:f>
              <c:numCache>
                <c:formatCode>0.00%</c:formatCode>
                <c:ptCount val="3"/>
                <c:pt idx="0">
                  <c:v>1.4925815053874136E-2</c:v>
                </c:pt>
                <c:pt idx="1">
                  <c:v>-5.3786379013694374E-2</c:v>
                </c:pt>
                <c:pt idx="2">
                  <c:v>-3.8699618649040646E-2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D1D-4062-B533-B82EC5243844}"/>
            </c:ext>
          </c:extLst>
        </c:ser>
        <c:ser>
          <c:idx val="4"/>
          <c:order val="4"/>
          <c:tx>
            <c:strRef>
              <c:f>'IDX + ROR'!$F$2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DD1D-4062-B533-B82EC5243844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DD1D-4062-B533-B82EC5243844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DD1D-4062-B533-B82EC524384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February'20</c:v>
                </c:pt>
                <c:pt idx="1">
                  <c:v>March'20</c:v>
                </c:pt>
                <c:pt idx="2">
                  <c:v>YTD 2020</c:v>
                </c:pt>
              </c:strCache>
            </c:strRef>
          </c:cat>
          <c:val>
            <c:numRef>
              <c:f>'IDX + ROR'!$F$3:$F$5</c:f>
              <c:numCache>
                <c:formatCode>0.00%</c:formatCode>
                <c:ptCount val="3"/>
                <c:pt idx="0">
                  <c:v>2.7420706234535186E-2</c:v>
                </c:pt>
                <c:pt idx="1">
                  <c:v>-0.11894832159942137</c:v>
                </c:pt>
                <c:pt idx="2">
                  <c:v>-8.8846547075729865E-2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D1D-4062-B533-B82EC52438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430150976"/>
        <c:axId val="1"/>
      </c:barChart>
      <c:catAx>
        <c:axId val="430150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5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301509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5078404679489E-3"/>
          <c:y val="0.76245496009548652"/>
          <c:w val="0.64273557920637958"/>
          <c:h val="8.4291503126134176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and Global Equity Indexes 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for the Month</a:t>
            </a:r>
          </a:p>
        </c:rich>
      </c:tx>
      <c:layout>
        <c:manualLayout>
          <c:xMode val="edge"/>
          <c:yMode val="edge"/>
          <c:x val="0.1702127659574468"/>
          <c:y val="1.22850122850122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533551554828151"/>
          <c:y val="0.26044226044226043"/>
          <c:w val="0.62029459901800332"/>
          <c:h val="0.528255528255528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'IDX + ROR'!$B$22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B31-4035-8B74-2C293A6C113E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B31-4035-8B74-2C293A6C113E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B31-4035-8B74-2C293A6C113E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B31-4035-8B74-2C293A6C113E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0B31-4035-8B74-2C293A6C113E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B31-4035-8B74-2C293A6C113E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B31-4035-8B74-2C293A6C113E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B31-4035-8B74-2C293A6C113E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B31-4035-8B74-2C293A6C113E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0B31-4035-8B74-2C293A6C113E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B31-4035-8B74-2C293A6C113E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B31-4035-8B74-2C293A6C113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ROR'!$A$23:$A$35</c:f>
              <c:strCache>
                <c:ptCount val="13"/>
                <c:pt idx="0">
                  <c:v>РТС (RTSI) (Russia)</c:v>
                </c:pt>
                <c:pt idx="1">
                  <c:v>CAC 40 (France)</c:v>
                </c:pt>
                <c:pt idx="2">
                  <c:v>DAX (Germany)</c:v>
                </c:pt>
                <c:pt idx="3">
                  <c:v>WIG20 (Poland)</c:v>
                </c:pt>
                <c:pt idx="4">
                  <c:v>FTSE 100  (UK)</c:v>
                </c:pt>
                <c:pt idx="5">
                  <c:v>DJIA (USA)</c:v>
                </c:pt>
                <c:pt idx="6">
                  <c:v>S&amp;P 500 (USA)</c:v>
                </c:pt>
                <c:pt idx="7">
                  <c:v>UX Index</c:v>
                </c:pt>
                <c:pt idx="8">
                  <c:v>NIKKEI 225 (Japan)</c:v>
                </c:pt>
                <c:pt idx="9">
                  <c:v>ММВБ (MICEX) (Russia)</c:v>
                </c:pt>
                <c:pt idx="10">
                  <c:v>HANG SENG (Hong Kong)</c:v>
                </c:pt>
                <c:pt idx="11">
                  <c:v>SHANGHAI SE COMPOSITE (China)</c:v>
                </c:pt>
                <c:pt idx="12">
                  <c:v>PFTS Index</c:v>
                </c:pt>
              </c:strCache>
            </c:strRef>
          </c:cat>
          <c:val>
            <c:numRef>
              <c:f>'IDX + ROR'!$B$23:$B$35</c:f>
              <c:numCache>
                <c:formatCode>0.00%</c:formatCode>
                <c:ptCount val="13"/>
                <c:pt idx="0">
                  <c:v>-0.21947541336780307</c:v>
                </c:pt>
                <c:pt idx="1">
                  <c:v>-0.1720898698657225</c:v>
                </c:pt>
                <c:pt idx="2">
                  <c:v>-0.16437783580802923</c:v>
                </c:pt>
                <c:pt idx="3">
                  <c:v>-0.14476146327399364</c:v>
                </c:pt>
                <c:pt idx="4">
                  <c:v>-0.13807990444654827</c:v>
                </c:pt>
                <c:pt idx="5">
                  <c:v>-0.1374375427008</c:v>
                </c:pt>
                <c:pt idx="6">
                  <c:v>-0.12511932083595656</c:v>
                </c:pt>
                <c:pt idx="7">
                  <c:v>-0.11492883526845932</c:v>
                </c:pt>
                <c:pt idx="8">
                  <c:v>-0.10528090674153479</c:v>
                </c:pt>
                <c:pt idx="9">
                  <c:v>-9.9196432418458325E-2</c:v>
                </c:pt>
                <c:pt idx="10">
                  <c:v>-9.668797428848841E-2</c:v>
                </c:pt>
                <c:pt idx="11">
                  <c:v>-4.5134187411033588E-2</c:v>
                </c:pt>
                <c:pt idx="12">
                  <c:v>-4.0738586252838105E-2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31-4035-8B74-2C293A6C113E}"/>
            </c:ext>
          </c:extLst>
        </c:ser>
        <c:ser>
          <c:idx val="1"/>
          <c:order val="1"/>
          <c:tx>
            <c:strRef>
              <c:f>'IDX + ROR'!$C$22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'IDX + ROR'!$A$23:$A$35</c:f>
              <c:strCache>
                <c:ptCount val="13"/>
                <c:pt idx="0">
                  <c:v>РТС (RTSI) (Russia)</c:v>
                </c:pt>
                <c:pt idx="1">
                  <c:v>CAC 40 (France)</c:v>
                </c:pt>
                <c:pt idx="2">
                  <c:v>DAX (Germany)</c:v>
                </c:pt>
                <c:pt idx="3">
                  <c:v>WIG20 (Poland)</c:v>
                </c:pt>
                <c:pt idx="4">
                  <c:v>FTSE 100  (UK)</c:v>
                </c:pt>
                <c:pt idx="5">
                  <c:v>DJIA (USA)</c:v>
                </c:pt>
                <c:pt idx="6">
                  <c:v>S&amp;P 500 (USA)</c:v>
                </c:pt>
                <c:pt idx="7">
                  <c:v>UX Index</c:v>
                </c:pt>
                <c:pt idx="8">
                  <c:v>NIKKEI 225 (Japan)</c:v>
                </c:pt>
                <c:pt idx="9">
                  <c:v>ММВБ (MICEX) (Russia)</c:v>
                </c:pt>
                <c:pt idx="10">
                  <c:v>HANG SENG (Hong Kong)</c:v>
                </c:pt>
                <c:pt idx="11">
                  <c:v>SHANGHAI SE COMPOSITE (China)</c:v>
                </c:pt>
                <c:pt idx="12">
                  <c:v>PFTS Index</c:v>
                </c:pt>
              </c:strCache>
            </c:strRef>
          </c:cat>
          <c:val>
            <c:numRef>
              <c:f>'IDX + ROR'!$C$23:$C$35</c:f>
              <c:numCache>
                <c:formatCode>0.00%</c:formatCode>
                <c:ptCount val="13"/>
                <c:pt idx="0">
                  <c:v>-0.34506623970250239</c:v>
                </c:pt>
                <c:pt idx="1">
                  <c:v>-0.26462430955861937</c:v>
                </c:pt>
                <c:pt idx="2">
                  <c:v>-0.25006925045720396</c:v>
                </c:pt>
                <c:pt idx="3">
                  <c:v>-0.29638294210940019</c:v>
                </c:pt>
                <c:pt idx="4">
                  <c:v>-0.24799401785098718</c:v>
                </c:pt>
                <c:pt idx="5">
                  <c:v>-0.23201268184245527</c:v>
                </c:pt>
                <c:pt idx="6">
                  <c:v>-0.20001052377444462</c:v>
                </c:pt>
                <c:pt idx="7">
                  <c:v>-7.5451696165191651E-2</c:v>
                </c:pt>
                <c:pt idx="8">
                  <c:v>-0.2003502613644722</c:v>
                </c:pt>
                <c:pt idx="9">
                  <c:v>-0.17632400594903919</c:v>
                </c:pt>
                <c:pt idx="10">
                  <c:v>-0.16269282274585617</c:v>
                </c:pt>
                <c:pt idx="11">
                  <c:v>-9.829777189094191E-2</c:v>
                </c:pt>
                <c:pt idx="12">
                  <c:v>3.0413028549003407E-3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B31-4035-8B74-2C293A6C11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430149008"/>
        <c:axId val="1"/>
      </c:barChart>
      <c:catAx>
        <c:axId val="4301490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1"/>
          <c:min val="-0.4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301490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8697788697788693"/>
          <c:w val="0.58428805237315873"/>
          <c:h val="5.8968058968058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Funds' Shares in Aggregate NAV of Open-Ended CII</a:t>
            </a:r>
          </a:p>
        </c:rich>
      </c:tx>
      <c:layout>
        <c:manualLayout>
          <c:xMode val="edge"/>
          <c:yMode val="edge"/>
          <c:x val="0.24209094664163691"/>
          <c:y val="7.2368576036047225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4250366882822497"/>
          <c:y val="0.31359716282287131"/>
          <c:w val="0.36176090322017335"/>
          <c:h val="0.3662288544854511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B8C1-425B-A094-B2A2FB9930C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8C1-425B-A094-B2A2FB9930C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B8C1-425B-A094-B2A2FB9930C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8C1-425B-A094-B2A2FB9930C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B8C1-425B-A094-B2A2FB9930C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8C1-425B-A094-B2A2FB9930C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B8C1-425B-A094-B2A2FB9930C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8C1-425B-A094-B2A2FB9930C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B8C1-425B-A094-B2A2FB9930C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8C1-425B-A094-B2A2FB9930CF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B8C1-425B-A094-B2A2FB9930CF}"/>
              </c:ext>
            </c:extLst>
          </c:dPt>
          <c:dLbls>
            <c:dLbl>
              <c:idx val="0"/>
              <c:layout>
                <c:manualLayout>
                  <c:x val="-3.6111070222816732E-2"/>
                  <c:y val="-3.31916857249915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C1-425B-A094-B2A2FB9930CF}"/>
                </c:ext>
              </c:extLst>
            </c:dLbl>
            <c:dLbl>
              <c:idx val="1"/>
              <c:layout>
                <c:manualLayout>
                  <c:x val="4.0887355423215921E-2"/>
                  <c:y val="-0.107808200688328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C1-425B-A094-B2A2FB9930CF}"/>
                </c:ext>
              </c:extLst>
            </c:dLbl>
            <c:dLbl>
              <c:idx val="2"/>
              <c:layout>
                <c:manualLayout>
                  <c:x val="3.3872537263378244E-2"/>
                  <c:y val="-8.454792131014937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C1-425B-A094-B2A2FB9930CF}"/>
                </c:ext>
              </c:extLst>
            </c:dLbl>
            <c:dLbl>
              <c:idx val="3"/>
              <c:layout>
                <c:manualLayout>
                  <c:x val="7.0200520836059432E-2"/>
                  <c:y val="-6.3394782300884023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C1-425B-A094-B2A2FB9930CF}"/>
                </c:ext>
              </c:extLst>
            </c:dLbl>
            <c:dLbl>
              <c:idx val="4"/>
              <c:layout>
                <c:manualLayout>
                  <c:x val="0.14157409982168712"/>
                  <c:y val="7.836876465861819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C1-425B-A094-B2A2FB9930CF}"/>
                </c:ext>
              </c:extLst>
            </c:dLbl>
            <c:dLbl>
              <c:idx val="5"/>
              <c:layout>
                <c:manualLayout>
                  <c:x val="5.4770596377389014E-2"/>
                  <c:y val="0.1224706014061529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C1-425B-A094-B2A2FB9930CF}"/>
                </c:ext>
              </c:extLst>
            </c:dLbl>
            <c:dLbl>
              <c:idx val="6"/>
              <c:layout>
                <c:manualLayout>
                  <c:x val="6.6350237211252272E-2"/>
                  <c:y val="7.641787120139553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C1-425B-A094-B2A2FB9930CF}"/>
                </c:ext>
              </c:extLst>
            </c:dLbl>
            <c:dLbl>
              <c:idx val="7"/>
              <c:layout>
                <c:manualLayout>
                  <c:x val="-9.2859095270550585E-2"/>
                  <c:y val="0.1123973620072117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C1-425B-A094-B2A2FB9930CF}"/>
                </c:ext>
              </c:extLst>
            </c:dLbl>
            <c:dLbl>
              <c:idx val="8"/>
              <c:layout>
                <c:manualLayout>
                  <c:x val="-8.0870469272231016E-2"/>
                  <c:y val="9.7115368372731048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C1-425B-A094-B2A2FB9930CF}"/>
                </c:ext>
              </c:extLst>
            </c:dLbl>
            <c:dLbl>
              <c:idx val="9"/>
              <c:layout>
                <c:manualLayout>
                  <c:x val="-0.1222456538319977"/>
                  <c:y val="-9.192302240492988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C1-425B-A094-B2A2FB9930CF}"/>
                </c:ext>
              </c:extLst>
            </c:dLbl>
            <c:dLbl>
              <c:idx val="10"/>
              <c:layout>
                <c:manualLayout>
                  <c:x val="-0.10486753163647095"/>
                  <c:y val="-0.1101195424445540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C1-425B-A094-B2A2FB9930C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O_NAV!$B$22:$B$32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Klasychnyi'</c:v>
                </c:pt>
                <c:pt idx="3">
                  <c:v>UNIVER.UA/Myhailo Hrushevskyi: Fond Derzhavnykh Paperiv</c:v>
                </c:pt>
                <c:pt idx="4">
                  <c:v>OTP Fond Aktsii</c:v>
                </c:pt>
                <c:pt idx="5">
                  <c:v>Sofiivskyi</c:v>
                </c:pt>
                <c:pt idx="6">
                  <c:v>КІNTO-Ekviti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UNIVER.UA/Iaroslav Mudryi: Fond Aktsii</c:v>
                </c:pt>
              </c:strCache>
            </c:strRef>
          </c:cat>
          <c:val>
            <c:numRef>
              <c:f>O_NAV!$C$22:$C$32</c:f>
              <c:numCache>
                <c:formatCode>#,##0.00</c:formatCode>
                <c:ptCount val="11"/>
                <c:pt idx="0">
                  <c:v>7029030.6000999957</c:v>
                </c:pt>
                <c:pt idx="1">
                  <c:v>28911398.649999999</c:v>
                </c:pt>
                <c:pt idx="2">
                  <c:v>11547669.77</c:v>
                </c:pt>
                <c:pt idx="3">
                  <c:v>7838506.4100000001</c:v>
                </c:pt>
                <c:pt idx="4">
                  <c:v>5917596.3399999999</c:v>
                </c:pt>
                <c:pt idx="5">
                  <c:v>4992582.2401000001</c:v>
                </c:pt>
                <c:pt idx="6">
                  <c:v>4906210.3099999996</c:v>
                </c:pt>
                <c:pt idx="7">
                  <c:v>4557543.95</c:v>
                </c:pt>
                <c:pt idx="8">
                  <c:v>3566246.76</c:v>
                </c:pt>
                <c:pt idx="9">
                  <c:v>3183592.08</c:v>
                </c:pt>
                <c:pt idx="10">
                  <c:v>2659328.0099999998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8C1-425B-A094-B2A2FB9930C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8C1-425B-A094-B2A2FB9930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B8C1-425B-A094-B2A2FB9930C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8C1-425B-A094-B2A2FB9930C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8C1-425B-A094-B2A2FB9930C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8C1-425B-A094-B2A2FB9930C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8C1-425B-A094-B2A2FB9930C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8C1-425B-A094-B2A2FB9930C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8C1-425B-A094-B2A2FB9930C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B8C1-425B-A094-B2A2FB9930C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8C1-425B-A094-B2A2FB9930CF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B8C1-425B-A094-B2A2FB9930C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O_NAV!$B$22:$B$32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Klasychnyi'</c:v>
                </c:pt>
                <c:pt idx="3">
                  <c:v>UNIVER.UA/Myhailo Hrushevskyi: Fond Derzhavnykh Paperiv</c:v>
                </c:pt>
                <c:pt idx="4">
                  <c:v>OTP Fond Aktsii</c:v>
                </c:pt>
                <c:pt idx="5">
                  <c:v>Sofiivskyi</c:v>
                </c:pt>
                <c:pt idx="6">
                  <c:v>КІNTO-Ekviti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UNIVER.UA/Iaroslav Mudryi: Fond Aktsii</c:v>
                </c:pt>
              </c:strCache>
            </c:strRef>
          </c:cat>
          <c:val>
            <c:numRef>
              <c:f>O_NAV!$D$22:$D$32</c:f>
              <c:numCache>
                <c:formatCode>0.00%</c:formatCode>
                <c:ptCount val="11"/>
                <c:pt idx="0">
                  <c:v>8.258788571964773E-2</c:v>
                </c:pt>
                <c:pt idx="1">
                  <c:v>0.33969567406171336</c:v>
                </c:pt>
                <c:pt idx="2">
                  <c:v>0.1356798235135615</c:v>
                </c:pt>
                <c:pt idx="3">
                  <c:v>9.209885522373408E-2</c:v>
                </c:pt>
                <c:pt idx="4">
                  <c:v>6.9529042917521669E-2</c:v>
                </c:pt>
                <c:pt idx="5">
                  <c:v>5.8660551497023768E-2</c:v>
                </c:pt>
                <c:pt idx="6">
                  <c:v>5.7645720932424607E-2</c:v>
                </c:pt>
                <c:pt idx="7">
                  <c:v>5.3549051116595969E-2</c:v>
                </c:pt>
                <c:pt idx="8">
                  <c:v>4.1901763787847782E-2</c:v>
                </c:pt>
                <c:pt idx="9">
                  <c:v>3.7405746800600811E-2</c:v>
                </c:pt>
                <c:pt idx="10">
                  <c:v>3.1245884429328526E-2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8C1-425B-A094-B2A2FB9930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Open-Ended CIIs' NAV for the Month</a:t>
            </a:r>
          </a:p>
        </c:rich>
      </c:tx>
      <c:layout>
        <c:manualLayout>
          <c:xMode val="edge"/>
          <c:yMode val="edge"/>
          <c:x val="0.41095000043481522"/>
          <c:y val="3.90144128336884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60433423828582E-2"/>
          <c:y val="0.38603734803860135"/>
          <c:w val="0.9043538532843205"/>
          <c:h val="0.342916154906629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O_dynamics NAV'!$C$54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F339-4A02-B3EF-875D4B3BBA94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F339-4A02-B3EF-875D4B3BBA94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F339-4A02-B3EF-875D4B3BBA94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F339-4A02-B3EF-875D4B3BBA94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F339-4A02-B3EF-875D4B3BBA94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339-4A02-B3EF-875D4B3BBA94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F339-4A02-B3EF-875D4B3BBA94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F339-4A02-B3EF-875D4B3BBA94}"/>
                </c:ext>
              </c:extLst>
            </c:dLbl>
            <c:dLbl>
              <c:idx val="8"/>
              <c:layout>
                <c:manualLayout>
                  <c:x val="7.2076769130691165E-4"/>
                  <c:y val="-3.336603490077361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39-4A02-B3EF-875D4B3BBA94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F339-4A02-B3EF-875D4B3BBA94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F339-4A02-B3EF-875D4B3BBA94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F339-4A02-B3EF-875D4B3BBA94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F339-4A02-B3EF-875D4B3BBA94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F339-4A02-B3EF-875D4B3BBA94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F339-4A02-B3EF-875D4B3BBA94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F339-4A02-B3EF-875D4B3BBA94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339-4A02-B3EF-875D4B3BBA94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339-4A02-B3EF-875D4B3BBA94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339-4A02-B3EF-875D4B3BBA94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339-4A02-B3EF-875D4B3BBA94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339-4A02-B3EF-875D4B3BBA94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NAV'!$B$55:$B$64</c:f>
              <c:strCache>
                <c:ptCount val="10"/>
                <c:pt idx="0">
                  <c:v>OTP Klasychnyi</c:v>
                </c:pt>
                <c:pt idx="1">
                  <c:v>UNIVER.UA/Iaroslav Mudryi: Fond Aktsii</c:v>
                </c:pt>
                <c:pt idx="2">
                  <c:v>KINTO-Kaznacheiskyi</c:v>
                </c:pt>
                <c:pt idx="3">
                  <c:v>VSI</c:v>
                </c:pt>
                <c:pt idx="4">
                  <c:v>Altus – Depozyt</c:v>
                </c:pt>
                <c:pt idx="5">
                  <c:v>UNIVER.UA/Myhailo Hrushevskyi: Fond Derzhavnykh Paperiv</c:v>
                </c:pt>
                <c:pt idx="6">
                  <c:v>Sofiivskyi</c:v>
                </c:pt>
                <c:pt idx="7">
                  <c:v>КІNTO-Ekviti</c:v>
                </c:pt>
                <c:pt idx="8">
                  <c:v>КІNТО-Klasychnyi</c:v>
                </c:pt>
                <c:pt idx="9">
                  <c:v>OTP Fond Aktsii</c:v>
                </c:pt>
              </c:strCache>
            </c:strRef>
          </c:cat>
          <c:val>
            <c:numRef>
              <c:f>' O_dynamics NAV'!$C$55:$C$64</c:f>
              <c:numCache>
                <c:formatCode>#,##0.00</c:formatCode>
                <c:ptCount val="10"/>
                <c:pt idx="0">
                  <c:v>2975.9436099999994</c:v>
                </c:pt>
                <c:pt idx="1">
                  <c:v>1194.0753899999997</c:v>
                </c:pt>
                <c:pt idx="2">
                  <c:v>521.43397000000016</c:v>
                </c:pt>
                <c:pt idx="3">
                  <c:v>175.62614000000011</c:v>
                </c:pt>
                <c:pt idx="4">
                  <c:v>151.52103000000028</c:v>
                </c:pt>
                <c:pt idx="5">
                  <c:v>-215.67903000000027</c:v>
                </c:pt>
                <c:pt idx="6">
                  <c:v>-364.1530700000003</c:v>
                </c:pt>
                <c:pt idx="7">
                  <c:v>-184.96431000000052</c:v>
                </c:pt>
                <c:pt idx="8">
                  <c:v>-495.44906000000236</c:v>
                </c:pt>
                <c:pt idx="9">
                  <c:v>-3891.4870999999994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339-4A02-B3EF-875D4B3BBA94}"/>
            </c:ext>
          </c:extLst>
        </c:ser>
        <c:ser>
          <c:idx val="0"/>
          <c:order val="1"/>
          <c:tx>
            <c:strRef>
              <c:f>' O_dynamics NAV'!$E$54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7670056057986131E-3"/>
                  <c:y val="-7.361723023488198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339-4A02-B3EF-875D4B3BBA94}"/>
                </c:ext>
              </c:extLst>
            </c:dLbl>
            <c:dLbl>
              <c:idx val="1"/>
              <c:layout>
                <c:manualLayout>
                  <c:x val="4.4826528849603309E-3"/>
                  <c:y val="-1.9098327382424674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339-4A02-B3EF-875D4B3BBA94}"/>
                </c:ext>
              </c:extLst>
            </c:dLbl>
            <c:dLbl>
              <c:idx val="2"/>
              <c:layout>
                <c:manualLayout>
                  <c:x val="4.0433446497921688E-3"/>
                  <c:y val="3.6195009064804773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339-4A02-B3EF-875D4B3BBA94}"/>
                </c:ext>
              </c:extLst>
            </c:dLbl>
            <c:dLbl>
              <c:idx val="3"/>
              <c:layout>
                <c:manualLayout>
                  <c:x val="3.6837605876358648E-3"/>
                  <c:y val="-1.8052285520702149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339-4A02-B3EF-875D4B3BBA94}"/>
                </c:ext>
              </c:extLst>
            </c:dLbl>
            <c:dLbl>
              <c:idx val="4"/>
              <c:layout>
                <c:manualLayout>
                  <c:x val="2.664476529656401E-3"/>
                  <c:y val="-1.7117147776053443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339-4A02-B3EF-875D4B3BBA94}"/>
                </c:ext>
              </c:extLst>
            </c:dLbl>
            <c:dLbl>
              <c:idx val="5"/>
              <c:layout>
                <c:manualLayout>
                  <c:x val="1.9389229130764019E-3"/>
                  <c:y val="-1.7117147776053443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339-4A02-B3EF-875D4B3BBA94}"/>
                </c:ext>
              </c:extLst>
            </c:dLbl>
            <c:dLbl>
              <c:idx val="6"/>
              <c:layout>
                <c:manualLayout>
                  <c:x val="3.8518233972608673E-3"/>
                  <c:y val="-5.8184950758882747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339-4A02-B3EF-875D4B3BBA94}"/>
                </c:ext>
              </c:extLst>
            </c:dLbl>
            <c:dLbl>
              <c:idx val="7"/>
              <c:layout>
                <c:manualLayout>
                  <c:x val="3.1959081812620305E-3"/>
                  <c:y val="5.2762819951270856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339-4A02-B3EF-875D4B3BBA94}"/>
                </c:ext>
              </c:extLst>
            </c:dLbl>
            <c:dLbl>
              <c:idx val="8"/>
              <c:layout>
                <c:manualLayout>
                  <c:x val="3.1299162074939213E-3"/>
                  <c:y val="-5.3316515914122453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339-4A02-B3EF-875D4B3BBA94}"/>
                </c:ext>
              </c:extLst>
            </c:dLbl>
            <c:dLbl>
              <c:idx val="9"/>
              <c:layout>
                <c:manualLayout>
                  <c:x val="2.99147759118501E-3"/>
                  <c:y val="5.8356732624280649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339-4A02-B3EF-875D4B3BBA94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67941974389704607"/>
                  <c:y val="0.3778237874420353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339-4A02-B3EF-875D4B3BBA94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0461757677790309"/>
                  <c:y val="0.3552364958014788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339-4A02-B3EF-875D4B3BBA94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4617431839490693"/>
                  <c:y val="0.3490763253540544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339-4A02-B3EF-875D4B3BBA94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58707142919259314"/>
                  <c:y val="0.3839839578894598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339-4A02-B3EF-875D4B3BBA94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2862817080959699"/>
                  <c:y val="0.347022935204912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339-4A02-B3EF-875D4B3BBA94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7084454324591825"/>
                  <c:y val="0.3511297155031958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339-4A02-B3EF-875D4B3BBA94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0976276158565199"/>
                  <c:y val="0.353183105652337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339-4A02-B3EF-875D4B3BBA94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74934061074470326"/>
                  <c:y val="0.3572898859506203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339-4A02-B3EF-875D4B3BBA94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78298178252989681"/>
                  <c:y val="0.414784810126582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339-4A02-B3EF-875D4B3BBA94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72691316288790753"/>
                  <c:y val="0.4640661737059781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339-4A02-B3EF-875D4B3BBA94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75725618057651345"/>
                  <c:y val="0.6632450181727033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339-4A02-B3EF-875D4B3BBA94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80277070710942233"/>
                  <c:y val="0.414784810126582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339-4A02-B3EF-875D4B3BBA94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NAV'!$B$55:$B$64</c:f>
              <c:strCache>
                <c:ptCount val="10"/>
                <c:pt idx="0">
                  <c:v>OTP Klasychnyi</c:v>
                </c:pt>
                <c:pt idx="1">
                  <c:v>UNIVER.UA/Iaroslav Mudryi: Fond Aktsii</c:v>
                </c:pt>
                <c:pt idx="2">
                  <c:v>KINTO-Kaznacheiskyi</c:v>
                </c:pt>
                <c:pt idx="3">
                  <c:v>VSI</c:v>
                </c:pt>
                <c:pt idx="4">
                  <c:v>Altus – Depozyt</c:v>
                </c:pt>
                <c:pt idx="5">
                  <c:v>UNIVER.UA/Myhailo Hrushevskyi: Fond Derzhavnykh Paperiv</c:v>
                </c:pt>
                <c:pt idx="6">
                  <c:v>Sofiivskyi</c:v>
                </c:pt>
                <c:pt idx="7">
                  <c:v>КІNTO-Ekviti</c:v>
                </c:pt>
                <c:pt idx="8">
                  <c:v>КІNТО-Klasychnyi</c:v>
                </c:pt>
                <c:pt idx="9">
                  <c:v>OTP Fond Aktsii</c:v>
                </c:pt>
              </c:strCache>
            </c:strRef>
          </c:cat>
          <c:val>
            <c:numRef>
              <c:f>' O_dynamics NAV'!$E$55:$E$64</c:f>
              <c:numCache>
                <c:formatCode>#,##0.00</c:formatCode>
                <c:ptCount val="10"/>
                <c:pt idx="0">
                  <c:v>3422.8263665089416</c:v>
                </c:pt>
                <c:pt idx="1">
                  <c:v>1114.8469809750193</c:v>
                </c:pt>
                <c:pt idx="2">
                  <c:v>481.52567968270586</c:v>
                </c:pt>
                <c:pt idx="3">
                  <c:v>48.579427321304301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-47.267180795094689</c:v>
                </c:pt>
                <c:pt idx="8">
                  <c:v>-89.714044513126254</c:v>
                </c:pt>
                <c:pt idx="9">
                  <c:v>-2962.3270208980307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F339-4A02-B3EF-875D4B3BBA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430472720"/>
        <c:axId val="1"/>
      </c:barChart>
      <c:lineChart>
        <c:grouping val="standard"/>
        <c:varyColors val="0"/>
        <c:ser>
          <c:idx val="2"/>
          <c:order val="2"/>
          <c:tx>
            <c:strRef>
              <c:f>' O_dynamics NAV'!$D$54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145928114898515E-2"/>
                  <c:y val="-9.240178411092342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339-4A02-B3EF-875D4B3BBA9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6029028909415746"/>
                  <c:y val="0.1848051134227346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339-4A02-B3EF-875D4B3BBA94}"/>
                </c:ext>
              </c:extLst>
            </c:dLbl>
            <c:dLbl>
              <c:idx val="2"/>
              <c:layout>
                <c:manualLayout>
                  <c:x val="-7.0852264995786007E-3"/>
                  <c:y val="5.121712441033404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339-4A02-B3EF-875D4B3BBA94}"/>
                </c:ext>
              </c:extLst>
            </c:dLbl>
            <c:dLbl>
              <c:idx val="3"/>
              <c:layout>
                <c:manualLayout>
                  <c:x val="-1.5066788305156953E-2"/>
                  <c:y val="4.8839369162523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339-4A02-B3EF-875D4B3BBA94}"/>
                </c:ext>
              </c:extLst>
            </c:dLbl>
            <c:dLbl>
              <c:idx val="4"/>
              <c:layout>
                <c:manualLayout>
                  <c:x val="-1.8430865199007052E-2"/>
                  <c:y val="4.408674709036453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339-4A02-B3EF-875D4B3BBA94}"/>
                </c:ext>
              </c:extLst>
            </c:dLbl>
            <c:dLbl>
              <c:idx val="5"/>
              <c:layout>
                <c:manualLayout>
                  <c:x val="-1.8496857172775161E-2"/>
                  <c:y val="0.1163950135123024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339-4A02-B3EF-875D4B3BBA94}"/>
                </c:ext>
              </c:extLst>
            </c:dLbl>
            <c:dLbl>
              <c:idx val="6"/>
              <c:layout>
                <c:manualLayout>
                  <c:x val="-1.8562779970037635E-2"/>
                  <c:y val="9.79145021700289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339-4A02-B3EF-875D4B3BBA94}"/>
                </c:ext>
              </c:extLst>
            </c:dLbl>
            <c:dLbl>
              <c:idx val="7"/>
              <c:layout>
                <c:manualLayout>
                  <c:x val="-1.5990248666535534E-2"/>
                  <c:y val="0.1075539645824551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339-4A02-B3EF-875D4B3BBA94}"/>
                </c:ext>
              </c:extLst>
            </c:dLbl>
            <c:dLbl>
              <c:idx val="8"/>
              <c:layout>
                <c:manualLayout>
                  <c:x val="-2.0014025556208792E-2"/>
                  <c:y val="0.1032016506772347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339-4A02-B3EF-875D4B3BBA94}"/>
                </c:ext>
              </c:extLst>
            </c:dLbl>
            <c:dLbl>
              <c:idx val="9"/>
              <c:layout>
                <c:manualLayout>
                  <c:x val="-2.205884081142373E-2"/>
                  <c:y val="5.596387169042971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339-4A02-B3EF-875D4B3BBA94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E-F339-4A02-B3EF-875D4B3BBA94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48614791383701256"/>
                  <c:y val="1.02669507457074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339-4A02-B3EF-875D4B3BBA94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263853938153813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339-4A02-B3EF-875D4B3BBA94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F339-4A02-B3EF-875D4B3BBA94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C-F339-4A02-B3EF-875D4B3BBA94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F339-4A02-B3EF-875D4B3BBA94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68997383700612636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F339-4A02-B3EF-875D4B3BBA94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7315305786231302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F339-4A02-B3EF-875D4B3BBA94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77308732024013394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339-4A02-B3EF-875D4B3BBA94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F339-4A02-B3EF-875D4B3BBA94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F339-4A02-B3EF-875D4B3BBA94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F339-4A02-B3EF-875D4B3BBA9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NAV'!$B$55:$B$64</c:f>
              <c:strCache>
                <c:ptCount val="10"/>
                <c:pt idx="0">
                  <c:v>OTP Klasychnyi</c:v>
                </c:pt>
                <c:pt idx="1">
                  <c:v>UNIVER.UA/Iaroslav Mudryi: Fond Aktsii</c:v>
                </c:pt>
                <c:pt idx="2">
                  <c:v>KINTO-Kaznacheiskyi</c:v>
                </c:pt>
                <c:pt idx="3">
                  <c:v>VSI</c:v>
                </c:pt>
                <c:pt idx="4">
                  <c:v>Altus – Depozyt</c:v>
                </c:pt>
                <c:pt idx="5">
                  <c:v>UNIVER.UA/Myhailo Hrushevskyi: Fond Derzhavnykh Paperiv</c:v>
                </c:pt>
                <c:pt idx="6">
                  <c:v>Sofiivskyi</c:v>
                </c:pt>
                <c:pt idx="7">
                  <c:v>КІNTO-Ekviti</c:v>
                </c:pt>
                <c:pt idx="8">
                  <c:v>КІNТО-Klasychnyi</c:v>
                </c:pt>
                <c:pt idx="9">
                  <c:v>OTP Fond Aktsii</c:v>
                </c:pt>
              </c:strCache>
            </c:strRef>
          </c:cat>
          <c:val>
            <c:numRef>
              <c:f>' O_dynamics NAV'!$D$55:$D$64</c:f>
              <c:numCache>
                <c:formatCode>0.00%</c:formatCode>
                <c:ptCount val="10"/>
                <c:pt idx="0">
                  <c:v>0.34718136749249573</c:v>
                </c:pt>
                <c:pt idx="1">
                  <c:v>0.81492800197142767</c:v>
                </c:pt>
                <c:pt idx="2">
                  <c:v>0.19586889600633081</c:v>
                </c:pt>
                <c:pt idx="3">
                  <c:v>9.4135131794278695E-2</c:v>
                </c:pt>
                <c:pt idx="4">
                  <c:v>3.438952378395714E-2</c:v>
                </c:pt>
                <c:pt idx="5">
                  <c:v>0</c:v>
                </c:pt>
                <c:pt idx="6">
                  <c:v>0</c:v>
                </c:pt>
                <c:pt idx="7">
                  <c:v>-9.381765696415684E-3</c:v>
                </c:pt>
                <c:pt idx="8">
                  <c:v>-3.0554061323292093E-3</c:v>
                </c:pt>
                <c:pt idx="9">
                  <c:v>-0.319256769672218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F339-4A02-B3EF-875D4B3BBA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047272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1"/>
        <c:tickMarkSkip val="1"/>
        <c:noMultiLvlLbl val="0"/>
      </c:catAx>
      <c:valAx>
        <c:axId val="1"/>
        <c:scaling>
          <c:orientation val="minMax"/>
          <c:max val="4000"/>
          <c:min val="-45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3047272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0356203863285071"/>
          <c:y val="0.75564757488407064"/>
          <c:w val="0.42150409354389556"/>
          <c:h val="5.13347537285374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Open-Ended Funds, Bank Deposits and Equity Indexes for the Month  </a:t>
            </a:r>
          </a:p>
        </c:rich>
      </c:tx>
      <c:layout>
        <c:manualLayout>
          <c:xMode val="edge"/>
          <c:yMode val="edge"/>
          <c:x val="0.31767125139215091"/>
          <c:y val="5.208338631529369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2471921320345079E-2"/>
          <c:y val="9.687509854644627E-2"/>
          <c:w val="0.9560781070837725"/>
          <c:h val="0.866667548286487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2F7-4912-835A-328E14B524F6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2F7-4912-835A-328E14B524F6}"/>
              </c:ext>
            </c:extLst>
          </c:dPt>
          <c:dPt>
            <c:idx val="18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2F7-4912-835A-328E14B524F6}"/>
              </c:ext>
            </c:extLst>
          </c:dPt>
          <c:dPt>
            <c:idx val="19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2F7-4912-835A-328E14B524F6}"/>
              </c:ext>
            </c:extLst>
          </c:dPt>
          <c:dPt>
            <c:idx val="2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2F7-4912-835A-328E14B524F6}"/>
              </c:ext>
            </c:extLst>
          </c:dPt>
          <c:dPt>
            <c:idx val="2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2F7-4912-835A-328E14B524F6}"/>
              </c:ext>
            </c:extLst>
          </c:dPt>
          <c:dPt>
            <c:idx val="2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2F7-4912-835A-328E14B524F6}"/>
              </c:ext>
            </c:extLst>
          </c:dPt>
          <c:dPt>
            <c:idx val="2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2F7-4912-835A-328E14B524F6}"/>
              </c:ext>
            </c:extLst>
          </c:dPt>
          <c:dPt>
            <c:idx val="24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2F7-4912-835A-328E14B524F6}"/>
              </c:ext>
            </c:extLst>
          </c:dPt>
          <c:dPt>
            <c:idx val="2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52F7-4912-835A-328E14B524F6}"/>
              </c:ext>
            </c:extLst>
          </c:dPt>
          <c:dPt>
            <c:idx val="26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2F7-4912-835A-328E14B524F6}"/>
              </c:ext>
            </c:extLst>
          </c:dPt>
          <c:dPt>
            <c:idx val="27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2F7-4912-835A-328E14B524F6}"/>
              </c:ext>
            </c:extLst>
          </c:dPt>
          <c:dPt>
            <c:idx val="28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2F7-4912-835A-328E14B524F6}"/>
              </c:ext>
            </c:extLst>
          </c:dPt>
          <c:dPt>
            <c:idx val="2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2F7-4912-835A-328E14B524F6}"/>
              </c:ext>
            </c:extLst>
          </c:dPt>
          <c:dPt>
            <c:idx val="3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2F7-4912-835A-328E14B524F6}"/>
              </c:ext>
            </c:extLst>
          </c:dPt>
          <c:dPt>
            <c:idx val="31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52F7-4912-835A-328E14B524F6}"/>
              </c:ext>
            </c:extLst>
          </c:dPt>
          <c:dPt>
            <c:idx val="32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2F7-4912-835A-328E14B524F6}"/>
              </c:ext>
            </c:extLst>
          </c:dPt>
          <c:dPt>
            <c:idx val="33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52F7-4912-835A-328E14B524F6}"/>
              </c:ext>
            </c:extLst>
          </c:dPt>
          <c:dPt>
            <c:idx val="34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2F7-4912-835A-328E14B524F6}"/>
              </c:ext>
            </c:extLst>
          </c:dPt>
          <c:dPt>
            <c:idx val="35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52F7-4912-835A-328E14B524F6}"/>
              </c:ext>
            </c:extLst>
          </c:dPt>
          <c:dPt>
            <c:idx val="3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52F7-4912-835A-328E14B524F6}"/>
              </c:ext>
            </c:extLst>
          </c:dPt>
          <c:dPt>
            <c:idx val="4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52F7-4912-835A-328E14B524F6}"/>
              </c:ext>
            </c:extLst>
          </c:dPt>
          <c:dPt>
            <c:idx val="42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52F7-4912-835A-328E14B524F6}"/>
              </c:ext>
            </c:extLst>
          </c:dPt>
          <c:dPt>
            <c:idx val="43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52F7-4912-835A-328E14B524F6}"/>
              </c:ext>
            </c:extLst>
          </c:dPt>
          <c:dPt>
            <c:idx val="4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52F7-4912-835A-328E14B524F6}"/>
              </c:ext>
            </c:extLst>
          </c:dPt>
          <c:dPt>
            <c:idx val="4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52F7-4912-835A-328E14B524F6}"/>
              </c:ext>
            </c:extLst>
          </c:dPt>
          <c:dPt>
            <c:idx val="4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52F7-4912-835A-328E14B524F6}"/>
              </c:ext>
            </c:extLst>
          </c:dPt>
          <c:dPt>
            <c:idx val="4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52F7-4912-835A-328E14B524F6}"/>
              </c:ext>
            </c:extLst>
          </c:dPt>
          <c:cat>
            <c:strRef>
              <c:f>'O_diagram(ROR)'!$A$2:$A$24</c:f>
              <c:strCache>
                <c:ptCount val="23"/>
                <c:pt idx="0">
                  <c:v>OTP Fond Aktsii</c:v>
                </c:pt>
                <c:pt idx="1">
                  <c:v>Nadbannia</c:v>
                </c:pt>
                <c:pt idx="2">
                  <c:v>Sofiivskyi</c:v>
                </c:pt>
                <c:pt idx="3">
                  <c:v>UNIVER.UA/Taras Shevchenko: Fond Zaoshchadzhen</c:v>
                </c:pt>
                <c:pt idx="4">
                  <c:v>ТАSK Resurs</c:v>
                </c:pt>
                <c:pt idx="5">
                  <c:v>UNIVER.UA/Volodymyr Velykyi: Fond Zbalansovanyi</c:v>
                </c:pt>
                <c:pt idx="6">
                  <c:v>OTP Klasychnyi</c:v>
                </c:pt>
                <c:pt idx="7">
                  <c:v>UNIVER.UA/Iaroslav Mudryi: Fond Aktsii</c:v>
                </c:pt>
                <c:pt idx="8">
                  <c:v>КІNTO-Ekviti</c:v>
                </c:pt>
                <c:pt idx="9">
                  <c:v>UNIVER.UA/Myhailo Hrushevskyi: Fond Derzhavnykh Paperiv</c:v>
                </c:pt>
                <c:pt idx="10">
                  <c:v>КІNТО-Klasychnyi</c:v>
                </c:pt>
                <c:pt idx="11">
                  <c:v>Bonum Optimum</c:v>
                </c:pt>
                <c:pt idx="12">
                  <c:v>Altus – Zbalansovanyi</c:v>
                </c:pt>
                <c:pt idx="13">
                  <c:v>KINTO-Kaznacheiskyi</c:v>
                </c:pt>
                <c:pt idx="14">
                  <c:v>Altus – Depozyt</c:v>
                </c:pt>
                <c:pt idx="15">
                  <c:v>VSI</c:v>
                </c:pt>
                <c:pt idx="16">
                  <c:v>Funds' average rate of return</c:v>
                </c:pt>
                <c:pt idx="17">
                  <c:v>UX Index</c:v>
                </c:pt>
                <c:pt idx="18">
                  <c:v>PFTS Index</c:v>
                </c:pt>
                <c:pt idx="19">
                  <c:v>EURO Deposits</c:v>
                </c:pt>
                <c:pt idx="20">
                  <c:v>USD Deposits</c:v>
                </c:pt>
                <c:pt idx="21">
                  <c:v>UAH Deposits</c:v>
                </c:pt>
                <c:pt idx="22">
                  <c:v>"Gold" deposit (at official rate of gold)</c:v>
                </c:pt>
              </c:strCache>
            </c:strRef>
          </c:cat>
          <c:val>
            <c:numRef>
              <c:f>'O_diagram(ROR)'!$B$2:$B$24</c:f>
              <c:numCache>
                <c:formatCode>0.00%</c:formatCode>
                <c:ptCount val="23"/>
                <c:pt idx="0">
                  <c:v>-0.11379626297148238</c:v>
                </c:pt>
                <c:pt idx="1">
                  <c:v>-0.10687654320081941</c:v>
                </c:pt>
                <c:pt idx="2">
                  <c:v>-6.7980411373605221E-2</c:v>
                </c:pt>
                <c:pt idx="3">
                  <c:v>-5.7558727304806712E-2</c:v>
                </c:pt>
                <c:pt idx="4">
                  <c:v>-4.8903952856740429E-2</c:v>
                </c:pt>
                <c:pt idx="5">
                  <c:v>-4.3045048443398737E-2</c:v>
                </c:pt>
                <c:pt idx="6">
                  <c:v>-3.4201812589403469E-2</c:v>
                </c:pt>
                <c:pt idx="7">
                  <c:v>-2.891845825218109E-2</c:v>
                </c:pt>
                <c:pt idx="8">
                  <c:v>-2.7203834582394948E-2</c:v>
                </c:pt>
                <c:pt idx="9">
                  <c:v>-2.6778503128216835E-2</c:v>
                </c:pt>
                <c:pt idx="10">
                  <c:v>-1.3834949924927842E-2</c:v>
                </c:pt>
                <c:pt idx="11">
                  <c:v>-2.5560279217046178E-3</c:v>
                </c:pt>
                <c:pt idx="12">
                  <c:v>7.1531392219745804E-3</c:v>
                </c:pt>
                <c:pt idx="13">
                  <c:v>1.1283717805615101E-2</c:v>
                </c:pt>
                <c:pt idx="14">
                  <c:v>3.4389523783957765E-2</c:v>
                </c:pt>
                <c:pt idx="15">
                  <c:v>6.4841018493229541E-2</c:v>
                </c:pt>
                <c:pt idx="16">
                  <c:v>-2.8374195827806543E-2</c:v>
                </c:pt>
                <c:pt idx="17">
                  <c:v>-0.11492883526845932</c:v>
                </c:pt>
                <c:pt idx="18">
                  <c:v>-4.0738586252838105E-2</c:v>
                </c:pt>
                <c:pt idx="19">
                  <c:v>0.15021861395901182</c:v>
                </c:pt>
                <c:pt idx="20">
                  <c:v>0.14452602605868625</c:v>
                </c:pt>
                <c:pt idx="21">
                  <c:v>1.052054794520548E-2</c:v>
                </c:pt>
                <c:pt idx="22">
                  <c:v>0.12193079265547691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2F7-4912-835A-328E14B52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30470752"/>
        <c:axId val="1"/>
      </c:barChart>
      <c:catAx>
        <c:axId val="430470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16"/>
          <c:min val="-0.1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30470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Interval CIIs' NAV for the Month</a:t>
            </a:r>
          </a:p>
        </c:rich>
      </c:tx>
      <c:layout>
        <c:manualLayout>
          <c:xMode val="edge"/>
          <c:yMode val="edge"/>
          <c:x val="0.33846153846153848"/>
          <c:y val="6.6666840278229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7972027972027972E-2"/>
          <c:y val="0.34133422222453702"/>
          <c:w val="0.93566433566433571"/>
          <c:h val="0.437334472225188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'І_dynamics NAV'!$C$33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8FE6-4A2E-8E4E-7E9523844F92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FE6-4A2E-8E4E-7E9523844F9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195804195804196"/>
                  <c:y val="0.3386675486134078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E6-4A2E-8E4E-7E9523844F92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FE6-4A2E-8E4E-7E9523844F9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9510489510489506"/>
                  <c:y val="0.3413342222245370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E6-4A2E-8E4E-7E9523844F92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FE6-4A2E-8E4E-7E9523844F92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5034965034965031"/>
                  <c:y val="0.370667631946958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E6-4A2E-8E4E-7E9523844F92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FE6-4A2E-8E4E-7E9523844F92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FE6-4A2E-8E4E-7E9523844F92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8FE6-4A2E-8E4E-7E9523844F92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8FE6-4A2E-8E4E-7E9523844F92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8FE6-4A2E-8E4E-7E9523844F92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FE6-4A2E-8E4E-7E9523844F92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FE6-4A2E-8E4E-7E9523844F92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FE6-4A2E-8E4E-7E9523844F92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NAV'!$B$34:$B$35</c:f>
              <c:strCache>
                <c:ptCount val="2"/>
                <c:pt idx="0">
                  <c:v>ТАSК Ukrainskyi Kapital</c:v>
                </c:pt>
                <c:pt idx="1">
                  <c:v>Zbalansovanyi Fond Parytet</c:v>
                </c:pt>
              </c:strCache>
            </c:strRef>
          </c:cat>
          <c:val>
            <c:numRef>
              <c:f>'І_dynamics NAV'!$C$34:$C$35</c:f>
              <c:numCache>
                <c:formatCode>#,##0.00</c:formatCode>
                <c:ptCount val="2"/>
                <c:pt idx="0">
                  <c:v>-80.114380000000011</c:v>
                </c:pt>
                <c:pt idx="1">
                  <c:v>-46.849890000000137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FE6-4A2E-8E4E-7E9523844F92}"/>
            </c:ext>
          </c:extLst>
        </c:ser>
        <c:ser>
          <c:idx val="0"/>
          <c:order val="1"/>
          <c:tx>
            <c:strRef>
              <c:f>'І_dynamics NAV'!$E$33</c:f>
              <c:strCache>
                <c:ptCount val="1"/>
                <c:pt idx="0">
                  <c:v>Net inflow-outflow,  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4312392750067737E-2"/>
                  <c:y val="-6.280317419764758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FE6-4A2E-8E4E-7E9523844F92}"/>
                </c:ext>
              </c:extLst>
            </c:dLbl>
            <c:dLbl>
              <c:idx val="1"/>
              <c:layout>
                <c:manualLayout>
                  <c:x val="3.2046209367078138E-3"/>
                  <c:y val="1.249653441873266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E6-4A2E-8E4E-7E9523844F9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328671328671329"/>
                  <c:y val="0.3253341805577618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FE6-4A2E-8E4E-7E9523844F9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5594405594405589"/>
                  <c:y val="0.5413347430592266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E6-4A2E-8E4E-7E9523844F92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8FE6-4A2E-8E4E-7E9523844F9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8531468531468529"/>
                  <c:y val="0.3333342013911494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FE6-4A2E-8E4E-7E9523844F92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8881118881118886"/>
                  <c:y val="0.3813343263914749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FE6-4A2E-8E4E-7E9523844F92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8741258741258746"/>
                  <c:y val="0.3840010000026041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E6-4A2E-8E4E-7E9523844F92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8741258741258746"/>
                  <c:y val="0.3520009166690538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E6-4A2E-8E4E-7E9523844F92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55944055944055948"/>
                  <c:y val="0.512001333336805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E6-4A2E-8E4E-7E9523844F92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2167832167832173"/>
                  <c:y val="0.3920010208359917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E6-4A2E-8E4E-7E9523844F92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6783216783216783"/>
                  <c:y val="0.3786676527803458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E6-4A2E-8E4E-7E9523844F92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8FE6-4A2E-8E4E-7E9523844F92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8FE6-4A2E-8E4E-7E9523844F92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8FE6-4A2E-8E4E-7E9523844F92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8FE6-4A2E-8E4E-7E9523844F92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NAV'!$B$34:$B$35</c:f>
              <c:strCache>
                <c:ptCount val="2"/>
                <c:pt idx="0">
                  <c:v>ТАSК Ukrainskyi Kapital</c:v>
                </c:pt>
                <c:pt idx="1">
                  <c:v>Zbalansovanyi Fond Parytet</c:v>
                </c:pt>
              </c:strCache>
            </c:strRef>
          </c:cat>
          <c:val>
            <c:numRef>
              <c:f>'І_dynamics NAV'!$E$34:$E$35</c:f>
              <c:numCache>
                <c:formatCode>#,##0.00</c:formatCode>
                <c:ptCount val="2"/>
                <c:pt idx="0">
                  <c:v>0</c:v>
                </c:pt>
                <c:pt idx="1">
                  <c:v>-15.722640987150257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8FE6-4A2E-8E4E-7E9523844F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429950576"/>
        <c:axId val="1"/>
      </c:barChart>
      <c:lineChart>
        <c:grouping val="standard"/>
        <c:varyColors val="0"/>
        <c:ser>
          <c:idx val="2"/>
          <c:order val="2"/>
          <c:tx>
            <c:strRef>
              <c:f>'І_dynamics NAV'!$D$33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825668880245956E-3"/>
                  <c:y val="-5.445056928612945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FE6-4A2E-8E4E-7E9523844F92}"/>
                </c:ext>
              </c:extLst>
            </c:dLbl>
            <c:dLbl>
              <c:idx val="1"/>
              <c:layout>
                <c:manualLayout>
                  <c:x val="-3.3818145325980042E-3"/>
                  <c:y val="-5.783333177110666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FE6-4A2E-8E4E-7E9523844F9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9510489510489515"/>
                  <c:y val="0.306667465279857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FE6-4A2E-8E4E-7E9523844F9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307692307692306"/>
                  <c:y val="0.5040013125034179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FE6-4A2E-8E4E-7E9523844F9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2727272727272732"/>
                  <c:y val="0.432001125002929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FE6-4A2E-8E4E-7E9523844F9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5594405594405589"/>
                  <c:y val="0.44533449305857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FE6-4A2E-8E4E-7E9523844F92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7552447552447548"/>
                  <c:y val="0.5360013958369683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FE6-4A2E-8E4E-7E9523844F92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79020979020979"/>
                  <c:y val="0.5173346805590639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FE6-4A2E-8E4E-7E9523844F92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6783216783216779"/>
                  <c:y val="0.322667506946632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FE6-4A2E-8E4E-7E9523844F92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5468531468531469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FE6-4A2E-8E4E-7E9523844F92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9930069930069931"/>
                  <c:y val="0.5866681944484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FE6-4A2E-8E4E-7E9523844F92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4825174825174827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FE6-4A2E-8E4E-7E9523844F92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8FE6-4A2E-8E4E-7E9523844F92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8FE6-4A2E-8E4E-7E9523844F92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8FE6-4A2E-8E4E-7E9523844F9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'І_dynamics NAV'!$D$34:$D$35</c:f>
              <c:numCache>
                <c:formatCode>0.00%</c:formatCode>
                <c:ptCount val="2"/>
                <c:pt idx="0">
                  <c:v>-8.7026392924214574E-2</c:v>
                </c:pt>
                <c:pt idx="1">
                  <c:v>-3.0482851254313152E-2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8FE6-4A2E-8E4E-7E9523844F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995057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9505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4825174825174825"/>
          <c:y val="0.81600212500553382"/>
          <c:w val="0.4706293706293706"/>
          <c:h val="6.93335138893590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Interval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28004087244267539"/>
          <c:y val="9.293688732219239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118157160011636E-2"/>
          <c:y val="0.16914513492639016"/>
          <c:w val="0.92057072250246752"/>
          <c:h val="0.765799951534865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3C3-4F64-9A95-2F3DE7655FF1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C3-4F64-9A95-2F3DE7655FF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3C3-4F64-9A95-2F3DE7655FF1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3C3-4F64-9A95-2F3DE7655FF1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3C3-4F64-9A95-2F3DE7655FF1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3C3-4F64-9A95-2F3DE7655FF1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3C3-4F64-9A95-2F3DE7655FF1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3C3-4F64-9A95-2F3DE7655FF1}"/>
              </c:ext>
            </c:extLst>
          </c:dPt>
          <c:dPt>
            <c:idx val="1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3C3-4F64-9A95-2F3DE7655FF1}"/>
              </c:ext>
            </c:extLst>
          </c:dPt>
          <c:cat>
            <c:strRef>
              <c:f>'І_diagram(ROR)'!$A$2:$A$10</c:f>
              <c:strCache>
                <c:ptCount val="9"/>
                <c:pt idx="0">
                  <c:v>ТАSК Ukrainskyi Kapital</c:v>
                </c:pt>
                <c:pt idx="1">
                  <c:v>Zbalansovanyi Fond Parytet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'І_diagram(ROR)'!$B$2:$B$10</c:f>
              <c:numCache>
                <c:formatCode>0.00%</c:formatCode>
                <c:ptCount val="9"/>
                <c:pt idx="0">
                  <c:v>-8.7026392924228091E-2</c:v>
                </c:pt>
                <c:pt idx="1">
                  <c:v>-2.0546365103160658E-2</c:v>
                </c:pt>
                <c:pt idx="2">
                  <c:v>-5.3786379013694402E-2</c:v>
                </c:pt>
                <c:pt idx="3">
                  <c:v>-0.11492883526845932</c:v>
                </c:pt>
                <c:pt idx="4">
                  <c:v>-4.0738586252838105E-2</c:v>
                </c:pt>
                <c:pt idx="5">
                  <c:v>0.15021861395901182</c:v>
                </c:pt>
                <c:pt idx="6">
                  <c:v>0.14452602605868625</c:v>
                </c:pt>
                <c:pt idx="7">
                  <c:v>1.052054794520548E-2</c:v>
                </c:pt>
                <c:pt idx="8">
                  <c:v>0.12193079265547691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3C3-4F64-9A95-2F3DE7655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29946312"/>
        <c:axId val="1"/>
      </c:barChart>
      <c:catAx>
        <c:axId val="429946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6"/>
          <c:min val="-0.1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29946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Closed-End CIIs’ NAV for the Month</a:t>
            </a:r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674253200568987E-2"/>
          <c:y val="0.32840236686390534"/>
          <c:w val="0.92034139402560455"/>
          <c:h val="0.458579881656804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'C_dynamics NAV'!$C$36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8167064592190807E-3"/>
                  <c:y val="2.2939145765835667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EF-42AD-BA1E-A88D5F00DA31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9EF-42AD-BA1E-A88D5F00DA3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869132290184927"/>
                  <c:y val="0.5917159763313609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EF-42AD-BA1E-A88D5F00DA3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994310099573263"/>
                  <c:y val="0.2218934911242603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EF-42AD-BA1E-A88D5F00DA31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9EF-42AD-BA1E-A88D5F00DA31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059171597633136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EF-42AD-BA1E-A88D5F00DA31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1635846372688476"/>
                  <c:y val="0.4674556213017751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EF-42AD-BA1E-A88D5F00DA31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96728307254623"/>
                  <c:y val="0.4704142011834319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EF-42AD-BA1E-A88D5F00DA3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7780938833570414"/>
                  <c:y val="0.461538461538461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EF-42AD-BA1E-A88D5F00DA3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5248933143669983"/>
                  <c:y val="0.4704142011834319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EF-42AD-BA1E-A88D5F00DA31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EF-42AD-BA1E-A88D5F00DA31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EF-42AD-BA1E-A88D5F00DA31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EF-42AD-BA1E-A88D5F00DA31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EF-42AD-BA1E-A88D5F00DA31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C9EF-42AD-BA1E-A88D5F00DA31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9EF-42AD-BA1E-A88D5F00DA3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NAV'!$B$37:$B$38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'C_dynamics NAV'!$C$37:$C$38</c:f>
              <c:numCache>
                <c:formatCode>#,##0.00</c:formatCode>
                <c:ptCount val="2"/>
                <c:pt idx="0">
                  <c:v>-103.33227000000002</c:v>
                </c:pt>
                <c:pt idx="1">
                  <c:v>-1815.1367999999989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9EF-42AD-BA1E-A88D5F00DA31}"/>
            </c:ext>
          </c:extLst>
        </c:ser>
        <c:ser>
          <c:idx val="0"/>
          <c:order val="1"/>
          <c:tx>
            <c:strRef>
              <c:f>'C_dynamics NAV'!$E$36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C9EF-42AD-BA1E-A88D5F00DA31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C9EF-42AD-BA1E-A88D5F00DA31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C9EF-42AD-BA1E-A88D5F00DA31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C9EF-42AD-BA1E-A88D5F00DA31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C9EF-42AD-BA1E-A88D5F00DA31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C9EF-42AD-BA1E-A88D5F00DA31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C9EF-42AD-BA1E-A88D5F00DA31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C9EF-42AD-BA1E-A88D5F00DA3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266002844950216"/>
                  <c:y val="0.470414201183431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9EF-42AD-BA1E-A88D5F00DA3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8662873399715505"/>
                  <c:y val="0.452662721893491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9EF-42AD-BA1E-A88D5F00DA31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C9EF-42AD-BA1E-A88D5F00DA31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C9EF-42AD-BA1E-A88D5F00DA31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C9EF-42AD-BA1E-A88D5F00DA31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C9EF-42AD-BA1E-A88D5F00DA31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C9EF-42AD-BA1E-A88D5F00DA31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C9EF-42AD-BA1E-A88D5F00DA31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9EF-42AD-BA1E-A88D5F00DA31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NAV'!$B$37:$B$38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'C_dynamics NAV'!$E$37:$E$38</c:f>
              <c:numCache>
                <c:formatCode>#,##0.00</c:formatCode>
                <c:ptCount val="2"/>
                <c:pt idx="0">
                  <c:v>0</c:v>
                </c:pt>
                <c:pt idx="1">
                  <c:v>-433.75141922336212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9EF-42AD-BA1E-A88D5F00DA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430461240"/>
        <c:axId val="1"/>
      </c:barChart>
      <c:lineChart>
        <c:grouping val="standard"/>
        <c:varyColors val="0"/>
        <c:ser>
          <c:idx val="2"/>
          <c:order val="2"/>
          <c:tx>
            <c:strRef>
              <c:f>'C_dynamics NAV'!$D$36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7382645803698435"/>
                  <c:y val="0.7278106508875740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9EF-42AD-BA1E-A88D5F00DA3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7318634423897582"/>
                  <c:y val="0.887573964497041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9EF-42AD-BA1E-A88D5F00DA3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68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9EF-42AD-BA1E-A88D5F00DA31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C9EF-42AD-BA1E-A88D5F00DA31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C9EF-42AD-BA1E-A88D5F00DA31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C9EF-42AD-BA1E-A88D5F00DA31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C9EF-42AD-BA1E-A88D5F00DA31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0.5355029585798816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9EF-42AD-BA1E-A88D5F00DA3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0.5355029585798816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9EF-42AD-BA1E-A88D5F00DA3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0.5295857988165680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9EF-42AD-BA1E-A88D5F00DA31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9EF-42AD-BA1E-A88D5F00DA31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9EF-42AD-BA1E-A88D5F00DA31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9EF-42AD-BA1E-A88D5F00DA31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C9EF-42AD-BA1E-A88D5F00DA31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9EF-42AD-BA1E-A88D5F00DA31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9EF-42AD-BA1E-A88D5F00DA31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C9EF-42AD-BA1E-A88D5F00DA3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'C_dynamics NAV'!$D$37:$D$38</c:f>
              <c:numCache>
                <c:formatCode>0.00%</c:formatCode>
                <c:ptCount val="2"/>
                <c:pt idx="0">
                  <c:v>-0.1153433488934556</c:v>
                </c:pt>
                <c:pt idx="1">
                  <c:v>-0.15702097258607542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C9EF-42AD-BA1E-A88D5F00DA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046124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"/>
          <c:min val="-20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304612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8705547652916074"/>
          <c:y val="0.86094674556213013"/>
          <c:w val="0.4388335704125178"/>
          <c:h val="7.39644970414201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Closed-End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  <a:endParaRPr lang="uk-UA"/>
          </a:p>
        </c:rich>
      </c:tx>
      <c:layout>
        <c:manualLayout>
          <c:xMode val="edge"/>
          <c:yMode val="edge"/>
          <c:x val="0.27639779494795197"/>
          <c:y val="1.2244910161142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2774350145524133E-2"/>
          <c:y val="0.21428592782000142"/>
          <c:w val="0.95548750837812624"/>
          <c:h val="0.714286426066671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E4C-4FAF-A8D5-167AB2B36A97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4C-4FAF-A8D5-167AB2B36A9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E4C-4FAF-A8D5-167AB2B36A97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E4C-4FAF-A8D5-167AB2B36A97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E4C-4FAF-A8D5-167AB2B36A97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E4C-4FAF-A8D5-167AB2B36A97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E4C-4FAF-A8D5-167AB2B36A97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E4C-4FAF-A8D5-167AB2B36A97}"/>
              </c:ext>
            </c:extLst>
          </c:dPt>
          <c:dPt>
            <c:idx val="1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E4C-4FAF-A8D5-167AB2B36A97}"/>
              </c:ext>
            </c:extLst>
          </c:dPt>
          <c:dPt>
            <c:idx val="1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E4C-4FAF-A8D5-167AB2B36A97}"/>
              </c:ext>
            </c:extLst>
          </c:dPt>
          <c:dPt>
            <c:idx val="1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E4C-4FAF-A8D5-167AB2B36A97}"/>
              </c:ext>
            </c:extLst>
          </c:dPt>
          <c:dPt>
            <c:idx val="13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4E4C-4FAF-A8D5-167AB2B36A97}"/>
              </c:ext>
            </c:extLst>
          </c:dPt>
          <c:dPt>
            <c:idx val="14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E4C-4FAF-A8D5-167AB2B36A97}"/>
              </c:ext>
            </c:extLst>
          </c:dPt>
          <c:dPt>
            <c:idx val="15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E4C-4FAF-A8D5-167AB2B36A97}"/>
              </c:ext>
            </c:extLst>
          </c:dPt>
          <c:dPt>
            <c:idx val="1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E4C-4FAF-A8D5-167AB2B36A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4E4C-4FAF-A8D5-167AB2B36A97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E4C-4FAF-A8D5-167AB2B36A97}"/>
              </c:ext>
            </c:extLst>
          </c:dPt>
          <c:dPt>
            <c:idx val="1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4E4C-4FAF-A8D5-167AB2B36A97}"/>
              </c:ext>
            </c:extLst>
          </c:dPt>
          <c:dPt>
            <c:idx val="2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E4C-4FAF-A8D5-167AB2B36A97}"/>
              </c:ext>
            </c:extLst>
          </c:dPt>
          <c:dPt>
            <c:idx val="2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4E4C-4FAF-A8D5-167AB2B36A97}"/>
              </c:ext>
            </c:extLst>
          </c:dPt>
          <c:dPt>
            <c:idx val="2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E4C-4FAF-A8D5-167AB2B36A97}"/>
              </c:ext>
            </c:extLst>
          </c:dPt>
          <c:dPt>
            <c:idx val="2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4E4C-4FAF-A8D5-167AB2B36A97}"/>
              </c:ext>
            </c:extLst>
          </c:dPt>
          <c:cat>
            <c:strRef>
              <c:f>'C_diagram(ROR)'!$A$2:$A$10</c:f>
              <c:strCache>
                <c:ptCount val="9"/>
                <c:pt idx="0">
                  <c:v>Іndeks Ukrainskoi Birzhi</c:v>
                </c:pt>
                <c:pt idx="1">
                  <c:v>ТАSК Universal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'C_diagram(ROR)'!$B$2:$B$10</c:f>
              <c:numCache>
                <c:formatCode>0.00%</c:formatCode>
                <c:ptCount val="9"/>
                <c:pt idx="0">
                  <c:v>-0.12255329430537676</c:v>
                </c:pt>
                <c:pt idx="1">
                  <c:v>-0.11534334889346598</c:v>
                </c:pt>
                <c:pt idx="2">
                  <c:v>-0.11894832159942137</c:v>
                </c:pt>
                <c:pt idx="3">
                  <c:v>-0.11492883526845932</c:v>
                </c:pt>
                <c:pt idx="4">
                  <c:v>-4.0738586252838105E-2</c:v>
                </c:pt>
                <c:pt idx="5">
                  <c:v>0.15021861395901182</c:v>
                </c:pt>
                <c:pt idx="6">
                  <c:v>0.14452602605868625</c:v>
                </c:pt>
                <c:pt idx="7">
                  <c:v>1.052054794520548E-2</c:v>
                </c:pt>
                <c:pt idx="8">
                  <c:v>0.12193079265547691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E4C-4FAF-A8D5-167AB2B36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29948936"/>
        <c:axId val="1"/>
      </c:barChart>
      <c:catAx>
        <c:axId val="429948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6"/>
          <c:min val="-0.13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29948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B295F926-A3E3-4413-AE66-7E4EA1F92B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40</xdr:row>
      <xdr:rowOff>133350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A9CA60D2-5C88-4F18-A3BA-4B5D479A5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32</xdr:row>
      <xdr:rowOff>104775</xdr:rowOff>
    </xdr:from>
    <xdr:to>
      <xdr:col>4</xdr:col>
      <xdr:colOff>533400</xdr:colOff>
      <xdr:row>56</xdr:row>
      <xdr:rowOff>104775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0F7D1DA7-D3C6-4809-A5B2-388C78458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104775</xdr:rowOff>
    </xdr:from>
    <xdr:to>
      <xdr:col>10</xdr:col>
      <xdr:colOff>28575</xdr:colOff>
      <xdr:row>45</xdr:row>
      <xdr:rowOff>161925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F3DBDFF4-D949-4EC9-95B4-9291E44A6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76200</xdr:rowOff>
    </xdr:from>
    <xdr:to>
      <xdr:col>18</xdr:col>
      <xdr:colOff>228600</xdr:colOff>
      <xdr:row>53</xdr:row>
      <xdr:rowOff>152400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716FC5C5-376F-4DB3-B82E-6ECC1C9F0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7</xdr:row>
      <xdr:rowOff>19050</xdr:rowOff>
    </xdr:from>
    <xdr:to>
      <xdr:col>9</xdr:col>
      <xdr:colOff>581025</xdr:colOff>
      <xdr:row>26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B3B8BE64-3D4F-4B9A-A95D-E6616AB49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238125</xdr:colOff>
      <xdr:row>31</xdr:row>
      <xdr:rowOff>19050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33113C5A-504A-431E-82F4-E078D63AE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9525</xdr:rowOff>
    </xdr:from>
    <xdr:to>
      <xdr:col>9</xdr:col>
      <xdr:colOff>571500</xdr:colOff>
      <xdr:row>26</xdr:row>
      <xdr:rowOff>152400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C505E13A-6726-4DD6-8E43-3CAD98F7E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66675</xdr:colOff>
      <xdr:row>28</xdr:row>
      <xdr:rowOff>114300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AC096ABD-0C66-4E51-8DCF-D4E3618AF5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N36"/>
  <sheetViews>
    <sheetView tabSelected="1" zoomScale="70" zoomScaleNormal="70" workbookViewId="0">
      <selection activeCell="B49" sqref="B49"/>
    </sheetView>
  </sheetViews>
  <sheetFormatPr defaultRowHeight="12.75" x14ac:dyDescent="0.2"/>
  <cols>
    <col min="1" max="1" width="29.140625" style="3" customWidth="1"/>
    <col min="2" max="6" width="16.7109375" customWidth="1"/>
  </cols>
  <sheetData>
    <row r="1" spans="1:14" ht="16.5" thickBot="1" x14ac:dyDescent="0.25">
      <c r="A1" s="70" t="s">
        <v>10</v>
      </c>
      <c r="B1" s="70"/>
      <c r="C1" s="70"/>
      <c r="D1" s="71"/>
      <c r="E1" s="71"/>
      <c r="F1" s="71"/>
    </row>
    <row r="2" spans="1:14" ht="30.75" thickBot="1" x14ac:dyDescent="0.25">
      <c r="A2" s="25" t="s">
        <v>11</v>
      </c>
      <c r="B2" s="25" t="s">
        <v>12</v>
      </c>
      <c r="C2" s="25" t="s">
        <v>13</v>
      </c>
      <c r="D2" s="25" t="s">
        <v>14</v>
      </c>
      <c r="E2" s="25" t="s">
        <v>15</v>
      </c>
      <c r="F2" s="25" t="s">
        <v>16</v>
      </c>
      <c r="G2" s="2"/>
      <c r="I2" s="1"/>
    </row>
    <row r="3" spans="1:14" ht="14.25" x14ac:dyDescent="0.2">
      <c r="A3" s="163" t="s">
        <v>17</v>
      </c>
      <c r="B3" s="84">
        <v>4.6460481099656281E-2</v>
      </c>
      <c r="C3" s="84">
        <v>4.8836763432258623E-2</v>
      </c>
      <c r="D3" s="84">
        <v>2.4177319767612202E-2</v>
      </c>
      <c r="E3" s="84">
        <v>1.4925815053874136E-2</v>
      </c>
      <c r="F3" s="84">
        <v>2.7420706234535186E-2</v>
      </c>
      <c r="G3" s="54"/>
      <c r="H3" s="54"/>
      <c r="I3" s="2"/>
      <c r="J3" s="2"/>
      <c r="K3" s="2"/>
      <c r="L3" s="2"/>
    </row>
    <row r="4" spans="1:14" ht="14.25" x14ac:dyDescent="0.2">
      <c r="A4" s="83" t="s">
        <v>33</v>
      </c>
      <c r="B4" s="84">
        <v>-4.0738586252838105E-2</v>
      </c>
      <c r="C4" s="84">
        <v>-0.11492883526845932</v>
      </c>
      <c r="D4" s="84">
        <v>-2.8374195827806543E-2</v>
      </c>
      <c r="E4" s="84">
        <v>-5.3786379013694374E-2</v>
      </c>
      <c r="F4" s="84">
        <v>-0.11894832159942137</v>
      </c>
      <c r="G4" s="54"/>
      <c r="H4" s="54"/>
      <c r="I4" s="2"/>
      <c r="J4" s="2"/>
      <c r="K4" s="2"/>
      <c r="L4" s="2"/>
    </row>
    <row r="5" spans="1:14" ht="15" thickBot="1" x14ac:dyDescent="0.25">
      <c r="A5" s="164" t="s">
        <v>18</v>
      </c>
      <c r="B5" s="74">
        <v>3.0413028549003407E-3</v>
      </c>
      <c r="C5" s="74">
        <v>-7.5451696165191651E-2</v>
      </c>
      <c r="D5" s="74">
        <v>1.658077948448286E-2</v>
      </c>
      <c r="E5" s="74">
        <v>-3.8699618649040646E-2</v>
      </c>
      <c r="F5" s="74">
        <v>-8.8846547075729865E-2</v>
      </c>
      <c r="G5" s="54"/>
      <c r="H5" s="54"/>
      <c r="I5" s="2"/>
      <c r="J5" s="2"/>
      <c r="K5" s="2"/>
      <c r="L5" s="2"/>
    </row>
    <row r="6" spans="1:14" ht="14.25" x14ac:dyDescent="0.2">
      <c r="A6" s="68"/>
      <c r="B6" s="67"/>
      <c r="C6" s="67"/>
      <c r="D6" s="69"/>
      <c r="E6" s="69"/>
      <c r="F6" s="69"/>
      <c r="G6" s="10"/>
      <c r="J6" s="2"/>
      <c r="K6" s="2"/>
      <c r="L6" s="2"/>
      <c r="M6" s="2"/>
      <c r="N6" s="2"/>
    </row>
    <row r="7" spans="1:14" ht="14.25" x14ac:dyDescent="0.2">
      <c r="A7" s="68"/>
      <c r="B7" s="69"/>
      <c r="C7" s="69"/>
      <c r="D7" s="69"/>
      <c r="E7" s="69"/>
      <c r="F7" s="69"/>
      <c r="J7" s="4"/>
      <c r="K7" s="4"/>
      <c r="L7" s="4"/>
      <c r="M7" s="4"/>
      <c r="N7" s="4"/>
    </row>
    <row r="8" spans="1:14" ht="14.25" x14ac:dyDescent="0.2">
      <c r="A8" s="68"/>
      <c r="B8" s="69"/>
      <c r="C8" s="69"/>
      <c r="D8" s="69"/>
      <c r="E8" s="69"/>
      <c r="F8" s="69"/>
    </row>
    <row r="9" spans="1:14" ht="14.25" x14ac:dyDescent="0.2">
      <c r="A9" s="68"/>
      <c r="B9" s="69"/>
      <c r="C9" s="69"/>
      <c r="D9" s="69"/>
      <c r="E9" s="69"/>
      <c r="F9" s="69"/>
    </row>
    <row r="10" spans="1:14" ht="14.25" x14ac:dyDescent="0.2">
      <c r="A10" s="68"/>
      <c r="B10" s="69"/>
      <c r="C10" s="69"/>
      <c r="D10" s="69"/>
      <c r="E10" s="69"/>
      <c r="F10" s="69"/>
      <c r="N10" s="10"/>
    </row>
    <row r="11" spans="1:14" ht="14.25" x14ac:dyDescent="0.2">
      <c r="A11" s="68"/>
      <c r="B11" s="69"/>
      <c r="C11" s="69"/>
      <c r="D11" s="69"/>
      <c r="E11" s="69"/>
      <c r="F11" s="69"/>
    </row>
    <row r="12" spans="1:14" ht="14.25" x14ac:dyDescent="0.2">
      <c r="A12" s="68"/>
      <c r="B12" s="69"/>
      <c r="C12" s="69"/>
      <c r="D12" s="69"/>
      <c r="E12" s="69"/>
      <c r="F12" s="69"/>
    </row>
    <row r="13" spans="1:14" ht="14.25" x14ac:dyDescent="0.2">
      <c r="A13" s="68"/>
      <c r="B13" s="69"/>
      <c r="C13" s="69"/>
      <c r="D13" s="69"/>
      <c r="E13" s="69"/>
      <c r="F13" s="69"/>
    </row>
    <row r="14" spans="1:14" ht="14.25" x14ac:dyDescent="0.2">
      <c r="A14" s="68"/>
      <c r="B14" s="69"/>
      <c r="C14" s="69"/>
      <c r="D14" s="69"/>
      <c r="E14" s="69"/>
      <c r="F14" s="69"/>
    </row>
    <row r="15" spans="1:14" ht="14.25" x14ac:dyDescent="0.2">
      <c r="A15" s="68"/>
      <c r="B15" s="69"/>
      <c r="C15" s="69"/>
      <c r="D15" s="69"/>
      <c r="E15" s="69"/>
      <c r="F15" s="69"/>
    </row>
    <row r="16" spans="1:14" ht="14.25" x14ac:dyDescent="0.2">
      <c r="A16" s="68"/>
      <c r="B16" s="69"/>
      <c r="C16" s="69"/>
      <c r="D16" s="69"/>
      <c r="E16" s="69"/>
      <c r="F16" s="69"/>
    </row>
    <row r="17" spans="1:6" ht="14.25" x14ac:dyDescent="0.2">
      <c r="A17" s="68"/>
      <c r="B17" s="69"/>
      <c r="C17" s="69"/>
      <c r="D17" s="69"/>
      <c r="E17" s="69"/>
      <c r="F17" s="69"/>
    </row>
    <row r="18" spans="1:6" ht="14.25" x14ac:dyDescent="0.2">
      <c r="A18" s="68"/>
      <c r="B18" s="69"/>
      <c r="C18" s="69"/>
      <c r="D18" s="69"/>
      <c r="E18" s="69"/>
      <c r="F18" s="69"/>
    </row>
    <row r="19" spans="1:6" ht="14.25" x14ac:dyDescent="0.2">
      <c r="A19" s="68"/>
      <c r="B19" s="69"/>
      <c r="C19" s="69"/>
      <c r="D19" s="69"/>
      <c r="E19" s="69"/>
      <c r="F19" s="69"/>
    </row>
    <row r="20" spans="1:6" ht="14.25" x14ac:dyDescent="0.2">
      <c r="A20" s="68"/>
      <c r="B20" s="69"/>
      <c r="C20" s="69"/>
      <c r="D20" s="69"/>
      <c r="E20" s="69"/>
      <c r="F20" s="69"/>
    </row>
    <row r="21" spans="1:6" ht="14.25" x14ac:dyDescent="0.2">
      <c r="A21" s="68"/>
      <c r="B21" s="69"/>
      <c r="C21" s="69"/>
      <c r="D21" s="69"/>
      <c r="E21" s="69"/>
      <c r="F21" s="69"/>
    </row>
    <row r="22" spans="1:6" ht="15" x14ac:dyDescent="0.2">
      <c r="A22" s="172" t="s">
        <v>30</v>
      </c>
      <c r="B22" s="173" t="s">
        <v>31</v>
      </c>
      <c r="C22" s="174" t="s">
        <v>32</v>
      </c>
      <c r="D22" s="73"/>
      <c r="E22" s="69"/>
      <c r="F22" s="69"/>
    </row>
    <row r="23" spans="1:6" ht="14.25" x14ac:dyDescent="0.2">
      <c r="A23" s="165" t="s">
        <v>19</v>
      </c>
      <c r="B23" s="27">
        <v>-0.21947541336780307</v>
      </c>
      <c r="C23" s="60">
        <v>-0.34506623970250239</v>
      </c>
      <c r="D23" s="73"/>
      <c r="E23" s="69"/>
      <c r="F23" s="69"/>
    </row>
    <row r="24" spans="1:6" ht="14.25" x14ac:dyDescent="0.2">
      <c r="A24" s="166" t="s">
        <v>20</v>
      </c>
      <c r="B24" s="27">
        <v>-0.1720898698657225</v>
      </c>
      <c r="C24" s="60">
        <v>-0.26462430955861937</v>
      </c>
      <c r="D24" s="73"/>
      <c r="E24" s="69"/>
      <c r="F24" s="69"/>
    </row>
    <row r="25" spans="1:6" ht="14.25" x14ac:dyDescent="0.2">
      <c r="A25" s="166" t="s">
        <v>21</v>
      </c>
      <c r="B25" s="27">
        <v>-0.16437783580802923</v>
      </c>
      <c r="C25" s="60">
        <v>-0.25006925045720396</v>
      </c>
      <c r="D25" s="73"/>
      <c r="E25" s="69"/>
      <c r="F25" s="69"/>
    </row>
    <row r="26" spans="1:6" ht="14.25" x14ac:dyDescent="0.2">
      <c r="A26" s="166" t="s">
        <v>22</v>
      </c>
      <c r="B26" s="27">
        <v>-0.14476146327399364</v>
      </c>
      <c r="C26" s="60">
        <v>-0.29638294210940019</v>
      </c>
      <c r="D26" s="73"/>
      <c r="E26" s="69"/>
      <c r="F26" s="69"/>
    </row>
    <row r="27" spans="1:6" ht="14.25" x14ac:dyDescent="0.2">
      <c r="A27" s="167" t="s">
        <v>23</v>
      </c>
      <c r="B27" s="27">
        <v>-0.13807990444654827</v>
      </c>
      <c r="C27" s="60">
        <v>-0.24799401785098718</v>
      </c>
      <c r="D27" s="73"/>
      <c r="E27" s="69"/>
      <c r="F27" s="69"/>
    </row>
    <row r="28" spans="1:6" ht="14.25" x14ac:dyDescent="0.2">
      <c r="A28" s="168" t="s">
        <v>24</v>
      </c>
      <c r="B28" s="27">
        <v>-0.1374375427008</v>
      </c>
      <c r="C28" s="60">
        <v>-0.23201268184245527</v>
      </c>
      <c r="D28" s="73"/>
      <c r="E28" s="69"/>
      <c r="F28" s="69"/>
    </row>
    <row r="29" spans="1:6" ht="14.25" x14ac:dyDescent="0.2">
      <c r="A29" s="169" t="s">
        <v>25</v>
      </c>
      <c r="B29" s="27">
        <v>-0.12511932083595656</v>
      </c>
      <c r="C29" s="60">
        <v>-0.20001052377444462</v>
      </c>
      <c r="D29" s="73"/>
      <c r="E29" s="69"/>
      <c r="F29" s="69"/>
    </row>
    <row r="30" spans="1:6" ht="14.25" x14ac:dyDescent="0.2">
      <c r="A30" s="170" t="s">
        <v>13</v>
      </c>
      <c r="B30" s="27">
        <v>-0.11492883526845932</v>
      </c>
      <c r="C30" s="60">
        <v>-7.5451696165191651E-2</v>
      </c>
      <c r="D30" s="73"/>
      <c r="E30" s="69"/>
      <c r="F30" s="69"/>
    </row>
    <row r="31" spans="1:6" ht="14.25" x14ac:dyDescent="0.2">
      <c r="A31" s="166" t="s">
        <v>26</v>
      </c>
      <c r="B31" s="27">
        <v>-0.10528090674153479</v>
      </c>
      <c r="C31" s="60">
        <v>-0.2003502613644722</v>
      </c>
      <c r="D31" s="73"/>
      <c r="E31" s="69"/>
      <c r="F31" s="69"/>
    </row>
    <row r="32" spans="1:6" ht="14.25" x14ac:dyDescent="0.2">
      <c r="A32" s="171" t="s">
        <v>27</v>
      </c>
      <c r="B32" s="27">
        <v>-9.9196432418458325E-2</v>
      </c>
      <c r="C32" s="60">
        <v>-0.17632400594903919</v>
      </c>
      <c r="D32" s="73"/>
      <c r="E32" s="69"/>
      <c r="F32" s="69"/>
    </row>
    <row r="33" spans="1:6" ht="14.25" x14ac:dyDescent="0.2">
      <c r="A33" s="145" t="s">
        <v>28</v>
      </c>
      <c r="B33" s="27">
        <v>-9.668797428848841E-2</v>
      </c>
      <c r="C33" s="60">
        <v>-0.16269282274585617</v>
      </c>
      <c r="D33" s="73"/>
      <c r="E33" s="69"/>
      <c r="F33" s="69"/>
    </row>
    <row r="34" spans="1:6" ht="28.5" x14ac:dyDescent="0.2">
      <c r="A34" s="169" t="s">
        <v>29</v>
      </c>
      <c r="B34" s="146">
        <v>-4.5134187411033588E-2</v>
      </c>
      <c r="C34" s="147">
        <v>-9.829777189094191E-2</v>
      </c>
      <c r="D34" s="73"/>
      <c r="E34" s="69"/>
      <c r="F34" s="69"/>
    </row>
    <row r="35" spans="1:6" ht="15" thickBot="1" x14ac:dyDescent="0.25">
      <c r="A35" s="167" t="s">
        <v>12</v>
      </c>
      <c r="B35" s="148">
        <v>-4.0738586252838105E-2</v>
      </c>
      <c r="C35" s="148">
        <v>3.0413028549003407E-3</v>
      </c>
      <c r="D35" s="73"/>
      <c r="E35" s="69"/>
      <c r="F35" s="69"/>
    </row>
    <row r="36" spans="1:6" ht="14.25" x14ac:dyDescent="0.2">
      <c r="A36" s="68"/>
      <c r="B36" s="69"/>
      <c r="C36" s="69"/>
      <c r="D36" s="73"/>
      <c r="E36" s="69"/>
      <c r="F36" s="69"/>
    </row>
  </sheetData>
  <autoFilter ref="A22:C22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5"/>
  <sheetViews>
    <sheetView zoomScale="60" zoomScaleNormal="60" workbookViewId="0">
      <selection activeCell="B22" sqref="B22"/>
    </sheetView>
  </sheetViews>
  <sheetFormatPr defaultRowHeight="14.25" x14ac:dyDescent="0.2"/>
  <cols>
    <col min="1" max="1" width="4.7109375" style="30" customWidth="1"/>
    <col min="2" max="2" width="46" style="28" bestFit="1" customWidth="1"/>
    <col min="3" max="4" width="12.7109375" style="30" customWidth="1"/>
    <col min="5" max="5" width="17.14062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22.28515625" style="28" bestFit="1" customWidth="1"/>
    <col min="11" max="11" width="35.85546875" style="28" customWidth="1"/>
    <col min="12" max="16384" width="9.140625" style="28"/>
  </cols>
  <sheetData>
    <row r="1" spans="1:11" ht="16.5" thickBot="1" x14ac:dyDescent="0.25">
      <c r="A1" s="153" t="s">
        <v>118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1" ht="45.75" thickBot="1" x14ac:dyDescent="0.25">
      <c r="A2" s="25" t="s">
        <v>51</v>
      </c>
      <c r="B2" s="189" t="s">
        <v>73</v>
      </c>
      <c r="C2" s="15" t="s">
        <v>108</v>
      </c>
      <c r="D2" s="41" t="s">
        <v>109</v>
      </c>
      <c r="E2" s="41" t="s">
        <v>53</v>
      </c>
      <c r="F2" s="41" t="s">
        <v>119</v>
      </c>
      <c r="G2" s="41" t="s">
        <v>120</v>
      </c>
      <c r="H2" s="41" t="s">
        <v>121</v>
      </c>
      <c r="I2" s="17" t="s">
        <v>57</v>
      </c>
      <c r="J2" s="18" t="s">
        <v>58</v>
      </c>
    </row>
    <row r="3" spans="1:11" ht="29.25" customHeight="1" x14ac:dyDescent="0.2">
      <c r="A3" s="21">
        <v>1</v>
      </c>
      <c r="B3" s="175" t="s">
        <v>123</v>
      </c>
      <c r="C3" s="193" t="s">
        <v>104</v>
      </c>
      <c r="D3" s="199" t="s">
        <v>122</v>
      </c>
      <c r="E3" s="80">
        <v>9744699.8900000006</v>
      </c>
      <c r="F3" s="81">
        <v>164425</v>
      </c>
      <c r="G3" s="80">
        <v>59.265317865288132</v>
      </c>
      <c r="H3" s="48">
        <v>100</v>
      </c>
      <c r="I3" s="177" t="s">
        <v>61</v>
      </c>
      <c r="J3" s="82" t="s">
        <v>6</v>
      </c>
      <c r="K3" s="44"/>
    </row>
    <row r="4" spans="1:11" ht="28.5" x14ac:dyDescent="0.2">
      <c r="A4" s="21">
        <v>2</v>
      </c>
      <c r="B4" s="175" t="s">
        <v>124</v>
      </c>
      <c r="C4" s="193" t="s">
        <v>104</v>
      </c>
      <c r="D4" s="199" t="s">
        <v>122</v>
      </c>
      <c r="E4" s="80">
        <v>792534.47039999999</v>
      </c>
      <c r="F4" s="81">
        <v>648</v>
      </c>
      <c r="G4" s="80">
        <v>1223.0470222222223</v>
      </c>
      <c r="H4" s="48">
        <v>5000</v>
      </c>
      <c r="I4" s="180" t="s">
        <v>111</v>
      </c>
      <c r="J4" s="82" t="s">
        <v>0</v>
      </c>
      <c r="K4" s="45"/>
    </row>
    <row r="5" spans="1:11" ht="29.25" customHeight="1" thickBot="1" x14ac:dyDescent="0.25">
      <c r="A5" s="154" t="s">
        <v>70</v>
      </c>
      <c r="B5" s="155"/>
      <c r="C5" s="105" t="s">
        <v>3</v>
      </c>
      <c r="D5" s="105" t="s">
        <v>3</v>
      </c>
      <c r="E5" s="94">
        <f>SUM(E3:E4)</f>
        <v>10537234.360400001</v>
      </c>
      <c r="F5" s="95">
        <f>SUM(F3:F4)</f>
        <v>165073</v>
      </c>
      <c r="G5" s="105" t="s">
        <v>3</v>
      </c>
      <c r="H5" s="105" t="s">
        <v>3</v>
      </c>
      <c r="I5" s="105" t="s">
        <v>3</v>
      </c>
      <c r="J5" s="105" t="s">
        <v>3</v>
      </c>
    </row>
  </sheetData>
  <mergeCells count="2">
    <mergeCell ref="A1:J1"/>
    <mergeCell ref="A5:B5"/>
  </mergeCells>
  <phoneticPr fontId="12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J11"/>
  <sheetViews>
    <sheetView zoomScale="60" zoomScaleNormal="60" workbookViewId="0">
      <selection activeCell="B12" sqref="B12"/>
    </sheetView>
  </sheetViews>
  <sheetFormatPr defaultRowHeight="14.25" x14ac:dyDescent="0.2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6384" width="9.140625" style="30"/>
  </cols>
  <sheetData>
    <row r="1" spans="1:10" s="46" customFormat="1" ht="16.5" thickBot="1" x14ac:dyDescent="0.25">
      <c r="A1" s="153" t="s">
        <v>126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s="22" customFormat="1" ht="15.75" customHeight="1" thickBot="1" x14ac:dyDescent="0.25">
      <c r="A2" s="157" t="s">
        <v>51</v>
      </c>
      <c r="B2" s="98"/>
      <c r="C2" s="99"/>
      <c r="D2" s="100"/>
      <c r="E2" s="159" t="s">
        <v>72</v>
      </c>
      <c r="F2" s="159"/>
      <c r="G2" s="159"/>
      <c r="H2" s="159"/>
      <c r="I2" s="159"/>
      <c r="J2" s="159"/>
    </row>
    <row r="3" spans="1:10" s="22" customFormat="1" ht="51.75" thickBot="1" x14ac:dyDescent="0.25">
      <c r="A3" s="158"/>
      <c r="B3" s="101" t="s">
        <v>73</v>
      </c>
      <c r="C3" s="181" t="s">
        <v>74</v>
      </c>
      <c r="D3" s="181" t="s">
        <v>75</v>
      </c>
      <c r="E3" s="17" t="s">
        <v>76</v>
      </c>
      <c r="F3" s="17" t="s">
        <v>77</v>
      </c>
      <c r="G3" s="17" t="s">
        <v>78</v>
      </c>
      <c r="H3" s="17" t="s">
        <v>79</v>
      </c>
      <c r="I3" s="18" t="s">
        <v>80</v>
      </c>
      <c r="J3" s="182" t="s">
        <v>125</v>
      </c>
    </row>
    <row r="4" spans="1:10" s="22" customFormat="1" collapsed="1" x14ac:dyDescent="0.2">
      <c r="A4" s="21">
        <v>1</v>
      </c>
      <c r="B4" s="167" t="s">
        <v>124</v>
      </c>
      <c r="C4" s="102">
        <v>38945</v>
      </c>
      <c r="D4" s="102">
        <v>39016</v>
      </c>
      <c r="E4" s="96">
        <v>-0.11534334889346598</v>
      </c>
      <c r="F4" s="96">
        <v>-0.11354214660195883</v>
      </c>
      <c r="G4" s="96">
        <v>-0.15054923653178365</v>
      </c>
      <c r="H4" s="96">
        <v>-0.18700800062302703</v>
      </c>
      <c r="I4" s="96">
        <v>-0.75539059555554844</v>
      </c>
      <c r="J4" s="103">
        <v>-9.9478834977589026E-2</v>
      </c>
    </row>
    <row r="5" spans="1:10" s="22" customFormat="1" collapsed="1" x14ac:dyDescent="0.2">
      <c r="A5" s="21">
        <v>2</v>
      </c>
      <c r="B5" s="167" t="s">
        <v>123</v>
      </c>
      <c r="C5" s="102">
        <v>40555</v>
      </c>
      <c r="D5" s="102">
        <v>40626</v>
      </c>
      <c r="E5" s="96">
        <v>-0.12255329430537676</v>
      </c>
      <c r="F5" s="96">
        <v>-6.4150947549500903E-2</v>
      </c>
      <c r="G5" s="96">
        <v>-0.11716115406203897</v>
      </c>
      <c r="H5" s="96">
        <v>-0.18251105815449753</v>
      </c>
      <c r="I5" s="96">
        <v>-0.40734682134711031</v>
      </c>
      <c r="J5" s="103">
        <v>-5.6303730143395181E-2</v>
      </c>
    </row>
    <row r="6" spans="1:10" s="22" customFormat="1" ht="15.75" collapsed="1" thickBot="1" x14ac:dyDescent="0.25">
      <c r="A6" s="21"/>
      <c r="B6" s="200" t="s">
        <v>83</v>
      </c>
      <c r="C6" s="138" t="s">
        <v>3</v>
      </c>
      <c r="D6" s="138" t="s">
        <v>3</v>
      </c>
      <c r="E6" s="139">
        <f>AVERAGE(E4:E5)</f>
        <v>-0.11894832159942137</v>
      </c>
      <c r="F6" s="139">
        <f>AVERAGE(F4:F5)</f>
        <v>-8.8846547075729865E-2</v>
      </c>
      <c r="G6" s="139">
        <f>AVERAGE(G4:G5)</f>
        <v>-0.13385519529691131</v>
      </c>
      <c r="H6" s="139">
        <f>AVERAGE(H4:H5)</f>
        <v>-0.18475952938876228</v>
      </c>
      <c r="I6" s="138" t="s">
        <v>3</v>
      </c>
      <c r="J6" s="139">
        <f>AVERAGE(J4:J5)</f>
        <v>-7.7891282560492103E-2</v>
      </c>
    </row>
    <row r="7" spans="1:10" s="22" customFormat="1" x14ac:dyDescent="0.2">
      <c r="A7" s="161" t="s">
        <v>127</v>
      </c>
      <c r="B7" s="161"/>
      <c r="C7" s="161"/>
      <c r="D7" s="161"/>
      <c r="E7" s="161"/>
      <c r="F7" s="161"/>
      <c r="G7" s="161"/>
      <c r="H7" s="161"/>
      <c r="I7" s="161"/>
      <c r="J7" s="161"/>
    </row>
    <row r="8" spans="1:10" s="22" customFormat="1" ht="15.75" customHeight="1" x14ac:dyDescent="0.2">
      <c r="C8" s="59"/>
      <c r="D8" s="59"/>
    </row>
    <row r="9" spans="1:10" x14ac:dyDescent="0.2">
      <c r="B9" s="28"/>
      <c r="C9" s="104"/>
      <c r="E9" s="104"/>
      <c r="F9" s="104"/>
      <c r="G9" s="104"/>
      <c r="H9" s="104"/>
    </row>
    <row r="10" spans="1:10" x14ac:dyDescent="0.2">
      <c r="B10" s="28"/>
      <c r="C10" s="104"/>
      <c r="E10" s="104"/>
    </row>
    <row r="11" spans="1:10" x14ac:dyDescent="0.2">
      <c r="E11" s="104"/>
      <c r="F11" s="104"/>
    </row>
  </sheetData>
  <mergeCells count="4">
    <mergeCell ref="A1:J1"/>
    <mergeCell ref="A2:A3"/>
    <mergeCell ref="E2:J2"/>
    <mergeCell ref="A7:J7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G118"/>
  <sheetViews>
    <sheetView zoomScale="50" zoomScaleNormal="50" workbookViewId="0">
      <selection activeCell="D50" sqref="D50"/>
    </sheetView>
  </sheetViews>
  <sheetFormatPr defaultRowHeight="14.25" x14ac:dyDescent="0.2"/>
  <cols>
    <col min="1" max="1" width="4" style="20" customWidth="1"/>
    <col min="2" max="2" width="50.7109375" style="20" customWidth="1"/>
    <col min="3" max="3" width="24.7109375" style="20" customWidth="1"/>
    <col min="4" max="4" width="24.7109375" style="47" customWidth="1"/>
    <col min="5" max="7" width="24.7109375" style="20" customWidth="1"/>
    <col min="8" max="16384" width="9.140625" style="20"/>
  </cols>
  <sheetData>
    <row r="1" spans="1:7" s="28" customFormat="1" ht="16.5" thickBot="1" x14ac:dyDescent="0.25">
      <c r="A1" s="156" t="s">
        <v>128</v>
      </c>
      <c r="B1" s="156"/>
      <c r="C1" s="156"/>
      <c r="D1" s="156"/>
      <c r="E1" s="156"/>
      <c r="F1" s="156"/>
      <c r="G1" s="156"/>
    </row>
    <row r="2" spans="1:7" s="28" customFormat="1" ht="15.75" customHeight="1" thickBot="1" x14ac:dyDescent="0.25">
      <c r="A2" s="162" t="s">
        <v>51</v>
      </c>
      <c r="B2" s="86"/>
      <c r="C2" s="186" t="s">
        <v>87</v>
      </c>
      <c r="D2" s="187"/>
      <c r="E2" s="186" t="s">
        <v>129</v>
      </c>
      <c r="F2" s="187"/>
      <c r="G2" s="87"/>
    </row>
    <row r="3" spans="1:7" s="28" customFormat="1" ht="45.75" thickBot="1" x14ac:dyDescent="0.25">
      <c r="A3" s="158"/>
      <c r="B3" s="17" t="s">
        <v>73</v>
      </c>
      <c r="C3" s="101" t="s">
        <v>89</v>
      </c>
      <c r="D3" s="101" t="s">
        <v>90</v>
      </c>
      <c r="E3" s="101" t="s">
        <v>91</v>
      </c>
      <c r="F3" s="101" t="s">
        <v>90</v>
      </c>
      <c r="G3" s="18" t="s">
        <v>92</v>
      </c>
    </row>
    <row r="4" spans="1:7" s="28" customFormat="1" x14ac:dyDescent="0.2">
      <c r="A4" s="21">
        <v>1</v>
      </c>
      <c r="B4" s="184" t="s">
        <v>124</v>
      </c>
      <c r="C4" s="36">
        <v>-103.33227000000002</v>
      </c>
      <c r="D4" s="96">
        <v>-0.1153433488934556</v>
      </c>
      <c r="E4" s="37">
        <v>0</v>
      </c>
      <c r="F4" s="96">
        <v>0</v>
      </c>
      <c r="G4" s="38">
        <v>0</v>
      </c>
    </row>
    <row r="5" spans="1:7" s="28" customFormat="1" x14ac:dyDescent="0.2">
      <c r="A5" s="21">
        <v>2</v>
      </c>
      <c r="B5" s="184" t="s">
        <v>123</v>
      </c>
      <c r="C5" s="36">
        <v>-1815.1367999999989</v>
      </c>
      <c r="D5" s="96">
        <v>-0.15702097258607542</v>
      </c>
      <c r="E5" s="37">
        <v>-6723</v>
      </c>
      <c r="F5" s="96">
        <v>-3.9281791198261154E-2</v>
      </c>
      <c r="G5" s="38">
        <v>-433.75141922336212</v>
      </c>
    </row>
    <row r="6" spans="1:7" s="28" customFormat="1" ht="15.75" thickBot="1" x14ac:dyDescent="0.25">
      <c r="A6" s="108"/>
      <c r="B6" s="88" t="s">
        <v>70</v>
      </c>
      <c r="C6" s="89">
        <v>-1918.469069999999</v>
      </c>
      <c r="D6" s="93">
        <v>-0.15402334205531013</v>
      </c>
      <c r="E6" s="90">
        <v>-6723</v>
      </c>
      <c r="F6" s="93">
        <v>-3.9133623600083822E-2</v>
      </c>
      <c r="G6" s="109">
        <v>-433.75141922336212</v>
      </c>
    </row>
    <row r="7" spans="1:7" s="28" customFormat="1" ht="15" x14ac:dyDescent="0.2">
      <c r="B7" s="150"/>
      <c r="C7" s="122"/>
      <c r="D7" s="151"/>
      <c r="E7" s="152"/>
      <c r="F7" s="151"/>
      <c r="G7" s="122"/>
    </row>
    <row r="8" spans="1:7" s="28" customFormat="1" ht="15" x14ac:dyDescent="0.2">
      <c r="B8" s="150"/>
      <c r="C8" s="122"/>
      <c r="D8" s="151"/>
      <c r="E8" s="152"/>
      <c r="F8" s="151"/>
      <c r="G8" s="122"/>
    </row>
    <row r="9" spans="1:7" s="28" customFormat="1" x14ac:dyDescent="0.2">
      <c r="D9" s="6"/>
    </row>
    <row r="10" spans="1:7" s="28" customFormat="1" x14ac:dyDescent="0.2">
      <c r="D10" s="6"/>
    </row>
    <row r="11" spans="1:7" s="28" customFormat="1" x14ac:dyDescent="0.2">
      <c r="D11" s="6"/>
    </row>
    <row r="12" spans="1:7" s="28" customFormat="1" x14ac:dyDescent="0.2">
      <c r="D12" s="6"/>
    </row>
    <row r="13" spans="1:7" s="28" customFormat="1" x14ac:dyDescent="0.2">
      <c r="D13" s="6"/>
    </row>
    <row r="14" spans="1:7" s="28" customFormat="1" x14ac:dyDescent="0.2">
      <c r="D14" s="6"/>
    </row>
    <row r="15" spans="1:7" s="28" customFormat="1" x14ac:dyDescent="0.2">
      <c r="D15" s="6"/>
    </row>
    <row r="16" spans="1:7" s="28" customFormat="1" x14ac:dyDescent="0.2">
      <c r="D16" s="6"/>
    </row>
    <row r="17" spans="2:5" s="28" customFormat="1" x14ac:dyDescent="0.2">
      <c r="D17" s="6"/>
    </row>
    <row r="18" spans="2:5" s="28" customFormat="1" x14ac:dyDescent="0.2">
      <c r="D18" s="6"/>
    </row>
    <row r="19" spans="2:5" s="28" customFormat="1" x14ac:dyDescent="0.2">
      <c r="D19" s="6"/>
    </row>
    <row r="20" spans="2:5" s="28" customFormat="1" x14ac:dyDescent="0.2">
      <c r="D20" s="6"/>
    </row>
    <row r="21" spans="2:5" s="28" customFormat="1" x14ac:dyDescent="0.2">
      <c r="D21" s="6"/>
    </row>
    <row r="22" spans="2:5" s="28" customFormat="1" x14ac:dyDescent="0.2">
      <c r="D22" s="6"/>
    </row>
    <row r="23" spans="2:5" s="28" customFormat="1" x14ac:dyDescent="0.2">
      <c r="D23" s="6"/>
    </row>
    <row r="24" spans="2:5" s="28" customFormat="1" x14ac:dyDescent="0.2">
      <c r="D24" s="6"/>
    </row>
    <row r="25" spans="2:5" s="28" customFormat="1" x14ac:dyDescent="0.2">
      <c r="D25" s="6"/>
    </row>
    <row r="26" spans="2:5" s="28" customFormat="1" x14ac:dyDescent="0.2">
      <c r="D26" s="6"/>
    </row>
    <row r="27" spans="2:5" s="28" customFormat="1" x14ac:dyDescent="0.2">
      <c r="D27" s="6"/>
    </row>
    <row r="28" spans="2:5" s="28" customFormat="1" x14ac:dyDescent="0.2">
      <c r="D28" s="6"/>
    </row>
    <row r="29" spans="2:5" s="28" customFormat="1" x14ac:dyDescent="0.2">
      <c r="D29" s="6"/>
    </row>
    <row r="30" spans="2:5" s="28" customFormat="1" ht="15" thickBot="1" x14ac:dyDescent="0.25">
      <c r="B30" s="76"/>
      <c r="C30" s="76"/>
      <c r="D30" s="77"/>
      <c r="E30" s="76"/>
    </row>
    <row r="31" spans="2:5" s="28" customFormat="1" x14ac:dyDescent="0.2"/>
    <row r="32" spans="2:5" s="28" customFormat="1" x14ac:dyDescent="0.2"/>
    <row r="33" spans="2:6" s="28" customFormat="1" x14ac:dyDescent="0.2"/>
    <row r="34" spans="2:6" s="28" customFormat="1" x14ac:dyDescent="0.2"/>
    <row r="35" spans="2:6" s="28" customFormat="1" ht="15" thickBot="1" x14ac:dyDescent="0.25"/>
    <row r="36" spans="2:6" s="28" customFormat="1" ht="30.75" thickBot="1" x14ac:dyDescent="0.25">
      <c r="B36" s="201" t="s">
        <v>73</v>
      </c>
      <c r="C36" s="189" t="s">
        <v>93</v>
      </c>
      <c r="D36" s="189" t="s">
        <v>94</v>
      </c>
      <c r="E36" s="189" t="s">
        <v>95</v>
      </c>
    </row>
    <row r="37" spans="2:6" s="28" customFormat="1" x14ac:dyDescent="0.2">
      <c r="B37" s="202" t="s">
        <v>124</v>
      </c>
      <c r="C37" s="119">
        <f t="shared" ref="B37:D38" si="0">C4</f>
        <v>-103.33227000000002</v>
      </c>
      <c r="D37" s="142">
        <f t="shared" si="0"/>
        <v>-0.1153433488934556</v>
      </c>
      <c r="E37" s="120">
        <f>G4</f>
        <v>0</v>
      </c>
    </row>
    <row r="38" spans="2:6" s="28" customFormat="1" x14ac:dyDescent="0.2">
      <c r="B38" s="184" t="s">
        <v>123</v>
      </c>
      <c r="C38" s="36">
        <f t="shared" si="0"/>
        <v>-1815.1367999999989</v>
      </c>
      <c r="D38" s="143">
        <f t="shared" si="0"/>
        <v>-0.15702097258607542</v>
      </c>
      <c r="E38" s="38">
        <f>G5</f>
        <v>-433.75141922336212</v>
      </c>
    </row>
    <row r="39" spans="2:6" x14ac:dyDescent="0.2">
      <c r="B39" s="28"/>
      <c r="C39" s="144"/>
      <c r="D39" s="6"/>
      <c r="F39" s="19"/>
    </row>
    <row r="40" spans="2:6" x14ac:dyDescent="0.2">
      <c r="B40" s="28"/>
      <c r="C40" s="28"/>
      <c r="D40" s="6"/>
      <c r="F40" s="19"/>
    </row>
    <row r="41" spans="2:6" x14ac:dyDescent="0.2">
      <c r="B41" s="28"/>
      <c r="C41" s="28"/>
      <c r="D41" s="6"/>
      <c r="F41" s="19"/>
    </row>
    <row r="42" spans="2:6" x14ac:dyDescent="0.2">
      <c r="B42" s="28"/>
      <c r="C42" s="28"/>
      <c r="D42" s="6"/>
      <c r="F42" s="19"/>
    </row>
    <row r="43" spans="2:6" x14ac:dyDescent="0.2">
      <c r="B43" s="28"/>
      <c r="C43" s="28"/>
      <c r="D43" s="6"/>
      <c r="F43" s="19"/>
    </row>
    <row r="44" spans="2:6" x14ac:dyDescent="0.2">
      <c r="B44" s="28"/>
      <c r="C44" s="28"/>
      <c r="D44" s="6"/>
      <c r="F44" s="19"/>
    </row>
    <row r="45" spans="2:6" x14ac:dyDescent="0.2">
      <c r="B45" s="28"/>
      <c r="C45" s="28"/>
      <c r="D45" s="6"/>
      <c r="F45" s="19"/>
    </row>
    <row r="46" spans="2:6" x14ac:dyDescent="0.2">
      <c r="B46" s="28"/>
      <c r="C46" s="28"/>
      <c r="D46" s="6"/>
    </row>
    <row r="47" spans="2:6" x14ac:dyDescent="0.2">
      <c r="B47" s="28"/>
      <c r="C47" s="28"/>
      <c r="D47" s="6"/>
    </row>
    <row r="48" spans="2:6" x14ac:dyDescent="0.2">
      <c r="B48" s="28"/>
      <c r="C48" s="28"/>
      <c r="D48" s="6"/>
    </row>
    <row r="49" spans="2:4" x14ac:dyDescent="0.2">
      <c r="B49" s="28"/>
      <c r="C49" s="28"/>
      <c r="D49" s="6"/>
    </row>
    <row r="50" spans="2:4" x14ac:dyDescent="0.2">
      <c r="B50" s="28"/>
      <c r="C50" s="28"/>
      <c r="D50" s="6"/>
    </row>
    <row r="51" spans="2:4" x14ac:dyDescent="0.2">
      <c r="B51" s="28"/>
      <c r="C51" s="28"/>
      <c r="D51" s="6"/>
    </row>
    <row r="52" spans="2:4" x14ac:dyDescent="0.2">
      <c r="B52" s="28"/>
      <c r="C52" s="28"/>
      <c r="D52" s="6"/>
    </row>
    <row r="53" spans="2:4" x14ac:dyDescent="0.2">
      <c r="B53" s="28"/>
      <c r="C53" s="28"/>
      <c r="D53" s="6"/>
    </row>
    <row r="54" spans="2:4" x14ac:dyDescent="0.2">
      <c r="B54" s="28"/>
      <c r="C54" s="28"/>
      <c r="D54" s="6"/>
    </row>
    <row r="55" spans="2:4" x14ac:dyDescent="0.2">
      <c r="B55" s="28"/>
      <c r="C55" s="28"/>
      <c r="D55" s="6"/>
    </row>
    <row r="56" spans="2:4" x14ac:dyDescent="0.2">
      <c r="B56" s="28"/>
      <c r="C56" s="28"/>
      <c r="D56" s="6"/>
    </row>
    <row r="57" spans="2:4" x14ac:dyDescent="0.2">
      <c r="B57" s="28"/>
      <c r="C57" s="28"/>
      <c r="D57" s="6"/>
    </row>
    <row r="58" spans="2:4" x14ac:dyDescent="0.2">
      <c r="B58" s="28"/>
      <c r="C58" s="28"/>
      <c r="D58" s="6"/>
    </row>
    <row r="59" spans="2:4" x14ac:dyDescent="0.2">
      <c r="B59" s="28"/>
      <c r="C59" s="28"/>
      <c r="D59" s="6"/>
    </row>
    <row r="60" spans="2:4" x14ac:dyDescent="0.2">
      <c r="B60" s="28"/>
      <c r="C60" s="28"/>
      <c r="D60" s="6"/>
    </row>
    <row r="61" spans="2:4" x14ac:dyDescent="0.2">
      <c r="B61" s="28"/>
      <c r="C61" s="28"/>
      <c r="D61" s="6"/>
    </row>
    <row r="62" spans="2:4" x14ac:dyDescent="0.2">
      <c r="B62" s="28"/>
      <c r="C62" s="28"/>
      <c r="D62" s="6"/>
    </row>
    <row r="63" spans="2:4" x14ac:dyDescent="0.2">
      <c r="B63" s="28"/>
      <c r="C63" s="28"/>
      <c r="D63" s="6"/>
    </row>
    <row r="64" spans="2:4" x14ac:dyDescent="0.2">
      <c r="B64" s="28"/>
      <c r="C64" s="28"/>
      <c r="D64" s="6"/>
    </row>
    <row r="65" spans="2:4" x14ac:dyDescent="0.2">
      <c r="B65" s="28"/>
      <c r="C65" s="28"/>
      <c r="D65" s="6"/>
    </row>
    <row r="66" spans="2:4" x14ac:dyDescent="0.2">
      <c r="B66" s="28"/>
      <c r="C66" s="28"/>
      <c r="D66" s="6"/>
    </row>
    <row r="67" spans="2:4" x14ac:dyDescent="0.2">
      <c r="B67" s="28"/>
      <c r="C67" s="28"/>
      <c r="D67" s="6"/>
    </row>
    <row r="68" spans="2:4" x14ac:dyDescent="0.2">
      <c r="B68" s="28"/>
      <c r="C68" s="28"/>
      <c r="D68" s="6"/>
    </row>
    <row r="69" spans="2:4" x14ac:dyDescent="0.2">
      <c r="B69" s="28"/>
      <c r="C69" s="28"/>
      <c r="D69" s="6"/>
    </row>
    <row r="70" spans="2:4" x14ac:dyDescent="0.2">
      <c r="B70" s="28"/>
      <c r="C70" s="28"/>
      <c r="D70" s="6"/>
    </row>
    <row r="71" spans="2:4" x14ac:dyDescent="0.2">
      <c r="B71" s="28"/>
      <c r="C71" s="28"/>
      <c r="D71" s="6"/>
    </row>
    <row r="72" spans="2:4" x14ac:dyDescent="0.2">
      <c r="B72" s="28"/>
      <c r="C72" s="28"/>
      <c r="D72" s="6"/>
    </row>
    <row r="73" spans="2:4" x14ac:dyDescent="0.2">
      <c r="B73" s="28"/>
      <c r="C73" s="28"/>
      <c r="D73" s="6"/>
    </row>
    <row r="74" spans="2:4" x14ac:dyDescent="0.2">
      <c r="B74" s="28"/>
      <c r="C74" s="28"/>
      <c r="D74" s="6"/>
    </row>
    <row r="75" spans="2:4" x14ac:dyDescent="0.2">
      <c r="B75" s="28"/>
      <c r="C75" s="28"/>
      <c r="D75" s="6"/>
    </row>
    <row r="76" spans="2:4" x14ac:dyDescent="0.2">
      <c r="B76" s="28"/>
      <c r="C76" s="28"/>
      <c r="D76" s="6"/>
    </row>
    <row r="77" spans="2:4" x14ac:dyDescent="0.2">
      <c r="B77" s="28"/>
      <c r="C77" s="28"/>
      <c r="D77" s="6"/>
    </row>
    <row r="78" spans="2:4" x14ac:dyDescent="0.2">
      <c r="B78" s="28"/>
      <c r="C78" s="28"/>
      <c r="D78" s="6"/>
    </row>
    <row r="79" spans="2:4" x14ac:dyDescent="0.2">
      <c r="B79" s="28"/>
      <c r="C79" s="28"/>
      <c r="D79" s="6"/>
    </row>
    <row r="80" spans="2:4" x14ac:dyDescent="0.2">
      <c r="B80" s="28"/>
      <c r="C80" s="28"/>
      <c r="D80" s="6"/>
    </row>
    <row r="81" spans="2:4" x14ac:dyDescent="0.2">
      <c r="B81" s="28"/>
      <c r="C81" s="28"/>
      <c r="D81" s="6"/>
    </row>
    <row r="82" spans="2:4" x14ac:dyDescent="0.2">
      <c r="B82" s="28"/>
      <c r="C82" s="28"/>
      <c r="D82" s="6"/>
    </row>
    <row r="83" spans="2:4" x14ac:dyDescent="0.2">
      <c r="B83" s="28"/>
      <c r="C83" s="28"/>
      <c r="D83" s="6"/>
    </row>
    <row r="84" spans="2:4" x14ac:dyDescent="0.2">
      <c r="B84" s="28"/>
      <c r="C84" s="28"/>
      <c r="D84" s="6"/>
    </row>
    <row r="85" spans="2:4" x14ac:dyDescent="0.2">
      <c r="B85" s="28"/>
      <c r="C85" s="28"/>
      <c r="D85" s="6"/>
    </row>
    <row r="86" spans="2:4" x14ac:dyDescent="0.2">
      <c r="B86" s="28"/>
      <c r="C86" s="28"/>
      <c r="D86" s="6"/>
    </row>
    <row r="87" spans="2:4" x14ac:dyDescent="0.2">
      <c r="B87" s="28"/>
      <c r="C87" s="28"/>
      <c r="D87" s="6"/>
    </row>
    <row r="88" spans="2:4" x14ac:dyDescent="0.2">
      <c r="B88" s="28"/>
      <c r="C88" s="28"/>
      <c r="D88" s="6"/>
    </row>
    <row r="89" spans="2:4" x14ac:dyDescent="0.2">
      <c r="B89" s="28"/>
      <c r="C89" s="28"/>
      <c r="D89" s="6"/>
    </row>
    <row r="90" spans="2:4" x14ac:dyDescent="0.2">
      <c r="B90" s="28"/>
      <c r="C90" s="28"/>
      <c r="D90" s="6"/>
    </row>
    <row r="91" spans="2:4" x14ac:dyDescent="0.2">
      <c r="B91" s="28"/>
      <c r="C91" s="28"/>
      <c r="D91" s="6"/>
    </row>
    <row r="92" spans="2:4" x14ac:dyDescent="0.2">
      <c r="B92" s="28"/>
      <c r="C92" s="28"/>
      <c r="D92" s="6"/>
    </row>
    <row r="93" spans="2:4" x14ac:dyDescent="0.2">
      <c r="B93" s="28"/>
      <c r="C93" s="28"/>
      <c r="D93" s="6"/>
    </row>
    <row r="94" spans="2:4" x14ac:dyDescent="0.2">
      <c r="B94" s="28"/>
      <c r="C94" s="28"/>
      <c r="D94" s="6"/>
    </row>
    <row r="95" spans="2:4" x14ac:dyDescent="0.2">
      <c r="B95" s="28"/>
      <c r="C95" s="28"/>
      <c r="D95" s="6"/>
    </row>
    <row r="96" spans="2:4" x14ac:dyDescent="0.2">
      <c r="B96" s="28"/>
      <c r="C96" s="28"/>
      <c r="D96" s="6"/>
    </row>
    <row r="97" spans="2:4" x14ac:dyDescent="0.2">
      <c r="B97" s="28"/>
      <c r="C97" s="28"/>
      <c r="D97" s="6"/>
    </row>
    <row r="98" spans="2:4" x14ac:dyDescent="0.2">
      <c r="B98" s="28"/>
      <c r="C98" s="28"/>
      <c r="D98" s="6"/>
    </row>
    <row r="99" spans="2:4" x14ac:dyDescent="0.2">
      <c r="B99" s="28"/>
      <c r="C99" s="28"/>
      <c r="D99" s="6"/>
    </row>
    <row r="100" spans="2:4" x14ac:dyDescent="0.2">
      <c r="B100" s="28"/>
      <c r="C100" s="28"/>
      <c r="D100" s="6"/>
    </row>
    <row r="101" spans="2:4" x14ac:dyDescent="0.2">
      <c r="B101" s="28"/>
      <c r="C101" s="28"/>
      <c r="D101" s="6"/>
    </row>
    <row r="102" spans="2:4" x14ac:dyDescent="0.2">
      <c r="B102" s="28"/>
      <c r="C102" s="28"/>
      <c r="D102" s="6"/>
    </row>
    <row r="103" spans="2:4" x14ac:dyDescent="0.2">
      <c r="B103" s="28"/>
      <c r="C103" s="28"/>
      <c r="D103" s="6"/>
    </row>
    <row r="104" spans="2:4" x14ac:dyDescent="0.2">
      <c r="B104" s="28"/>
      <c r="C104" s="28"/>
      <c r="D104" s="6"/>
    </row>
    <row r="105" spans="2:4" x14ac:dyDescent="0.2">
      <c r="B105" s="28"/>
      <c r="C105" s="28"/>
      <c r="D105" s="6"/>
    </row>
    <row r="106" spans="2:4" x14ac:dyDescent="0.2">
      <c r="B106" s="28"/>
      <c r="C106" s="28"/>
      <c r="D106" s="6"/>
    </row>
    <row r="107" spans="2:4" x14ac:dyDescent="0.2">
      <c r="B107" s="28"/>
      <c r="C107" s="28"/>
      <c r="D107" s="6"/>
    </row>
    <row r="108" spans="2:4" x14ac:dyDescent="0.2">
      <c r="B108" s="28"/>
      <c r="C108" s="28"/>
      <c r="D108" s="6"/>
    </row>
    <row r="109" spans="2:4" x14ac:dyDescent="0.2">
      <c r="B109" s="28"/>
      <c r="C109" s="28"/>
      <c r="D109" s="6"/>
    </row>
    <row r="110" spans="2:4" x14ac:dyDescent="0.2">
      <c r="B110" s="28"/>
      <c r="C110" s="28"/>
      <c r="D110" s="6"/>
    </row>
    <row r="111" spans="2:4" x14ac:dyDescent="0.2">
      <c r="B111" s="28"/>
      <c r="C111" s="28"/>
      <c r="D111" s="6"/>
    </row>
    <row r="112" spans="2:4" x14ac:dyDescent="0.2">
      <c r="B112" s="28"/>
      <c r="C112" s="28"/>
      <c r="D112" s="6"/>
    </row>
    <row r="113" spans="2:4" x14ac:dyDescent="0.2">
      <c r="B113" s="28"/>
      <c r="C113" s="28"/>
      <c r="D113" s="6"/>
    </row>
    <row r="114" spans="2:4" x14ac:dyDescent="0.2">
      <c r="B114" s="28"/>
      <c r="C114" s="28"/>
      <c r="D114" s="6"/>
    </row>
    <row r="115" spans="2:4" x14ac:dyDescent="0.2">
      <c r="B115" s="28"/>
      <c r="C115" s="28"/>
      <c r="D115" s="6"/>
    </row>
    <row r="116" spans="2:4" x14ac:dyDescent="0.2">
      <c r="B116" s="28"/>
      <c r="C116" s="28"/>
      <c r="D116" s="6"/>
    </row>
    <row r="117" spans="2:4" x14ac:dyDescent="0.2">
      <c r="B117" s="28"/>
      <c r="C117" s="28"/>
      <c r="D117" s="6"/>
    </row>
    <row r="118" spans="2:4" x14ac:dyDescent="0.2">
      <c r="B118" s="28"/>
      <c r="C118" s="28"/>
      <c r="D118" s="6"/>
    </row>
  </sheetData>
  <mergeCells count="4">
    <mergeCell ref="C2:D2"/>
    <mergeCell ref="E2:F2"/>
    <mergeCell ref="A2:A3"/>
    <mergeCell ref="A1:G1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D14"/>
  <sheetViews>
    <sheetView zoomScale="70" zoomScaleNormal="70" workbookViewId="0">
      <selection activeCell="E57" sqref="E57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1" t="s">
        <v>73</v>
      </c>
      <c r="B1" s="62" t="s">
        <v>96</v>
      </c>
      <c r="C1" s="10"/>
      <c r="D1" s="10"/>
    </row>
    <row r="2" spans="1:4" ht="14.25" x14ac:dyDescent="0.2">
      <c r="A2" s="167" t="s">
        <v>123</v>
      </c>
      <c r="B2" s="127">
        <v>-0.12255329430537676</v>
      </c>
      <c r="C2" s="10"/>
      <c r="D2" s="10"/>
    </row>
    <row r="3" spans="1:4" ht="14.25" x14ac:dyDescent="0.2">
      <c r="A3" s="167" t="s">
        <v>124</v>
      </c>
      <c r="B3" s="127">
        <v>-0.11534334889346598</v>
      </c>
      <c r="C3" s="10"/>
      <c r="D3" s="10"/>
    </row>
    <row r="4" spans="1:4" ht="14.25" x14ac:dyDescent="0.2">
      <c r="A4" s="166" t="s">
        <v>97</v>
      </c>
      <c r="B4" s="128">
        <v>-0.11894832159942137</v>
      </c>
      <c r="C4" s="10"/>
      <c r="D4" s="10"/>
    </row>
    <row r="5" spans="1:4" ht="14.25" x14ac:dyDescent="0.2">
      <c r="A5" s="166" t="s">
        <v>13</v>
      </c>
      <c r="B5" s="128">
        <v>-0.11492883526845932</v>
      </c>
      <c r="C5" s="10"/>
      <c r="D5" s="10"/>
    </row>
    <row r="6" spans="1:4" ht="14.25" x14ac:dyDescent="0.2">
      <c r="A6" s="166" t="s">
        <v>12</v>
      </c>
      <c r="B6" s="128">
        <v>-4.0738586252838105E-2</v>
      </c>
      <c r="C6" s="10"/>
      <c r="D6" s="10"/>
    </row>
    <row r="7" spans="1:4" ht="14.25" x14ac:dyDescent="0.2">
      <c r="A7" s="166" t="s">
        <v>98</v>
      </c>
      <c r="B7" s="128">
        <v>0.15021861395901182</v>
      </c>
      <c r="C7" s="10"/>
      <c r="D7" s="10"/>
    </row>
    <row r="8" spans="1:4" ht="14.25" x14ac:dyDescent="0.2">
      <c r="A8" s="166" t="s">
        <v>99</v>
      </c>
      <c r="B8" s="128">
        <v>0.14452602605868625</v>
      </c>
      <c r="C8" s="10"/>
      <c r="D8" s="10"/>
    </row>
    <row r="9" spans="1:4" ht="14.25" x14ac:dyDescent="0.2">
      <c r="A9" s="166" t="s">
        <v>100</v>
      </c>
      <c r="B9" s="128">
        <v>1.052054794520548E-2</v>
      </c>
      <c r="C9" s="10"/>
      <c r="D9" s="10"/>
    </row>
    <row r="10" spans="1:4" ht="15" thickBot="1" x14ac:dyDescent="0.25">
      <c r="A10" s="198" t="s">
        <v>101</v>
      </c>
      <c r="B10" s="129">
        <v>0.12193079265547691</v>
      </c>
      <c r="C10" s="10"/>
      <c r="D10" s="10"/>
    </row>
    <row r="11" spans="1:4" x14ac:dyDescent="0.2">
      <c r="C11" s="10"/>
      <c r="D11" s="10"/>
    </row>
    <row r="12" spans="1:4" x14ac:dyDescent="0.2">
      <c r="A12" s="10"/>
      <c r="B12" s="10"/>
      <c r="C12" s="10"/>
      <c r="D12" s="10"/>
    </row>
    <row r="13" spans="1:4" x14ac:dyDescent="0.2">
      <c r="B13" s="10"/>
      <c r="C13" s="10"/>
      <c r="D13" s="10"/>
    </row>
    <row r="14" spans="1:4" x14ac:dyDescent="0.2">
      <c r="C14" s="10"/>
    </row>
  </sheetData>
  <autoFilter ref="A1:B1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32"/>
  <sheetViews>
    <sheetView topLeftCell="A11" zoomScale="70" zoomScaleNormal="70" workbookViewId="0">
      <selection activeCell="A19" sqref="A19:B19"/>
    </sheetView>
  </sheetViews>
  <sheetFormatPr defaultRowHeight="14.25" x14ac:dyDescent="0.2"/>
  <cols>
    <col min="1" max="1" width="4.7109375" style="22" customWidth="1"/>
    <col min="2" max="2" width="61.710937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2.85546875" style="20" bestFit="1" customWidth="1"/>
    <col min="8" max="8" width="29.42578125" style="20" bestFit="1" customWidth="1"/>
    <col min="9" max="18" width="4.7109375" style="20" customWidth="1"/>
    <col min="19" max="16384" width="9.140625" style="20"/>
  </cols>
  <sheetData>
    <row r="1" spans="1:9" s="14" customFormat="1" ht="16.5" thickBot="1" x14ac:dyDescent="0.25">
      <c r="A1" s="153" t="s">
        <v>50</v>
      </c>
      <c r="B1" s="153"/>
      <c r="C1" s="153"/>
      <c r="D1" s="153"/>
      <c r="E1" s="153"/>
      <c r="F1" s="153"/>
      <c r="G1" s="153"/>
      <c r="H1" s="153"/>
      <c r="I1" s="13"/>
    </row>
    <row r="2" spans="1:9" ht="30.75" thickBot="1" x14ac:dyDescent="0.25">
      <c r="A2" s="15" t="s">
        <v>51</v>
      </c>
      <c r="B2" s="16" t="s">
        <v>52</v>
      </c>
      <c r="C2" s="17" t="s">
        <v>53</v>
      </c>
      <c r="D2" s="17" t="s">
        <v>54</v>
      </c>
      <c r="E2" s="17" t="s">
        <v>55</v>
      </c>
      <c r="F2" s="17" t="s">
        <v>56</v>
      </c>
      <c r="G2" s="17" t="s">
        <v>57</v>
      </c>
      <c r="H2" s="18" t="s">
        <v>58</v>
      </c>
      <c r="I2" s="19"/>
    </row>
    <row r="3" spans="1:9" x14ac:dyDescent="0.2">
      <c r="A3" s="21">
        <v>1</v>
      </c>
      <c r="B3" s="175" t="s">
        <v>34</v>
      </c>
      <c r="C3" s="80">
        <v>28911398.649999999</v>
      </c>
      <c r="D3" s="81">
        <v>46333</v>
      </c>
      <c r="E3" s="80">
        <v>623.99151037057823</v>
      </c>
      <c r="F3" s="81">
        <v>100</v>
      </c>
      <c r="G3" s="177" t="s">
        <v>61</v>
      </c>
      <c r="H3" s="82" t="s">
        <v>6</v>
      </c>
      <c r="I3" s="19"/>
    </row>
    <row r="4" spans="1:9" x14ac:dyDescent="0.2">
      <c r="A4" s="21">
        <v>2</v>
      </c>
      <c r="B4" s="175" t="s">
        <v>35</v>
      </c>
      <c r="C4" s="80">
        <v>11547669.77</v>
      </c>
      <c r="D4" s="81">
        <v>2893</v>
      </c>
      <c r="E4" s="80">
        <v>3991.5899654338054</v>
      </c>
      <c r="F4" s="81">
        <v>1000</v>
      </c>
      <c r="G4" s="175" t="s">
        <v>62</v>
      </c>
      <c r="H4" s="82" t="s">
        <v>2</v>
      </c>
      <c r="I4" s="19"/>
    </row>
    <row r="5" spans="1:9" ht="14.25" customHeight="1" x14ac:dyDescent="0.2">
      <c r="A5" s="21">
        <v>3</v>
      </c>
      <c r="B5" s="175" t="s">
        <v>36</v>
      </c>
      <c r="C5" s="80">
        <v>7838506.4100000001</v>
      </c>
      <c r="D5" s="81">
        <v>2075</v>
      </c>
      <c r="E5" s="80">
        <v>3777.5934506024096</v>
      </c>
      <c r="F5" s="81">
        <v>1000</v>
      </c>
      <c r="G5" s="178" t="s">
        <v>63</v>
      </c>
      <c r="H5" s="82" t="s">
        <v>1</v>
      </c>
      <c r="I5" s="19"/>
    </row>
    <row r="6" spans="1:9" x14ac:dyDescent="0.2">
      <c r="A6" s="21">
        <v>4</v>
      </c>
      <c r="B6" s="175" t="s">
        <v>37</v>
      </c>
      <c r="C6" s="80">
        <v>5917596.3399999999</v>
      </c>
      <c r="D6" s="81">
        <v>4362624</v>
      </c>
      <c r="E6" s="80">
        <v>1.3564305197972597</v>
      </c>
      <c r="F6" s="81">
        <v>1</v>
      </c>
      <c r="G6" s="175" t="s">
        <v>62</v>
      </c>
      <c r="H6" s="82" t="s">
        <v>2</v>
      </c>
      <c r="I6" s="19"/>
    </row>
    <row r="7" spans="1:9" ht="14.25" customHeight="1" x14ac:dyDescent="0.2">
      <c r="A7" s="21">
        <v>5</v>
      </c>
      <c r="B7" s="175" t="s">
        <v>38</v>
      </c>
      <c r="C7" s="80">
        <v>4992582.2401000001</v>
      </c>
      <c r="D7" s="81">
        <v>3564</v>
      </c>
      <c r="E7" s="80">
        <v>1400.8367677048261</v>
      </c>
      <c r="F7" s="81">
        <v>1000</v>
      </c>
      <c r="G7" s="175" t="s">
        <v>64</v>
      </c>
      <c r="H7" s="82" t="s">
        <v>8</v>
      </c>
      <c r="I7" s="19"/>
    </row>
    <row r="8" spans="1:9" x14ac:dyDescent="0.2">
      <c r="A8" s="21">
        <v>6</v>
      </c>
      <c r="B8" s="175" t="s">
        <v>39</v>
      </c>
      <c r="C8" s="80">
        <v>4906210.3099999996</v>
      </c>
      <c r="D8" s="81">
        <v>4118</v>
      </c>
      <c r="E8" s="80">
        <v>1191.4060976202038</v>
      </c>
      <c r="F8" s="81">
        <v>1000</v>
      </c>
      <c r="G8" s="177" t="s">
        <v>61</v>
      </c>
      <c r="H8" s="82" t="s">
        <v>6</v>
      </c>
      <c r="I8" s="19"/>
    </row>
    <row r="9" spans="1:9" x14ac:dyDescent="0.2">
      <c r="A9" s="21">
        <v>7</v>
      </c>
      <c r="B9" s="175" t="s">
        <v>40</v>
      </c>
      <c r="C9" s="80">
        <v>4557543.95</v>
      </c>
      <c r="D9" s="81">
        <v>1256</v>
      </c>
      <c r="E9" s="80">
        <v>3628.6177945859872</v>
      </c>
      <c r="F9" s="81">
        <v>1000</v>
      </c>
      <c r="G9" s="179" t="s">
        <v>65</v>
      </c>
      <c r="H9" s="82" t="s">
        <v>4</v>
      </c>
      <c r="I9" s="19"/>
    </row>
    <row r="10" spans="1:9" x14ac:dyDescent="0.2">
      <c r="A10" s="21">
        <v>8</v>
      </c>
      <c r="B10" s="175" t="s">
        <v>41</v>
      </c>
      <c r="C10" s="80">
        <v>3566246.76</v>
      </c>
      <c r="D10" s="81">
        <v>678</v>
      </c>
      <c r="E10" s="80">
        <v>5259.9509734513267</v>
      </c>
      <c r="F10" s="81">
        <v>1000</v>
      </c>
      <c r="G10" s="179" t="s">
        <v>65</v>
      </c>
      <c r="H10" s="82" t="s">
        <v>4</v>
      </c>
      <c r="I10" s="19"/>
    </row>
    <row r="11" spans="1:9" x14ac:dyDescent="0.2">
      <c r="A11" s="21">
        <v>9</v>
      </c>
      <c r="B11" s="175" t="s">
        <v>42</v>
      </c>
      <c r="C11" s="80">
        <v>3183592.08</v>
      </c>
      <c r="D11" s="81">
        <v>12005</v>
      </c>
      <c r="E11" s="80">
        <v>265.18884464806331</v>
      </c>
      <c r="F11" s="81">
        <v>100</v>
      </c>
      <c r="G11" s="177" t="s">
        <v>61</v>
      </c>
      <c r="H11" s="82" t="s">
        <v>6</v>
      </c>
      <c r="I11" s="19"/>
    </row>
    <row r="12" spans="1:9" x14ac:dyDescent="0.2">
      <c r="A12" s="21">
        <v>10</v>
      </c>
      <c r="B12" s="175" t="s">
        <v>43</v>
      </c>
      <c r="C12" s="80">
        <v>2659328.0099999998</v>
      </c>
      <c r="D12" s="81">
        <v>3723</v>
      </c>
      <c r="E12" s="80">
        <v>714.29707493956482</v>
      </c>
      <c r="F12" s="81">
        <v>1000</v>
      </c>
      <c r="G12" s="178" t="s">
        <v>63</v>
      </c>
      <c r="H12" s="82" t="s">
        <v>1</v>
      </c>
      <c r="I12" s="19"/>
    </row>
    <row r="13" spans="1:9" x14ac:dyDescent="0.2">
      <c r="A13" s="21">
        <v>11</v>
      </c>
      <c r="B13" s="175" t="s">
        <v>44</v>
      </c>
      <c r="C13" s="80">
        <v>2041307.28</v>
      </c>
      <c r="D13" s="81">
        <v>1494</v>
      </c>
      <c r="E13" s="80">
        <v>1366.3368674698795</v>
      </c>
      <c r="F13" s="81">
        <v>1000</v>
      </c>
      <c r="G13" s="180" t="s">
        <v>66</v>
      </c>
      <c r="H13" s="82" t="s">
        <v>5</v>
      </c>
      <c r="I13" s="19"/>
    </row>
    <row r="14" spans="1:9" x14ac:dyDescent="0.2">
      <c r="A14" s="21">
        <v>12</v>
      </c>
      <c r="B14" s="175" t="s">
        <v>45</v>
      </c>
      <c r="C14" s="80">
        <v>1687190.27</v>
      </c>
      <c r="D14" s="81">
        <v>574</v>
      </c>
      <c r="E14" s="80">
        <v>2939.3558710801394</v>
      </c>
      <c r="F14" s="81">
        <v>1000</v>
      </c>
      <c r="G14" s="178" t="s">
        <v>63</v>
      </c>
      <c r="H14" s="82" t="s">
        <v>1</v>
      </c>
      <c r="I14" s="19"/>
    </row>
    <row r="15" spans="1:9" x14ac:dyDescent="0.2">
      <c r="A15" s="21">
        <v>13</v>
      </c>
      <c r="B15" s="175" t="s">
        <v>46</v>
      </c>
      <c r="C15" s="80">
        <v>1198462.23</v>
      </c>
      <c r="D15" s="81">
        <v>366</v>
      </c>
      <c r="E15" s="80">
        <v>3274.4869672131149</v>
      </c>
      <c r="F15" s="81">
        <v>1000</v>
      </c>
      <c r="G15" s="178" t="s">
        <v>63</v>
      </c>
      <c r="H15" s="82" t="s">
        <v>1</v>
      </c>
      <c r="I15" s="19"/>
    </row>
    <row r="16" spans="1:9" x14ac:dyDescent="0.2">
      <c r="A16" s="21">
        <v>14</v>
      </c>
      <c r="B16" s="175" t="s">
        <v>47</v>
      </c>
      <c r="C16" s="80">
        <v>1046608.8501</v>
      </c>
      <c r="D16" s="81">
        <v>953</v>
      </c>
      <c r="E16" s="80">
        <v>1098.2254460650577</v>
      </c>
      <c r="F16" s="81">
        <v>1000</v>
      </c>
      <c r="G16" s="180" t="s">
        <v>67</v>
      </c>
      <c r="H16" s="82" t="s">
        <v>0</v>
      </c>
      <c r="I16" s="19"/>
    </row>
    <row r="17" spans="1:9" x14ac:dyDescent="0.2">
      <c r="A17" s="21">
        <v>15</v>
      </c>
      <c r="B17" s="175" t="s">
        <v>48</v>
      </c>
      <c r="C17" s="80">
        <v>735081.51</v>
      </c>
      <c r="D17" s="81">
        <v>7307</v>
      </c>
      <c r="E17" s="80">
        <v>100.59963185986041</v>
      </c>
      <c r="F17" s="81">
        <v>100</v>
      </c>
      <c r="G17" s="180" t="s">
        <v>68</v>
      </c>
      <c r="H17" s="82" t="s">
        <v>9</v>
      </c>
      <c r="I17" s="19"/>
    </row>
    <row r="18" spans="1:9" x14ac:dyDescent="0.2">
      <c r="A18" s="21">
        <v>16</v>
      </c>
      <c r="B18" s="175" t="s">
        <v>49</v>
      </c>
      <c r="C18" s="80">
        <v>320380.46000000002</v>
      </c>
      <c r="D18" s="81">
        <v>8840</v>
      </c>
      <c r="E18" s="80">
        <v>36.242133484162899</v>
      </c>
      <c r="F18" s="81">
        <v>100</v>
      </c>
      <c r="G18" s="175" t="s">
        <v>69</v>
      </c>
      <c r="H18" s="82" t="s">
        <v>7</v>
      </c>
      <c r="I18" s="19"/>
    </row>
    <row r="19" spans="1:9" ht="15" customHeight="1" thickBot="1" x14ac:dyDescent="0.25">
      <c r="A19" s="154" t="s">
        <v>70</v>
      </c>
      <c r="B19" s="155"/>
      <c r="C19" s="94">
        <f>SUM(C3:C18)</f>
        <v>85109705.120200008</v>
      </c>
      <c r="D19" s="95">
        <f>SUM(D3:D18)</f>
        <v>4458803</v>
      </c>
      <c r="E19" s="52" t="s">
        <v>3</v>
      </c>
      <c r="F19" s="52" t="s">
        <v>3</v>
      </c>
      <c r="G19" s="52" t="s">
        <v>3</v>
      </c>
      <c r="H19" s="52" t="s">
        <v>3</v>
      </c>
    </row>
    <row r="20" spans="1:9" ht="15" customHeight="1" x14ac:dyDescent="0.2">
      <c r="A20" s="176" t="s">
        <v>59</v>
      </c>
      <c r="B20" s="176"/>
      <c r="C20" s="176"/>
      <c r="D20" s="176"/>
      <c r="E20" s="176"/>
      <c r="F20" s="176"/>
      <c r="G20" s="176"/>
      <c r="H20" s="176"/>
    </row>
    <row r="22" spans="1:9" x14ac:dyDescent="0.2">
      <c r="B22" s="20" t="s">
        <v>60</v>
      </c>
      <c r="C22" s="23">
        <f>C19-SUM(C3:C12)</f>
        <v>7029030.6000999957</v>
      </c>
      <c r="D22" s="118">
        <f>C22/$C$19</f>
        <v>8.258788571964773E-2</v>
      </c>
    </row>
    <row r="23" spans="1:9" x14ac:dyDescent="0.2">
      <c r="B23" s="79" t="str">
        <f t="shared" ref="B23:C32" si="0">B3</f>
        <v>КІNТО-Klasychnyi</v>
      </c>
      <c r="C23" s="80">
        <f t="shared" si="0"/>
        <v>28911398.649999999</v>
      </c>
      <c r="D23" s="118">
        <f>C23/$C$19</f>
        <v>0.33969567406171336</v>
      </c>
      <c r="H23" s="19"/>
    </row>
    <row r="24" spans="1:9" x14ac:dyDescent="0.2">
      <c r="B24" s="79" t="str">
        <f t="shared" si="0"/>
        <v>OTP Klasychnyi'</v>
      </c>
      <c r="C24" s="80">
        <f t="shared" si="0"/>
        <v>11547669.77</v>
      </c>
      <c r="D24" s="118">
        <f t="shared" ref="D24:D32" si="1">C24/$C$19</f>
        <v>0.1356798235135615</v>
      </c>
      <c r="H24" s="19"/>
    </row>
    <row r="25" spans="1:9" x14ac:dyDescent="0.2">
      <c r="B25" s="79" t="str">
        <f t="shared" si="0"/>
        <v>UNIVER.UA/Myhailo Hrushevskyi: Fond Derzhavnykh Paperiv</v>
      </c>
      <c r="C25" s="80">
        <f t="shared" si="0"/>
        <v>7838506.4100000001</v>
      </c>
      <c r="D25" s="118">
        <f t="shared" si="1"/>
        <v>9.209885522373408E-2</v>
      </c>
      <c r="H25" s="19"/>
    </row>
    <row r="26" spans="1:9" x14ac:dyDescent="0.2">
      <c r="B26" s="79" t="str">
        <f t="shared" si="0"/>
        <v>OTP Fond Aktsii</v>
      </c>
      <c r="C26" s="80">
        <f t="shared" si="0"/>
        <v>5917596.3399999999</v>
      </c>
      <c r="D26" s="118">
        <f t="shared" si="1"/>
        <v>6.9529042917521669E-2</v>
      </c>
      <c r="H26" s="19"/>
    </row>
    <row r="27" spans="1:9" x14ac:dyDescent="0.2">
      <c r="B27" s="79" t="str">
        <f t="shared" si="0"/>
        <v>Sofiivskyi</v>
      </c>
      <c r="C27" s="80">
        <f t="shared" si="0"/>
        <v>4992582.2401000001</v>
      </c>
      <c r="D27" s="118">
        <f t="shared" si="1"/>
        <v>5.8660551497023768E-2</v>
      </c>
      <c r="H27" s="19"/>
    </row>
    <row r="28" spans="1:9" x14ac:dyDescent="0.2">
      <c r="B28" s="79" t="str">
        <f t="shared" si="0"/>
        <v>КІNTO-Ekviti</v>
      </c>
      <c r="C28" s="80">
        <f t="shared" si="0"/>
        <v>4906210.3099999996</v>
      </c>
      <c r="D28" s="118">
        <f t="shared" si="1"/>
        <v>5.7645720932424607E-2</v>
      </c>
      <c r="H28" s="19"/>
    </row>
    <row r="29" spans="1:9" x14ac:dyDescent="0.2">
      <c r="B29" s="79" t="str">
        <f t="shared" si="0"/>
        <v>Altus – Depozyt</v>
      </c>
      <c r="C29" s="80">
        <f t="shared" si="0"/>
        <v>4557543.95</v>
      </c>
      <c r="D29" s="118">
        <f t="shared" si="1"/>
        <v>5.3549051116595969E-2</v>
      </c>
      <c r="H29" s="19"/>
    </row>
    <row r="30" spans="1:9" x14ac:dyDescent="0.2">
      <c r="B30" s="79" t="str">
        <f t="shared" si="0"/>
        <v>Altus – Zbalansovanyi</v>
      </c>
      <c r="C30" s="80">
        <f t="shared" si="0"/>
        <v>3566246.76</v>
      </c>
      <c r="D30" s="118">
        <f t="shared" si="1"/>
        <v>4.1901763787847782E-2</v>
      </c>
      <c r="H30" s="19"/>
    </row>
    <row r="31" spans="1:9" x14ac:dyDescent="0.2">
      <c r="B31" s="79" t="str">
        <f t="shared" si="0"/>
        <v>KINTO-Kaznacheiskyi</v>
      </c>
      <c r="C31" s="80">
        <f t="shared" si="0"/>
        <v>3183592.08</v>
      </c>
      <c r="D31" s="118">
        <f t="shared" si="1"/>
        <v>3.7405746800600811E-2</v>
      </c>
    </row>
    <row r="32" spans="1:9" x14ac:dyDescent="0.2">
      <c r="B32" s="79" t="str">
        <f t="shared" si="0"/>
        <v>UNIVER.UA/Iaroslav Mudryi: Fond Aktsii</v>
      </c>
      <c r="C32" s="80">
        <f t="shared" si="0"/>
        <v>2659328.0099999998</v>
      </c>
      <c r="D32" s="118">
        <f t="shared" si="1"/>
        <v>3.1245884429328526E-2</v>
      </c>
    </row>
  </sheetData>
  <mergeCells count="3">
    <mergeCell ref="A1:H1"/>
    <mergeCell ref="A19:B19"/>
    <mergeCell ref="A20:H20"/>
  </mergeCells>
  <phoneticPr fontId="12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K54"/>
  <sheetViews>
    <sheetView zoomScale="60" zoomScaleNormal="60" workbookViewId="0">
      <selection activeCell="L11" sqref="L11"/>
    </sheetView>
  </sheetViews>
  <sheetFormatPr defaultRowHeight="14.25" x14ac:dyDescent="0.2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6384" width="9.140625" style="31"/>
  </cols>
  <sheetData>
    <row r="1" spans="1:11" s="14" customFormat="1" ht="16.5" thickBot="1" x14ac:dyDescent="0.25">
      <c r="A1" s="156" t="s">
        <v>71</v>
      </c>
      <c r="B1" s="156"/>
      <c r="C1" s="156"/>
      <c r="D1" s="156"/>
      <c r="E1" s="156"/>
      <c r="F1" s="156"/>
      <c r="G1" s="156"/>
      <c r="H1" s="156"/>
      <c r="I1" s="156"/>
      <c r="J1" s="97"/>
    </row>
    <row r="2" spans="1:11" s="20" customFormat="1" ht="15.75" customHeight="1" thickBot="1" x14ac:dyDescent="0.25">
      <c r="A2" s="157" t="s">
        <v>51</v>
      </c>
      <c r="B2" s="98"/>
      <c r="C2" s="99"/>
      <c r="D2" s="100"/>
      <c r="E2" s="159" t="s">
        <v>72</v>
      </c>
      <c r="F2" s="159"/>
      <c r="G2" s="159"/>
      <c r="H2" s="159"/>
      <c r="I2" s="159"/>
      <c r="J2" s="159"/>
      <c r="K2" s="159"/>
    </row>
    <row r="3" spans="1:11" s="22" customFormat="1" ht="51.75" thickBot="1" x14ac:dyDescent="0.25">
      <c r="A3" s="158"/>
      <c r="B3" s="101" t="s">
        <v>73</v>
      </c>
      <c r="C3" s="181" t="s">
        <v>74</v>
      </c>
      <c r="D3" s="181" t="s">
        <v>75</v>
      </c>
      <c r="E3" s="17" t="s">
        <v>76</v>
      </c>
      <c r="F3" s="17" t="s">
        <v>77</v>
      </c>
      <c r="G3" s="17" t="s">
        <v>78</v>
      </c>
      <c r="H3" s="17" t="s">
        <v>79</v>
      </c>
      <c r="I3" s="18" t="s">
        <v>80</v>
      </c>
      <c r="J3" s="182" t="s">
        <v>81</v>
      </c>
    </row>
    <row r="4" spans="1:11" s="20" customFormat="1" collapsed="1" x14ac:dyDescent="0.2">
      <c r="A4" s="21">
        <v>1</v>
      </c>
      <c r="B4" s="167" t="s">
        <v>34</v>
      </c>
      <c r="C4" s="135">
        <v>38118</v>
      </c>
      <c r="D4" s="135">
        <v>38182</v>
      </c>
      <c r="E4" s="136">
        <v>-1.3834949924927842E-2</v>
      </c>
      <c r="F4" s="136">
        <v>3.1741348471856501E-3</v>
      </c>
      <c r="G4" s="136">
        <v>-2.5667491939512788E-2</v>
      </c>
      <c r="H4" s="136">
        <v>-1.5967082049047621E-2</v>
      </c>
      <c r="I4" s="136">
        <v>5.2399151037067124</v>
      </c>
      <c r="J4" s="137">
        <v>0.12350060000022833</v>
      </c>
    </row>
    <row r="5" spans="1:11" s="20" customFormat="1" collapsed="1" x14ac:dyDescent="0.2">
      <c r="A5" s="21">
        <v>2</v>
      </c>
      <c r="B5" s="167" t="s">
        <v>41</v>
      </c>
      <c r="C5" s="135">
        <v>38828</v>
      </c>
      <c r="D5" s="135">
        <v>39028</v>
      </c>
      <c r="E5" s="136">
        <v>7.1531392219745804E-3</v>
      </c>
      <c r="F5" s="136">
        <v>2.2682409571271878E-2</v>
      </c>
      <c r="G5" s="136">
        <v>5.0724805876684487E-2</v>
      </c>
      <c r="H5" s="136">
        <v>0.1214604905894483</v>
      </c>
      <c r="I5" s="136">
        <v>4.2599509734512093</v>
      </c>
      <c r="J5" s="137">
        <v>0.13183367638692567</v>
      </c>
    </row>
    <row r="6" spans="1:11" s="20" customFormat="1" collapsed="1" x14ac:dyDescent="0.2">
      <c r="A6" s="21">
        <v>3</v>
      </c>
      <c r="B6" s="167" t="s">
        <v>45</v>
      </c>
      <c r="C6" s="135">
        <v>38919</v>
      </c>
      <c r="D6" s="135">
        <v>39092</v>
      </c>
      <c r="E6" s="136">
        <v>-4.3045048443398737E-2</v>
      </c>
      <c r="F6" s="136">
        <v>2.0610864873443102E-2</v>
      </c>
      <c r="G6" s="136">
        <v>2.6075583769769484E-2</v>
      </c>
      <c r="H6" s="136">
        <v>1.3972341189029791E-2</v>
      </c>
      <c r="I6" s="136">
        <v>1.9393558710802088</v>
      </c>
      <c r="J6" s="137">
        <v>8.4907830111368598E-2</v>
      </c>
    </row>
    <row r="7" spans="1:11" s="20" customFormat="1" collapsed="1" x14ac:dyDescent="0.2">
      <c r="A7" s="21">
        <v>4</v>
      </c>
      <c r="B7" s="167" t="s">
        <v>43</v>
      </c>
      <c r="C7" s="135">
        <v>38919</v>
      </c>
      <c r="D7" s="135">
        <v>39092</v>
      </c>
      <c r="E7" s="136">
        <v>-2.891845825218109E-2</v>
      </c>
      <c r="F7" s="136">
        <v>6.1628812896661334E-3</v>
      </c>
      <c r="G7" s="136">
        <v>-3.8204128439588536E-2</v>
      </c>
      <c r="H7" s="136">
        <v>-0.17864090356401729</v>
      </c>
      <c r="I7" s="136">
        <v>-0.28570292506041439</v>
      </c>
      <c r="J7" s="137">
        <v>-2.5110408886633961E-2</v>
      </c>
    </row>
    <row r="8" spans="1:11" s="20" customFormat="1" collapsed="1" x14ac:dyDescent="0.2">
      <c r="A8" s="21">
        <v>5</v>
      </c>
      <c r="B8" s="167" t="s">
        <v>49</v>
      </c>
      <c r="C8" s="135">
        <v>38968</v>
      </c>
      <c r="D8" s="135">
        <v>39140</v>
      </c>
      <c r="E8" s="136">
        <v>-2.5560279217046178E-3</v>
      </c>
      <c r="F8" s="136">
        <v>-2.6181311181908695E-3</v>
      </c>
      <c r="G8" s="136">
        <v>-0.26505003889117995</v>
      </c>
      <c r="H8" s="136">
        <v>-0.27519160276699761</v>
      </c>
      <c r="I8" s="136">
        <v>-0.63757866515836459</v>
      </c>
      <c r="J8" s="137">
        <v>-7.455912796474562E-2</v>
      </c>
    </row>
    <row r="9" spans="1:11" s="20" customFormat="1" collapsed="1" x14ac:dyDescent="0.2">
      <c r="A9" s="21">
        <v>6</v>
      </c>
      <c r="B9" s="166" t="s">
        <v>84</v>
      </c>
      <c r="C9" s="135">
        <v>39413</v>
      </c>
      <c r="D9" s="135">
        <v>39589</v>
      </c>
      <c r="E9" s="136">
        <v>-3.4201812589403469E-2</v>
      </c>
      <c r="F9" s="136">
        <v>-4.8159353836386698E-3</v>
      </c>
      <c r="G9" s="136">
        <v>3.7573660855509283E-2</v>
      </c>
      <c r="H9" s="136">
        <v>0.12688609082984792</v>
      </c>
      <c r="I9" s="136">
        <v>2.9915899654331044</v>
      </c>
      <c r="J9" s="137">
        <v>0.12370048480576568</v>
      </c>
    </row>
    <row r="10" spans="1:11" s="20" customFormat="1" collapsed="1" x14ac:dyDescent="0.2">
      <c r="A10" s="21">
        <v>7</v>
      </c>
      <c r="B10" s="167" t="s">
        <v>47</v>
      </c>
      <c r="C10" s="135">
        <v>39429</v>
      </c>
      <c r="D10" s="135">
        <v>39618</v>
      </c>
      <c r="E10" s="136">
        <v>-4.8903952856740429E-2</v>
      </c>
      <c r="F10" s="136">
        <v>-3.3737910447229513E-2</v>
      </c>
      <c r="G10" s="136">
        <v>-3.2252264476832493E-2</v>
      </c>
      <c r="H10" s="136">
        <v>-6.7173617985649359E-2</v>
      </c>
      <c r="I10" s="136">
        <v>9.8225446065022703E-2</v>
      </c>
      <c r="J10" s="137">
        <v>7.9793569190063085E-3</v>
      </c>
    </row>
    <row r="11" spans="1:11" s="20" customFormat="1" collapsed="1" x14ac:dyDescent="0.2">
      <c r="A11" s="21">
        <v>8</v>
      </c>
      <c r="B11" s="167" t="s">
        <v>48</v>
      </c>
      <c r="C11" s="135">
        <v>39560</v>
      </c>
      <c r="D11" s="135">
        <v>39770</v>
      </c>
      <c r="E11" s="136">
        <v>-0.10687654320081941</v>
      </c>
      <c r="F11" s="136">
        <v>-3.5266205307267429E-2</v>
      </c>
      <c r="G11" s="136">
        <v>-4.5235023357588222E-3</v>
      </c>
      <c r="H11" s="136">
        <v>-6.3565665146176564E-2</v>
      </c>
      <c r="I11" s="136">
        <v>5.9963185986244838E-3</v>
      </c>
      <c r="J11" s="137">
        <v>5.2582368527809287E-4</v>
      </c>
    </row>
    <row r="12" spans="1:11" s="20" customFormat="1" collapsed="1" x14ac:dyDescent="0.2">
      <c r="A12" s="21">
        <v>9</v>
      </c>
      <c r="B12" s="167" t="s">
        <v>39</v>
      </c>
      <c r="C12" s="135">
        <v>39884</v>
      </c>
      <c r="D12" s="135">
        <v>40001</v>
      </c>
      <c r="E12" s="136">
        <v>-2.7203834582394948E-2</v>
      </c>
      <c r="F12" s="136">
        <v>2.0134144723111369E-2</v>
      </c>
      <c r="G12" s="136">
        <v>-4.6644513977068036E-2</v>
      </c>
      <c r="H12" s="136">
        <v>-6.0082692569547458E-2</v>
      </c>
      <c r="I12" s="136">
        <v>0.19140609762006489</v>
      </c>
      <c r="J12" s="137">
        <v>1.6440825999968878E-2</v>
      </c>
    </row>
    <row r="13" spans="1:11" s="20" customFormat="1" collapsed="1" x14ac:dyDescent="0.2">
      <c r="A13" s="21">
        <v>10</v>
      </c>
      <c r="B13" s="166" t="s">
        <v>37</v>
      </c>
      <c r="C13" s="135">
        <v>40253</v>
      </c>
      <c r="D13" s="135">
        <v>40366</v>
      </c>
      <c r="E13" s="136">
        <v>-0.11379626297148238</v>
      </c>
      <c r="F13" s="136">
        <v>-4.5735376303234654E-2</v>
      </c>
      <c r="G13" s="136">
        <v>-6.9746210324620472E-2</v>
      </c>
      <c r="H13" s="136">
        <v>-9.9917151388081327E-2</v>
      </c>
      <c r="I13" s="136">
        <v>0.3564305197972597</v>
      </c>
      <c r="J13" s="137">
        <v>3.179533569274362E-2</v>
      </c>
    </row>
    <row r="14" spans="1:11" s="20" customFormat="1" collapsed="1" x14ac:dyDescent="0.2">
      <c r="A14" s="21">
        <v>11</v>
      </c>
      <c r="B14" s="167" t="s">
        <v>38</v>
      </c>
      <c r="C14" s="135">
        <v>40114</v>
      </c>
      <c r="D14" s="135">
        <v>40401</v>
      </c>
      <c r="E14" s="136">
        <v>-6.7980411373605221E-2</v>
      </c>
      <c r="F14" s="136">
        <v>-1.5756725315944742E-2</v>
      </c>
      <c r="G14" s="136">
        <v>-5.7816254694014191E-3</v>
      </c>
      <c r="H14" s="136">
        <v>-5.4744435569026528E-2</v>
      </c>
      <c r="I14" s="136">
        <v>0.40083676770481391</v>
      </c>
      <c r="J14" s="137">
        <v>3.5569829169238565E-2</v>
      </c>
    </row>
    <row r="15" spans="1:11" s="20" customFormat="1" collapsed="1" x14ac:dyDescent="0.2">
      <c r="A15" s="21">
        <v>12</v>
      </c>
      <c r="B15" s="167" t="s">
        <v>40</v>
      </c>
      <c r="C15" s="135">
        <v>40226</v>
      </c>
      <c r="D15" s="135">
        <v>40430</v>
      </c>
      <c r="E15" s="136">
        <v>3.4389523783957765E-2</v>
      </c>
      <c r="F15" s="136">
        <v>5.6243172435807898E-2</v>
      </c>
      <c r="G15" s="136">
        <v>7.2695032852748032E-2</v>
      </c>
      <c r="H15" s="136">
        <v>9.3989201687781243E-2</v>
      </c>
      <c r="I15" s="136">
        <v>2.6286177945859328</v>
      </c>
      <c r="J15" s="137">
        <v>0.14425680151996856</v>
      </c>
    </row>
    <row r="16" spans="1:11" s="20" customFormat="1" collapsed="1" x14ac:dyDescent="0.2">
      <c r="A16" s="21">
        <v>13</v>
      </c>
      <c r="B16" s="167" t="s">
        <v>46</v>
      </c>
      <c r="C16" s="135">
        <v>40427</v>
      </c>
      <c r="D16" s="135">
        <v>40543</v>
      </c>
      <c r="E16" s="136">
        <v>-5.7558727304806712E-2</v>
      </c>
      <c r="F16" s="136">
        <v>1.1451758619385188E-2</v>
      </c>
      <c r="G16" s="136">
        <v>3.8987772355881134E-2</v>
      </c>
      <c r="H16" s="136">
        <v>0.10691002524041471</v>
      </c>
      <c r="I16" s="136">
        <v>2.2744869672132015</v>
      </c>
      <c r="J16" s="137">
        <v>0.13674306318154961</v>
      </c>
    </row>
    <row r="17" spans="1:11" s="20" customFormat="1" collapsed="1" x14ac:dyDescent="0.2">
      <c r="A17" s="21">
        <v>14</v>
      </c>
      <c r="B17" s="167" t="s">
        <v>44</v>
      </c>
      <c r="C17" s="135">
        <v>40444</v>
      </c>
      <c r="D17" s="135">
        <v>40638</v>
      </c>
      <c r="E17" s="136">
        <v>6.4841018493229541E-2</v>
      </c>
      <c r="F17" s="136">
        <v>8.7298538111130197E-2</v>
      </c>
      <c r="G17" s="136">
        <v>8.4700960043899043E-2</v>
      </c>
      <c r="H17" s="136">
        <v>1.4538039514915502E-2</v>
      </c>
      <c r="I17" s="136">
        <v>0.36633686746988592</v>
      </c>
      <c r="J17" s="137">
        <v>3.5311771728613328E-2</v>
      </c>
    </row>
    <row r="18" spans="1:11" s="20" customFormat="1" collapsed="1" x14ac:dyDescent="0.2">
      <c r="A18" s="21">
        <v>15</v>
      </c>
      <c r="B18" s="167" t="s">
        <v>36</v>
      </c>
      <c r="C18" s="135">
        <v>40427</v>
      </c>
      <c r="D18" s="135">
        <v>40708</v>
      </c>
      <c r="E18" s="136">
        <v>-2.6778503128216835E-2</v>
      </c>
      <c r="F18" s="136">
        <v>3.8861328599879341E-2</v>
      </c>
      <c r="G18" s="136">
        <v>5.5821109316773754E-2</v>
      </c>
      <c r="H18" s="136">
        <v>0.10845253665449595</v>
      </c>
      <c r="I18" s="136">
        <v>2.7775934506023674</v>
      </c>
      <c r="J18" s="137">
        <v>0.16297993937927635</v>
      </c>
    </row>
    <row r="19" spans="1:11" s="20" customFormat="1" collapsed="1" x14ac:dyDescent="0.2">
      <c r="A19" s="21">
        <v>16</v>
      </c>
      <c r="B19" s="167" t="s">
        <v>42</v>
      </c>
      <c r="C19" s="135">
        <v>41026</v>
      </c>
      <c r="D19" s="135">
        <v>41242</v>
      </c>
      <c r="E19" s="136">
        <v>1.1283717805615101E-2</v>
      </c>
      <c r="F19" s="136">
        <v>0.13660352255635089</v>
      </c>
      <c r="G19" s="136">
        <v>0.12440781143874102</v>
      </c>
      <c r="H19" s="136">
        <v>0.12490514764087113</v>
      </c>
      <c r="I19" s="136">
        <v>1.6518884464806649</v>
      </c>
      <c r="J19" s="137">
        <v>0.14210814589105203</v>
      </c>
    </row>
    <row r="20" spans="1:11" s="20" customFormat="1" ht="15.75" thickBot="1" x14ac:dyDescent="0.25">
      <c r="A20" s="134"/>
      <c r="B20" s="183" t="s">
        <v>83</v>
      </c>
      <c r="C20" s="138" t="s">
        <v>3</v>
      </c>
      <c r="D20" s="138" t="s">
        <v>3</v>
      </c>
      <c r="E20" s="139">
        <f>AVERAGE(E4:E19)</f>
        <v>-2.8374195827806543E-2</v>
      </c>
      <c r="F20" s="139">
        <f>AVERAGE(F4:F19)</f>
        <v>1.658077948448286E-2</v>
      </c>
      <c r="G20" s="139">
        <f>AVERAGE(G4:G19)</f>
        <v>1.9481004100273258E-4</v>
      </c>
      <c r="H20" s="139">
        <f>AVERAGE(H4:H19)</f>
        <v>-6.5105798557337016E-3</v>
      </c>
      <c r="I20" s="138" t="s">
        <v>3</v>
      </c>
      <c r="J20" s="139">
        <f>AVERAGE(J4:J19)</f>
        <v>6.7373996726225252E-2</v>
      </c>
      <c r="K20" s="140"/>
    </row>
    <row r="21" spans="1:11" s="20" customFormat="1" x14ac:dyDescent="0.2">
      <c r="A21" s="160" t="s">
        <v>82</v>
      </c>
      <c r="B21" s="160"/>
      <c r="C21" s="160"/>
      <c r="D21" s="160"/>
      <c r="E21" s="160"/>
      <c r="F21" s="160"/>
      <c r="G21" s="160"/>
      <c r="H21" s="160"/>
      <c r="I21" s="160"/>
      <c r="J21" s="160"/>
      <c r="K21" s="207"/>
    </row>
    <row r="22" spans="1:11" s="20" customFormat="1" collapsed="1" x14ac:dyDescent="0.2"/>
    <row r="23" spans="1:11" s="20" customFormat="1" collapsed="1" x14ac:dyDescent="0.2"/>
    <row r="24" spans="1:11" s="20" customFormat="1" collapsed="1" x14ac:dyDescent="0.2"/>
    <row r="25" spans="1:11" s="20" customFormat="1" collapsed="1" x14ac:dyDescent="0.2"/>
    <row r="26" spans="1:11" s="20" customFormat="1" collapsed="1" x14ac:dyDescent="0.2"/>
    <row r="27" spans="1:11" s="20" customFormat="1" collapsed="1" x14ac:dyDescent="0.2"/>
    <row r="28" spans="1:11" s="20" customFormat="1" collapsed="1" x14ac:dyDescent="0.2"/>
    <row r="29" spans="1:11" s="20" customFormat="1" collapsed="1" x14ac:dyDescent="0.2"/>
    <row r="30" spans="1:11" s="20" customFormat="1" collapsed="1" x14ac:dyDescent="0.2"/>
    <row r="31" spans="1:11" s="20" customFormat="1" collapsed="1" x14ac:dyDescent="0.2"/>
    <row r="32" spans="1:11" s="20" customFormat="1" collapsed="1" x14ac:dyDescent="0.2"/>
    <row r="33" spans="3:8" s="20" customFormat="1" x14ac:dyDescent="0.2"/>
    <row r="34" spans="3:8" s="20" customFormat="1" x14ac:dyDescent="0.2"/>
    <row r="35" spans="3:8" s="28" customFormat="1" x14ac:dyDescent="0.2">
      <c r="C35" s="29"/>
      <c r="D35" s="29"/>
      <c r="E35" s="30"/>
      <c r="F35" s="30"/>
      <c r="G35" s="30"/>
      <c r="H35" s="30"/>
    </row>
    <row r="36" spans="3:8" s="28" customFormat="1" x14ac:dyDescent="0.2">
      <c r="C36" s="29"/>
      <c r="D36" s="29"/>
      <c r="E36" s="30"/>
      <c r="F36" s="30"/>
      <c r="G36" s="30"/>
      <c r="H36" s="30"/>
    </row>
    <row r="37" spans="3:8" s="28" customFormat="1" x14ac:dyDescent="0.2">
      <c r="C37" s="29"/>
      <c r="D37" s="29"/>
      <c r="E37" s="30"/>
      <c r="F37" s="30"/>
      <c r="G37" s="30"/>
      <c r="H37" s="30"/>
    </row>
    <row r="38" spans="3:8" s="28" customFormat="1" x14ac:dyDescent="0.2">
      <c r="C38" s="29"/>
      <c r="D38" s="29"/>
      <c r="E38" s="30"/>
      <c r="F38" s="30"/>
      <c r="G38" s="30"/>
      <c r="H38" s="30"/>
    </row>
    <row r="39" spans="3:8" s="28" customFormat="1" x14ac:dyDescent="0.2">
      <c r="C39" s="29"/>
      <c r="D39" s="29"/>
      <c r="E39" s="30"/>
      <c r="F39" s="30"/>
      <c r="G39" s="30"/>
      <c r="H39" s="30"/>
    </row>
    <row r="40" spans="3:8" s="28" customFormat="1" x14ac:dyDescent="0.2">
      <c r="C40" s="29"/>
      <c r="D40" s="29"/>
      <c r="E40" s="30"/>
      <c r="F40" s="30"/>
      <c r="G40" s="30"/>
      <c r="H40" s="30"/>
    </row>
    <row r="41" spans="3:8" s="28" customFormat="1" x14ac:dyDescent="0.2">
      <c r="C41" s="29"/>
      <c r="D41" s="29"/>
      <c r="E41" s="30"/>
      <c r="F41" s="30"/>
      <c r="G41" s="30"/>
      <c r="H41" s="30"/>
    </row>
    <row r="42" spans="3:8" s="28" customFormat="1" x14ac:dyDescent="0.2">
      <c r="C42" s="29"/>
      <c r="D42" s="29"/>
      <c r="E42" s="30"/>
      <c r="F42" s="30"/>
      <c r="G42" s="30"/>
      <c r="H42" s="30"/>
    </row>
    <row r="43" spans="3:8" s="28" customFormat="1" x14ac:dyDescent="0.2">
      <c r="C43" s="29"/>
      <c r="D43" s="29"/>
      <c r="E43" s="30"/>
      <c r="F43" s="30"/>
      <c r="G43" s="30"/>
      <c r="H43" s="30"/>
    </row>
    <row r="44" spans="3:8" s="28" customFormat="1" x14ac:dyDescent="0.2">
      <c r="C44" s="29"/>
      <c r="D44" s="29"/>
      <c r="E44" s="30"/>
      <c r="F44" s="30"/>
      <c r="G44" s="30"/>
      <c r="H44" s="30"/>
    </row>
    <row r="45" spans="3:8" s="28" customFormat="1" x14ac:dyDescent="0.2">
      <c r="C45" s="29"/>
      <c r="D45" s="29"/>
      <c r="E45" s="30"/>
      <c r="F45" s="30"/>
      <c r="G45" s="30"/>
      <c r="H45" s="30"/>
    </row>
    <row r="46" spans="3:8" s="28" customFormat="1" x14ac:dyDescent="0.2">
      <c r="C46" s="29"/>
      <c r="D46" s="29"/>
      <c r="E46" s="30"/>
      <c r="F46" s="30"/>
      <c r="G46" s="30"/>
      <c r="H46" s="30"/>
    </row>
    <row r="47" spans="3:8" s="28" customFormat="1" x14ac:dyDescent="0.2">
      <c r="C47" s="29"/>
      <c r="D47" s="29"/>
      <c r="E47" s="30"/>
      <c r="F47" s="30"/>
      <c r="G47" s="30"/>
      <c r="H47" s="30"/>
    </row>
    <row r="48" spans="3:8" s="28" customFormat="1" x14ac:dyDescent="0.2">
      <c r="C48" s="29"/>
      <c r="D48" s="29"/>
      <c r="E48" s="30"/>
      <c r="F48" s="30"/>
      <c r="G48" s="30"/>
      <c r="H48" s="30"/>
    </row>
    <row r="49" spans="3:8" s="28" customFormat="1" x14ac:dyDescent="0.2">
      <c r="C49" s="29"/>
      <c r="D49" s="29"/>
      <c r="E49" s="30"/>
      <c r="F49" s="30"/>
      <c r="G49" s="30"/>
      <c r="H49" s="30"/>
    </row>
    <row r="50" spans="3:8" s="28" customFormat="1" x14ac:dyDescent="0.2">
      <c r="C50" s="29"/>
      <c r="D50" s="29"/>
      <c r="E50" s="30"/>
      <c r="F50" s="30"/>
      <c r="G50" s="30"/>
      <c r="H50" s="30"/>
    </row>
    <row r="51" spans="3:8" s="28" customFormat="1" x14ac:dyDescent="0.2">
      <c r="C51" s="29"/>
      <c r="D51" s="29"/>
      <c r="E51" s="30"/>
      <c r="F51" s="30"/>
      <c r="G51" s="30"/>
      <c r="H51" s="30"/>
    </row>
    <row r="52" spans="3:8" s="28" customFormat="1" x14ac:dyDescent="0.2">
      <c r="C52" s="29"/>
      <c r="D52" s="29"/>
      <c r="E52" s="30"/>
      <c r="F52" s="30"/>
      <c r="G52" s="30"/>
      <c r="H52" s="30"/>
    </row>
    <row r="53" spans="3:8" s="28" customFormat="1" x14ac:dyDescent="0.2">
      <c r="C53" s="29"/>
      <c r="D53" s="29"/>
      <c r="E53" s="30"/>
      <c r="F53" s="30"/>
      <c r="G53" s="30"/>
      <c r="H53" s="30"/>
    </row>
    <row r="54" spans="3:8" s="28" customFormat="1" x14ac:dyDescent="0.2">
      <c r="C54" s="29"/>
      <c r="D54" s="29"/>
      <c r="E54" s="30"/>
      <c r="F54" s="30"/>
      <c r="G54" s="30"/>
      <c r="H54" s="30"/>
    </row>
  </sheetData>
  <mergeCells count="4">
    <mergeCell ref="A1:I1"/>
    <mergeCell ref="A2:A3"/>
    <mergeCell ref="E2:K2"/>
    <mergeCell ref="A21:K21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H66"/>
  <sheetViews>
    <sheetView zoomScale="60" zoomScaleNormal="60" workbookViewId="0">
      <selection activeCell="B4" sqref="B4"/>
    </sheetView>
  </sheetViews>
  <sheetFormatPr defaultRowHeight="14.25" x14ac:dyDescent="0.2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39" customWidth="1"/>
    <col min="5" max="7" width="24.7109375" style="28" customWidth="1"/>
    <col min="8" max="16384" width="9.140625" style="28"/>
  </cols>
  <sheetData>
    <row r="1" spans="1:8" ht="16.5" thickBot="1" x14ac:dyDescent="0.25">
      <c r="A1" s="156" t="s">
        <v>85</v>
      </c>
      <c r="B1" s="156"/>
      <c r="C1" s="156"/>
      <c r="D1" s="156"/>
      <c r="E1" s="156"/>
      <c r="F1" s="156"/>
      <c r="G1" s="156"/>
    </row>
    <row r="2" spans="1:8" ht="15.75" customHeight="1" thickBot="1" x14ac:dyDescent="0.25">
      <c r="A2" s="185" t="s">
        <v>86</v>
      </c>
      <c r="B2" s="86"/>
      <c r="C2" s="186" t="s">
        <v>87</v>
      </c>
      <c r="D2" s="187"/>
      <c r="E2" s="186" t="s">
        <v>88</v>
      </c>
      <c r="F2" s="187"/>
      <c r="G2" s="87"/>
    </row>
    <row r="3" spans="1:8" ht="45.75" thickBot="1" x14ac:dyDescent="0.25">
      <c r="A3" s="188"/>
      <c r="B3" s="189" t="s">
        <v>73</v>
      </c>
      <c r="C3" s="101" t="s">
        <v>89</v>
      </c>
      <c r="D3" s="101" t="s">
        <v>90</v>
      </c>
      <c r="E3" s="101" t="s">
        <v>91</v>
      </c>
      <c r="F3" s="101" t="s">
        <v>90</v>
      </c>
      <c r="G3" s="18" t="s">
        <v>92</v>
      </c>
    </row>
    <row r="4" spans="1:8" ht="15" customHeight="1" x14ac:dyDescent="0.2">
      <c r="A4" s="21">
        <v>1</v>
      </c>
      <c r="B4" s="184" t="s">
        <v>84</v>
      </c>
      <c r="C4" s="36">
        <v>2975.9436099999994</v>
      </c>
      <c r="D4" s="92">
        <v>0.34718136749249573</v>
      </c>
      <c r="E4" s="37">
        <v>819</v>
      </c>
      <c r="F4" s="92">
        <v>0.39488910318225651</v>
      </c>
      <c r="G4" s="38">
        <v>3422.8263665089416</v>
      </c>
      <c r="H4" s="49"/>
    </row>
    <row r="5" spans="1:8" ht="14.25" customHeight="1" x14ac:dyDescent="0.2">
      <c r="A5" s="21">
        <v>2</v>
      </c>
      <c r="B5" s="184" t="s">
        <v>43</v>
      </c>
      <c r="C5" s="36">
        <v>1194.0753899999997</v>
      </c>
      <c r="D5" s="92">
        <v>0.81492800197142767</v>
      </c>
      <c r="E5" s="37">
        <v>1731</v>
      </c>
      <c r="F5" s="92">
        <v>0.86897590361445787</v>
      </c>
      <c r="G5" s="38">
        <v>1114.8469809750193</v>
      </c>
      <c r="H5" s="49"/>
    </row>
    <row r="6" spans="1:8" x14ac:dyDescent="0.2">
      <c r="A6" s="21">
        <v>3</v>
      </c>
      <c r="B6" s="184" t="s">
        <v>42</v>
      </c>
      <c r="C6" s="36">
        <v>521.43397000000016</v>
      </c>
      <c r="D6" s="92">
        <v>0.19586889600633081</v>
      </c>
      <c r="E6" s="37">
        <v>1853</v>
      </c>
      <c r="F6" s="92">
        <v>0.18252561071710008</v>
      </c>
      <c r="G6" s="38">
        <v>481.52567968270586</v>
      </c>
    </row>
    <row r="7" spans="1:8" x14ac:dyDescent="0.2">
      <c r="A7" s="21">
        <v>4</v>
      </c>
      <c r="B7" s="184" t="s">
        <v>44</v>
      </c>
      <c r="C7" s="36">
        <v>175.62614000000011</v>
      </c>
      <c r="D7" s="92">
        <v>9.4135131794278695E-2</v>
      </c>
      <c r="E7" s="37">
        <v>40</v>
      </c>
      <c r="F7" s="92">
        <v>2.7510316368638238E-2</v>
      </c>
      <c r="G7" s="38">
        <v>48.579427321304301</v>
      </c>
    </row>
    <row r="8" spans="1:8" x14ac:dyDescent="0.2">
      <c r="A8" s="21">
        <v>5</v>
      </c>
      <c r="B8" s="184" t="s">
        <v>40</v>
      </c>
      <c r="C8" s="36">
        <v>151.52103000000028</v>
      </c>
      <c r="D8" s="92">
        <v>3.438952378395714E-2</v>
      </c>
      <c r="E8" s="37">
        <v>0</v>
      </c>
      <c r="F8" s="92">
        <v>0</v>
      </c>
      <c r="G8" s="38">
        <v>0</v>
      </c>
    </row>
    <row r="9" spans="1:8" x14ac:dyDescent="0.2">
      <c r="A9" s="21">
        <v>6</v>
      </c>
      <c r="B9" s="184" t="s">
        <v>41</v>
      </c>
      <c r="C9" s="36">
        <v>25.3286799999997</v>
      </c>
      <c r="D9" s="92">
        <v>7.1531392220177256E-3</v>
      </c>
      <c r="E9" s="37">
        <v>0</v>
      </c>
      <c r="F9" s="92">
        <v>0</v>
      </c>
      <c r="G9" s="38">
        <v>0</v>
      </c>
    </row>
    <row r="10" spans="1:8" x14ac:dyDescent="0.2">
      <c r="A10" s="21">
        <v>7</v>
      </c>
      <c r="B10" s="184" t="s">
        <v>49</v>
      </c>
      <c r="C10" s="36">
        <v>-0.82099989999999523</v>
      </c>
      <c r="D10" s="92">
        <v>-2.5560279217149199E-3</v>
      </c>
      <c r="E10" s="37">
        <v>0</v>
      </c>
      <c r="F10" s="92">
        <v>0</v>
      </c>
      <c r="G10" s="38">
        <v>0</v>
      </c>
      <c r="H10" s="49"/>
    </row>
    <row r="11" spans="1:8" x14ac:dyDescent="0.2">
      <c r="A11" s="21">
        <v>8</v>
      </c>
      <c r="B11" s="184" t="s">
        <v>47</v>
      </c>
      <c r="C11" s="36">
        <v>-53.815079999999966</v>
      </c>
      <c r="D11" s="92">
        <v>-4.8903952856704569E-2</v>
      </c>
      <c r="E11" s="37">
        <v>0</v>
      </c>
      <c r="F11" s="92">
        <v>0</v>
      </c>
      <c r="G11" s="38">
        <v>0</v>
      </c>
    </row>
    <row r="12" spans="1:8" x14ac:dyDescent="0.2">
      <c r="A12" s="21">
        <v>9</v>
      </c>
      <c r="B12" s="184" t="s">
        <v>46</v>
      </c>
      <c r="C12" s="36">
        <v>-73.194969999999969</v>
      </c>
      <c r="D12" s="92">
        <v>-5.7558727304811375E-2</v>
      </c>
      <c r="E12" s="37">
        <v>0</v>
      </c>
      <c r="F12" s="92">
        <v>0</v>
      </c>
      <c r="G12" s="38">
        <v>0</v>
      </c>
    </row>
    <row r="13" spans="1:8" x14ac:dyDescent="0.2">
      <c r="A13" s="21">
        <v>10</v>
      </c>
      <c r="B13" s="184" t="s">
        <v>45</v>
      </c>
      <c r="C13" s="36">
        <v>-75.891959999999955</v>
      </c>
      <c r="D13" s="92">
        <v>-4.3045048443372917E-2</v>
      </c>
      <c r="E13" s="37">
        <v>0</v>
      </c>
      <c r="F13" s="92">
        <v>0</v>
      </c>
      <c r="G13" s="38">
        <v>0</v>
      </c>
    </row>
    <row r="14" spans="1:8" x14ac:dyDescent="0.2">
      <c r="A14" s="21">
        <v>11</v>
      </c>
      <c r="B14" s="184" t="s">
        <v>48</v>
      </c>
      <c r="C14" s="36">
        <v>-87.964290000000048</v>
      </c>
      <c r="D14" s="92">
        <v>-0.10687654320087661</v>
      </c>
      <c r="E14" s="37">
        <v>0</v>
      </c>
      <c r="F14" s="92">
        <v>0</v>
      </c>
      <c r="G14" s="38">
        <v>0</v>
      </c>
    </row>
    <row r="15" spans="1:8" x14ac:dyDescent="0.2">
      <c r="A15" s="21">
        <v>12</v>
      </c>
      <c r="B15" s="184" t="s">
        <v>36</v>
      </c>
      <c r="C15" s="36">
        <v>-215.67903000000027</v>
      </c>
      <c r="D15" s="92">
        <v>-2.677850312818229E-2</v>
      </c>
      <c r="E15" s="37">
        <v>0</v>
      </c>
      <c r="F15" s="92">
        <v>0</v>
      </c>
      <c r="G15" s="38">
        <v>0</v>
      </c>
    </row>
    <row r="16" spans="1:8" x14ac:dyDescent="0.2">
      <c r="A16" s="21">
        <v>13</v>
      </c>
      <c r="B16" s="184" t="s">
        <v>38</v>
      </c>
      <c r="C16" s="36">
        <v>-364.1530700000003</v>
      </c>
      <c r="D16" s="92">
        <v>-6.7980411373583849E-2</v>
      </c>
      <c r="E16" s="37">
        <v>0</v>
      </c>
      <c r="F16" s="92">
        <v>0</v>
      </c>
      <c r="G16" s="38">
        <v>0</v>
      </c>
    </row>
    <row r="17" spans="1:8" ht="13.5" customHeight="1" x14ac:dyDescent="0.2">
      <c r="A17" s="21">
        <v>14</v>
      </c>
      <c r="B17" s="184" t="s">
        <v>39</v>
      </c>
      <c r="C17" s="36">
        <v>-184.96431000000052</v>
      </c>
      <c r="D17" s="92">
        <v>-3.6330380276762247E-2</v>
      </c>
      <c r="E17" s="37">
        <v>-39</v>
      </c>
      <c r="F17" s="92">
        <v>-9.381765696415684E-3</v>
      </c>
      <c r="G17" s="38">
        <v>-47.267180795094689</v>
      </c>
    </row>
    <row r="18" spans="1:8" x14ac:dyDescent="0.2">
      <c r="A18" s="21">
        <v>15</v>
      </c>
      <c r="B18" s="184" t="s">
        <v>34</v>
      </c>
      <c r="C18" s="36">
        <v>-495.44906000000236</v>
      </c>
      <c r="D18" s="92">
        <v>-1.6848084666739763E-2</v>
      </c>
      <c r="E18" s="37">
        <v>-142</v>
      </c>
      <c r="F18" s="92">
        <v>-3.0554061323292093E-3</v>
      </c>
      <c r="G18" s="38">
        <v>-89.714044513126254</v>
      </c>
    </row>
    <row r="19" spans="1:8" x14ac:dyDescent="0.2">
      <c r="A19" s="21">
        <v>16</v>
      </c>
      <c r="B19" s="184" t="s">
        <v>37</v>
      </c>
      <c r="C19" s="36">
        <v>-3891.4870999999994</v>
      </c>
      <c r="D19" s="92">
        <v>-0.39672280532665133</v>
      </c>
      <c r="E19" s="37">
        <v>-2045995</v>
      </c>
      <c r="F19" s="92">
        <v>-0.319256769672218</v>
      </c>
      <c r="G19" s="38">
        <v>-2962.3270208980307</v>
      </c>
    </row>
    <row r="20" spans="1:8" ht="15.75" thickBot="1" x14ac:dyDescent="0.25">
      <c r="A20" s="85"/>
      <c r="B20" s="88" t="s">
        <v>70</v>
      </c>
      <c r="C20" s="89">
        <v>-399.49104990000296</v>
      </c>
      <c r="D20" s="93">
        <v>-4.6719074414559043E-3</v>
      </c>
      <c r="E20" s="90">
        <v>-2041733</v>
      </c>
      <c r="F20" s="93">
        <v>-0.31408686914432904</v>
      </c>
      <c r="G20" s="91">
        <v>1968.4702082817198</v>
      </c>
      <c r="H20" s="49"/>
    </row>
    <row r="21" spans="1:8" x14ac:dyDescent="0.2">
      <c r="B21" s="63"/>
      <c r="C21" s="64"/>
      <c r="D21" s="65"/>
      <c r="E21" s="66"/>
      <c r="F21" s="65"/>
      <c r="G21" s="64"/>
      <c r="H21" s="49"/>
    </row>
    <row r="40" spans="2:5" ht="15" x14ac:dyDescent="0.2">
      <c r="B40" s="55"/>
      <c r="C40" s="56"/>
      <c r="D40" s="57"/>
      <c r="E40" s="58"/>
    </row>
    <row r="41" spans="2:5" ht="15" x14ac:dyDescent="0.2">
      <c r="B41" s="55"/>
      <c r="C41" s="56"/>
      <c r="D41" s="57"/>
      <c r="E41" s="58"/>
    </row>
    <row r="42" spans="2:5" ht="15" x14ac:dyDescent="0.2">
      <c r="B42" s="55"/>
      <c r="C42" s="56"/>
      <c r="D42" s="57"/>
      <c r="E42" s="58"/>
    </row>
    <row r="43" spans="2:5" ht="15" x14ac:dyDescent="0.2">
      <c r="B43" s="55"/>
      <c r="C43" s="56"/>
      <c r="D43" s="57"/>
      <c r="E43" s="58"/>
    </row>
    <row r="44" spans="2:5" ht="15" x14ac:dyDescent="0.2">
      <c r="B44" s="55"/>
      <c r="C44" s="56"/>
      <c r="D44" s="57"/>
      <c r="E44" s="58"/>
    </row>
    <row r="45" spans="2:5" ht="15" x14ac:dyDescent="0.2">
      <c r="B45" s="55"/>
      <c r="C45" s="56"/>
      <c r="D45" s="57"/>
      <c r="E45" s="58"/>
    </row>
    <row r="46" spans="2:5" ht="15.75" thickBot="1" x14ac:dyDescent="0.25">
      <c r="B46" s="75"/>
      <c r="C46" s="75"/>
      <c r="D46" s="75"/>
      <c r="E46" s="75"/>
    </row>
    <row r="49" spans="2:6" ht="14.25" customHeight="1" x14ac:dyDescent="0.2"/>
    <row r="50" spans="2:6" x14ac:dyDescent="0.2">
      <c r="F50" s="49"/>
    </row>
    <row r="52" spans="2:6" x14ac:dyDescent="0.2">
      <c r="F52"/>
    </row>
    <row r="53" spans="2:6" x14ac:dyDescent="0.2">
      <c r="F53"/>
    </row>
    <row r="54" spans="2:6" ht="30.75" thickBot="1" x14ac:dyDescent="0.25">
      <c r="B54" s="149" t="s">
        <v>73</v>
      </c>
      <c r="C54" s="101" t="s">
        <v>93</v>
      </c>
      <c r="D54" s="101" t="s">
        <v>94</v>
      </c>
      <c r="E54" s="34" t="s">
        <v>95</v>
      </c>
      <c r="F54"/>
    </row>
    <row r="55" spans="2:6" x14ac:dyDescent="0.2">
      <c r="B55" s="35" t="str">
        <f t="shared" ref="B55:D59" si="0">B4</f>
        <v>OTP Klasychnyi</v>
      </c>
      <c r="C55" s="36">
        <f t="shared" si="0"/>
        <v>2975.9436099999994</v>
      </c>
      <c r="D55" s="92">
        <f t="shared" si="0"/>
        <v>0.34718136749249573</v>
      </c>
      <c r="E55" s="38">
        <f>G4</f>
        <v>3422.8263665089416</v>
      </c>
    </row>
    <row r="56" spans="2:6" x14ac:dyDescent="0.2">
      <c r="B56" s="35" t="str">
        <f t="shared" si="0"/>
        <v>UNIVER.UA/Iaroslav Mudryi: Fond Aktsii</v>
      </c>
      <c r="C56" s="36">
        <f t="shared" si="0"/>
        <v>1194.0753899999997</v>
      </c>
      <c r="D56" s="92">
        <f t="shared" si="0"/>
        <v>0.81492800197142767</v>
      </c>
      <c r="E56" s="38">
        <f>G5</f>
        <v>1114.8469809750193</v>
      </c>
    </row>
    <row r="57" spans="2:6" x14ac:dyDescent="0.2">
      <c r="B57" s="35" t="str">
        <f t="shared" si="0"/>
        <v>KINTO-Kaznacheiskyi</v>
      </c>
      <c r="C57" s="36">
        <f t="shared" si="0"/>
        <v>521.43397000000016</v>
      </c>
      <c r="D57" s="92">
        <f t="shared" si="0"/>
        <v>0.19586889600633081</v>
      </c>
      <c r="E57" s="38">
        <f>G6</f>
        <v>481.52567968270586</v>
      </c>
    </row>
    <row r="58" spans="2:6" x14ac:dyDescent="0.2">
      <c r="B58" s="35" t="str">
        <f t="shared" si="0"/>
        <v>VSI</v>
      </c>
      <c r="C58" s="36">
        <f t="shared" si="0"/>
        <v>175.62614000000011</v>
      </c>
      <c r="D58" s="92">
        <f t="shared" si="0"/>
        <v>9.4135131794278695E-2</v>
      </c>
      <c r="E58" s="38">
        <f>G7</f>
        <v>48.579427321304301</v>
      </c>
    </row>
    <row r="59" spans="2:6" x14ac:dyDescent="0.2">
      <c r="B59" s="114" t="str">
        <f t="shared" si="0"/>
        <v>Altus – Depozyt</v>
      </c>
      <c r="C59" s="115">
        <f t="shared" si="0"/>
        <v>151.52103000000028</v>
      </c>
      <c r="D59" s="116">
        <f t="shared" si="0"/>
        <v>3.438952378395714E-2</v>
      </c>
      <c r="E59" s="117">
        <f>G8</f>
        <v>0</v>
      </c>
    </row>
    <row r="60" spans="2:6" x14ac:dyDescent="0.2">
      <c r="B60" s="113" t="str">
        <f t="shared" ref="B60:C63" si="1">B15</f>
        <v>UNIVER.UA/Myhailo Hrushevskyi: Fond Derzhavnykh Paperiv</v>
      </c>
      <c r="C60" s="36">
        <f t="shared" si="1"/>
        <v>-215.67903000000027</v>
      </c>
      <c r="D60" s="92">
        <f t="shared" ref="D60:E64" si="2">F15</f>
        <v>0</v>
      </c>
      <c r="E60" s="38">
        <f t="shared" si="2"/>
        <v>0</v>
      </c>
    </row>
    <row r="61" spans="2:6" x14ac:dyDescent="0.2">
      <c r="B61" s="113" t="str">
        <f t="shared" si="1"/>
        <v>Sofiivskyi</v>
      </c>
      <c r="C61" s="36">
        <f t="shared" si="1"/>
        <v>-364.1530700000003</v>
      </c>
      <c r="D61" s="92">
        <f t="shared" si="2"/>
        <v>0</v>
      </c>
      <c r="E61" s="38">
        <f t="shared" si="2"/>
        <v>0</v>
      </c>
    </row>
    <row r="62" spans="2:6" x14ac:dyDescent="0.2">
      <c r="B62" s="113" t="str">
        <f t="shared" si="1"/>
        <v>КІNTO-Ekviti</v>
      </c>
      <c r="C62" s="36">
        <f t="shared" si="1"/>
        <v>-184.96431000000052</v>
      </c>
      <c r="D62" s="92">
        <f t="shared" si="2"/>
        <v>-9.381765696415684E-3</v>
      </c>
      <c r="E62" s="38">
        <f t="shared" si="2"/>
        <v>-47.267180795094689</v>
      </c>
    </row>
    <row r="63" spans="2:6" x14ac:dyDescent="0.2">
      <c r="B63" s="113" t="str">
        <f t="shared" si="1"/>
        <v>КІNТО-Klasychnyi</v>
      </c>
      <c r="C63" s="36">
        <f t="shared" si="1"/>
        <v>-495.44906000000236</v>
      </c>
      <c r="D63" s="92">
        <f t="shared" si="2"/>
        <v>-3.0554061323292093E-3</v>
      </c>
      <c r="E63" s="38">
        <f t="shared" si="2"/>
        <v>-89.714044513126254</v>
      </c>
    </row>
    <row r="64" spans="2:6" x14ac:dyDescent="0.2">
      <c r="B64" s="113" t="str">
        <f>B19</f>
        <v>OTP Fond Aktsii</v>
      </c>
      <c r="C64" s="36">
        <f>C19</f>
        <v>-3891.4870999999994</v>
      </c>
      <c r="D64" s="92">
        <f t="shared" si="2"/>
        <v>-0.319256769672218</v>
      </c>
      <c r="E64" s="38">
        <f t="shared" si="2"/>
        <v>-2962.3270208980307</v>
      </c>
    </row>
    <row r="65" spans="2:5" x14ac:dyDescent="0.2">
      <c r="B65" s="123" t="s">
        <v>60</v>
      </c>
      <c r="C65" s="124">
        <f>C20-SUM(C55:C64)</f>
        <v>-266.35861990000012</v>
      </c>
      <c r="D65" s="125"/>
      <c r="E65" s="124">
        <f>G20-SUM(E55:E64)</f>
        <v>0</v>
      </c>
    </row>
    <row r="66" spans="2:5" ht="15" x14ac:dyDescent="0.2">
      <c r="B66" s="121" t="s">
        <v>70</v>
      </c>
      <c r="C66" s="122">
        <f>SUM(C55:C65)</f>
        <v>-399.49104990000296</v>
      </c>
      <c r="D66" s="122"/>
      <c r="E66" s="122">
        <f>SUM(E55:E65)</f>
        <v>1968.4702082817198</v>
      </c>
    </row>
  </sheetData>
  <mergeCells count="4"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C106"/>
  <sheetViews>
    <sheetView zoomScale="60" zoomScaleNormal="60" workbookViewId="0">
      <selection activeCell="A37" sqref="A37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61" t="s">
        <v>73</v>
      </c>
      <c r="B1" s="62" t="s">
        <v>96</v>
      </c>
      <c r="C1" s="10"/>
    </row>
    <row r="2" spans="1:3" ht="14.25" x14ac:dyDescent="0.2">
      <c r="A2" s="184" t="s">
        <v>37</v>
      </c>
      <c r="B2" s="141">
        <v>-0.11379626297148238</v>
      </c>
      <c r="C2" s="10"/>
    </row>
    <row r="3" spans="1:3" ht="14.25" x14ac:dyDescent="0.2">
      <c r="A3" s="192" t="s">
        <v>48</v>
      </c>
      <c r="B3" s="130">
        <v>-0.10687654320081941</v>
      </c>
      <c r="C3" s="10"/>
    </row>
    <row r="4" spans="1:3" ht="14.25" x14ac:dyDescent="0.2">
      <c r="A4" s="192" t="s">
        <v>38</v>
      </c>
      <c r="B4" s="130">
        <v>-6.7980411373605221E-2</v>
      </c>
      <c r="C4" s="10"/>
    </row>
    <row r="5" spans="1:3" ht="14.25" x14ac:dyDescent="0.2">
      <c r="A5" s="192" t="s">
        <v>46</v>
      </c>
      <c r="B5" s="131">
        <v>-5.7558727304806712E-2</v>
      </c>
      <c r="C5" s="10"/>
    </row>
    <row r="6" spans="1:3" ht="14.25" x14ac:dyDescent="0.2">
      <c r="A6" s="192" t="s">
        <v>47</v>
      </c>
      <c r="B6" s="131">
        <v>-4.8903952856740429E-2</v>
      </c>
      <c r="C6" s="10"/>
    </row>
    <row r="7" spans="1:3" ht="14.25" x14ac:dyDescent="0.2">
      <c r="A7" s="204" t="s">
        <v>45</v>
      </c>
      <c r="B7" s="131">
        <v>-4.3045048443398737E-2</v>
      </c>
      <c r="C7" s="10"/>
    </row>
    <row r="8" spans="1:3" ht="14.25" x14ac:dyDescent="0.2">
      <c r="A8" s="206" t="s">
        <v>84</v>
      </c>
      <c r="B8" s="203">
        <v>-3.4201812589403469E-2</v>
      </c>
      <c r="C8" s="10"/>
    </row>
    <row r="9" spans="1:3" ht="14.25" x14ac:dyDescent="0.2">
      <c r="A9" s="205" t="s">
        <v>43</v>
      </c>
      <c r="B9" s="131">
        <v>-2.891845825218109E-2</v>
      </c>
      <c r="C9" s="10"/>
    </row>
    <row r="10" spans="1:3" ht="14.25" x14ac:dyDescent="0.2">
      <c r="A10" s="192" t="s">
        <v>39</v>
      </c>
      <c r="B10" s="131">
        <v>-2.7203834582394948E-2</v>
      </c>
      <c r="C10" s="10"/>
    </row>
    <row r="11" spans="1:3" ht="14.25" x14ac:dyDescent="0.2">
      <c r="A11" s="192" t="s">
        <v>36</v>
      </c>
      <c r="B11" s="132">
        <v>-2.6778503128216835E-2</v>
      </c>
      <c r="C11" s="10"/>
    </row>
    <row r="12" spans="1:3" ht="14.25" x14ac:dyDescent="0.2">
      <c r="A12" s="192" t="s">
        <v>34</v>
      </c>
      <c r="B12" s="131">
        <v>-1.3834949924927842E-2</v>
      </c>
      <c r="C12" s="10"/>
    </row>
    <row r="13" spans="1:3" ht="14.25" x14ac:dyDescent="0.2">
      <c r="A13" s="192" t="s">
        <v>49</v>
      </c>
      <c r="B13" s="131">
        <v>-2.5560279217046178E-3</v>
      </c>
      <c r="C13" s="10"/>
    </row>
    <row r="14" spans="1:3" ht="14.25" x14ac:dyDescent="0.2">
      <c r="A14" s="192" t="s">
        <v>41</v>
      </c>
      <c r="B14" s="131">
        <v>7.1531392219745804E-3</v>
      </c>
      <c r="C14" s="10"/>
    </row>
    <row r="15" spans="1:3" ht="14.25" x14ac:dyDescent="0.2">
      <c r="A15" s="192" t="s">
        <v>42</v>
      </c>
      <c r="B15" s="131">
        <v>1.1283717805615101E-2</v>
      </c>
      <c r="C15" s="10"/>
    </row>
    <row r="16" spans="1:3" ht="14.25" x14ac:dyDescent="0.2">
      <c r="A16" s="192" t="s">
        <v>40</v>
      </c>
      <c r="B16" s="131">
        <v>3.4389523783957765E-2</v>
      </c>
      <c r="C16" s="10"/>
    </row>
    <row r="17" spans="1:3" ht="14.25" x14ac:dyDescent="0.2">
      <c r="A17" s="126" t="s">
        <v>44</v>
      </c>
      <c r="B17" s="131">
        <v>6.4841018493229541E-2</v>
      </c>
      <c r="C17" s="10"/>
    </row>
    <row r="18" spans="1:3" ht="14.25" x14ac:dyDescent="0.2">
      <c r="A18" s="190" t="s">
        <v>97</v>
      </c>
      <c r="B18" s="130">
        <v>-2.8374195827806543E-2</v>
      </c>
      <c r="C18" s="10"/>
    </row>
    <row r="19" spans="1:3" ht="14.25" x14ac:dyDescent="0.2">
      <c r="A19" s="190" t="s">
        <v>13</v>
      </c>
      <c r="B19" s="130">
        <v>-0.11492883526845932</v>
      </c>
      <c r="C19" s="10"/>
    </row>
    <row r="20" spans="1:3" ht="14.25" x14ac:dyDescent="0.2">
      <c r="A20" s="190" t="s">
        <v>12</v>
      </c>
      <c r="B20" s="130">
        <v>-4.0738586252838105E-2</v>
      </c>
      <c r="C20" s="53"/>
    </row>
    <row r="21" spans="1:3" ht="14.25" x14ac:dyDescent="0.2">
      <c r="A21" s="190" t="s">
        <v>98</v>
      </c>
      <c r="B21" s="130">
        <v>0.15021861395901182</v>
      </c>
      <c r="C21" s="9"/>
    </row>
    <row r="22" spans="1:3" ht="14.25" x14ac:dyDescent="0.2">
      <c r="A22" s="190" t="s">
        <v>99</v>
      </c>
      <c r="B22" s="130">
        <v>0.14452602605868625</v>
      </c>
      <c r="C22" s="72"/>
    </row>
    <row r="23" spans="1:3" ht="14.25" x14ac:dyDescent="0.2">
      <c r="A23" s="190" t="s">
        <v>100</v>
      </c>
      <c r="B23" s="130">
        <v>1.052054794520548E-2</v>
      </c>
      <c r="C23" s="10"/>
    </row>
    <row r="24" spans="1:3" ht="15" thickBot="1" x14ac:dyDescent="0.25">
      <c r="A24" s="191" t="s">
        <v>101</v>
      </c>
      <c r="B24" s="133">
        <v>0.12193079265547691</v>
      </c>
      <c r="C24" s="10"/>
    </row>
    <row r="25" spans="1:3" x14ac:dyDescent="0.2">
      <c r="B25" s="10"/>
      <c r="C25" s="10"/>
    </row>
    <row r="26" spans="1:3" x14ac:dyDescent="0.2">
      <c r="C26" s="10"/>
    </row>
    <row r="27" spans="1:3" x14ac:dyDescent="0.2">
      <c r="B27" s="10"/>
      <c r="C27" s="10"/>
    </row>
    <row r="28" spans="1:3" x14ac:dyDescent="0.2">
      <c r="C28" s="10"/>
    </row>
    <row r="29" spans="1:3" x14ac:dyDescent="0.2">
      <c r="B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  <row r="105" spans="2:2" x14ac:dyDescent="0.2">
      <c r="B105" s="10"/>
    </row>
    <row r="106" spans="2:2" x14ac:dyDescent="0.2">
      <c r="B106" s="10"/>
    </row>
  </sheetData>
  <autoFilter ref="A1:B1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M5"/>
  <sheetViews>
    <sheetView zoomScale="60" zoomScaleNormal="60" workbookViewId="0">
      <selection activeCell="I16" sqref="I16"/>
    </sheetView>
  </sheetViews>
  <sheetFormatPr defaultRowHeight="14.25" x14ac:dyDescent="0.2"/>
  <cols>
    <col min="1" max="1" width="4.7109375" style="30" customWidth="1"/>
    <col min="2" max="2" width="32.85546875" style="28" bestFit="1" customWidth="1"/>
    <col min="3" max="4" width="12.7109375" style="30" customWidth="1"/>
    <col min="5" max="5" width="16.7109375" style="39" customWidth="1"/>
    <col min="6" max="6" width="14.7109375" style="42" customWidth="1"/>
    <col min="7" max="7" width="14.7109375" style="39" customWidth="1"/>
    <col min="8" max="8" width="12.7109375" style="42" customWidth="1"/>
    <col min="9" max="9" width="39.140625" style="28" bestFit="1" customWidth="1"/>
    <col min="10" max="10" width="34.7109375" style="28" customWidth="1"/>
    <col min="11" max="20" width="4.7109375" style="28" customWidth="1"/>
    <col min="21" max="16384" width="9.140625" style="28"/>
  </cols>
  <sheetData>
    <row r="1" spans="1:13" s="40" customFormat="1" ht="16.5" thickBot="1" x14ac:dyDescent="0.25">
      <c r="A1" s="153" t="s">
        <v>107</v>
      </c>
      <c r="B1" s="153"/>
      <c r="C1" s="153"/>
      <c r="D1" s="153"/>
      <c r="E1" s="153"/>
      <c r="F1" s="153"/>
      <c r="G1" s="153"/>
      <c r="H1" s="153"/>
      <c r="I1" s="153"/>
      <c r="J1" s="153"/>
      <c r="K1" s="13"/>
      <c r="L1" s="14"/>
      <c r="M1" s="14"/>
    </row>
    <row r="2" spans="1:13" ht="30.75" thickBot="1" x14ac:dyDescent="0.25">
      <c r="A2" s="15" t="s">
        <v>86</v>
      </c>
      <c r="B2" s="15" t="s">
        <v>73</v>
      </c>
      <c r="C2" s="41" t="s">
        <v>108</v>
      </c>
      <c r="D2" s="41" t="s">
        <v>109</v>
      </c>
      <c r="E2" s="41" t="s">
        <v>53</v>
      </c>
      <c r="F2" s="41" t="s">
        <v>54</v>
      </c>
      <c r="G2" s="41" t="s">
        <v>55</v>
      </c>
      <c r="H2" s="41" t="s">
        <v>56</v>
      </c>
      <c r="I2" s="17" t="s">
        <v>57</v>
      </c>
      <c r="J2" s="18" t="s">
        <v>58</v>
      </c>
    </row>
    <row r="3" spans="1:13" ht="28.5" x14ac:dyDescent="0.2">
      <c r="A3" s="21">
        <v>1</v>
      </c>
      <c r="B3" s="79" t="s">
        <v>103</v>
      </c>
      <c r="C3" s="193" t="s">
        <v>104</v>
      </c>
      <c r="D3" s="194" t="s">
        <v>105</v>
      </c>
      <c r="E3" s="80">
        <v>1490076.22</v>
      </c>
      <c r="F3" s="81">
        <v>683</v>
      </c>
      <c r="G3" s="80">
        <v>2181.6635724743778</v>
      </c>
      <c r="H3" s="48">
        <v>1000</v>
      </c>
      <c r="I3" s="180" t="s">
        <v>110</v>
      </c>
      <c r="J3" s="82" t="s">
        <v>9</v>
      </c>
    </row>
    <row r="4" spans="1:13" ht="14.25" customHeight="1" x14ac:dyDescent="0.2">
      <c r="A4" s="21">
        <v>2</v>
      </c>
      <c r="B4" s="79" t="s">
        <v>102</v>
      </c>
      <c r="C4" s="193" t="s">
        <v>104</v>
      </c>
      <c r="D4" s="194" t="s">
        <v>106</v>
      </c>
      <c r="E4" s="80">
        <v>840461.29029999999</v>
      </c>
      <c r="F4" s="81">
        <v>1982</v>
      </c>
      <c r="G4" s="80">
        <v>424.04706876892027</v>
      </c>
      <c r="H4" s="78">
        <v>1000</v>
      </c>
      <c r="I4" s="180" t="s">
        <v>111</v>
      </c>
      <c r="J4" s="82" t="s">
        <v>0</v>
      </c>
    </row>
    <row r="5" spans="1:13" ht="15.75" thickBot="1" x14ac:dyDescent="0.25">
      <c r="A5" s="154" t="s">
        <v>70</v>
      </c>
      <c r="B5" s="155"/>
      <c r="C5" s="105" t="s">
        <v>3</v>
      </c>
      <c r="D5" s="105" t="s">
        <v>3</v>
      </c>
      <c r="E5" s="94">
        <f>SUM(E3:E4)</f>
        <v>2330537.5103000002</v>
      </c>
      <c r="F5" s="95">
        <f>SUM(F3:F4)</f>
        <v>2665</v>
      </c>
      <c r="G5" s="105" t="s">
        <v>3</v>
      </c>
      <c r="H5" s="105" t="s">
        <v>3</v>
      </c>
      <c r="I5" s="105" t="s">
        <v>3</v>
      </c>
      <c r="J5" s="105" t="s">
        <v>3</v>
      </c>
    </row>
  </sheetData>
  <mergeCells count="2">
    <mergeCell ref="A1:J1"/>
    <mergeCell ref="A5:B5"/>
  </mergeCells>
  <phoneticPr fontId="12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27"/>
  <sheetViews>
    <sheetView zoomScale="60" zoomScaleNormal="60" workbookViewId="0">
      <selection activeCell="B18" sqref="B18"/>
    </sheetView>
  </sheetViews>
  <sheetFormatPr defaultRowHeight="14.25" x14ac:dyDescent="0.2"/>
  <cols>
    <col min="1" max="1" width="4.5703125" style="5" customWidth="1"/>
    <col min="2" max="2" width="48.85546875" style="5" bestFit="1" customWidth="1"/>
    <col min="3" max="4" width="14.7109375" style="43" customWidth="1"/>
    <col min="5" max="8" width="12.7109375" style="5" customWidth="1"/>
    <col min="9" max="9" width="16.140625" style="5" bestFit="1" customWidth="1"/>
    <col min="10" max="10" width="18.28515625" style="5" customWidth="1"/>
    <col min="11" max="16384" width="9.140625" style="5"/>
  </cols>
  <sheetData>
    <row r="1" spans="1:11" s="11" customFormat="1" ht="16.5" thickBot="1" x14ac:dyDescent="0.25">
      <c r="A1" s="195" t="s">
        <v>112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1" customFormat="1" ht="15.75" customHeight="1" thickBot="1" x14ac:dyDescent="0.25">
      <c r="A2" s="157" t="s">
        <v>51</v>
      </c>
      <c r="B2" s="98"/>
      <c r="C2" s="99"/>
      <c r="D2" s="100"/>
      <c r="E2" s="159" t="s">
        <v>72</v>
      </c>
      <c r="F2" s="159"/>
      <c r="G2" s="159"/>
      <c r="H2" s="159"/>
      <c r="I2" s="159"/>
      <c r="J2" s="159"/>
    </row>
    <row r="3" spans="1:11" customFormat="1" ht="51.75" thickBot="1" x14ac:dyDescent="0.25">
      <c r="A3" s="158"/>
      <c r="B3" s="196" t="s">
        <v>73</v>
      </c>
      <c r="C3" s="181" t="s">
        <v>74</v>
      </c>
      <c r="D3" s="181" t="s">
        <v>75</v>
      </c>
      <c r="E3" s="17" t="s">
        <v>76</v>
      </c>
      <c r="F3" s="17" t="s">
        <v>77</v>
      </c>
      <c r="G3" s="17" t="s">
        <v>78</v>
      </c>
      <c r="H3" s="17" t="s">
        <v>79</v>
      </c>
      <c r="I3" s="18" t="s">
        <v>80</v>
      </c>
      <c r="J3" s="182" t="s">
        <v>81</v>
      </c>
    </row>
    <row r="4" spans="1:11" customFormat="1" collapsed="1" x14ac:dyDescent="0.2">
      <c r="A4" s="21">
        <v>1</v>
      </c>
      <c r="B4" s="167" t="s">
        <v>102</v>
      </c>
      <c r="C4" s="102">
        <v>39048</v>
      </c>
      <c r="D4" s="102">
        <v>39140</v>
      </c>
      <c r="E4" s="96">
        <v>-8.7026392924228091E-2</v>
      </c>
      <c r="F4" s="96">
        <v>-0.10703891099047314</v>
      </c>
      <c r="G4" s="96">
        <v>-0.12856959059478423</v>
      </c>
      <c r="H4" s="96">
        <v>-0.12179279457849113</v>
      </c>
      <c r="I4" s="96">
        <v>-0.57595293123108426</v>
      </c>
      <c r="J4" s="103">
        <v>-6.3397417001710088E-2</v>
      </c>
    </row>
    <row r="5" spans="1:11" customFormat="1" collapsed="1" x14ac:dyDescent="0.2">
      <c r="A5" s="21">
        <v>2</v>
      </c>
      <c r="B5" s="167" t="s">
        <v>103</v>
      </c>
      <c r="C5" s="102">
        <v>39100</v>
      </c>
      <c r="D5" s="102">
        <v>39268</v>
      </c>
      <c r="E5" s="96">
        <v>-2.0546365103160658E-2</v>
      </c>
      <c r="F5" s="96">
        <v>2.9639673692391844E-2</v>
      </c>
      <c r="G5" s="96">
        <v>4.9803392859241402E-2</v>
      </c>
      <c r="H5" s="96">
        <v>1.6998078651433213E-2</v>
      </c>
      <c r="I5" s="96">
        <v>1.1816635724743825</v>
      </c>
      <c r="J5" s="103">
        <v>6.3104297093297124E-2</v>
      </c>
    </row>
    <row r="6" spans="1:11" ht="15.75" thickBot="1" x14ac:dyDescent="0.25">
      <c r="A6" s="134"/>
      <c r="B6" s="183" t="s">
        <v>83</v>
      </c>
      <c r="C6" s="138" t="s">
        <v>3</v>
      </c>
      <c r="D6" s="138" t="s">
        <v>3</v>
      </c>
      <c r="E6" s="139">
        <f>AVERAGE(E4:E5)</f>
        <v>-5.3786379013694374E-2</v>
      </c>
      <c r="F6" s="139">
        <f>AVERAGE(F4:F5)</f>
        <v>-3.8699618649040646E-2</v>
      </c>
      <c r="G6" s="139">
        <f>AVERAGE(G4:G5)</f>
        <v>-3.9383098867771416E-2</v>
      </c>
      <c r="H6" s="139">
        <f>AVERAGE(H4:H5)</f>
        <v>-5.2397357963528957E-2</v>
      </c>
      <c r="I6" s="138" t="s">
        <v>3</v>
      </c>
      <c r="J6" s="139">
        <f>AVERAGE(J4:J5)</f>
        <v>-1.4655995420648216E-4</v>
      </c>
    </row>
    <row r="7" spans="1:11" x14ac:dyDescent="0.2">
      <c r="A7" s="197" t="s">
        <v>113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1" x14ac:dyDescent="0.2">
      <c r="B8" s="28"/>
      <c r="C8" s="29"/>
      <c r="D8" s="29"/>
      <c r="E8" s="28"/>
      <c r="F8" s="28"/>
      <c r="G8" s="28"/>
      <c r="H8" s="28"/>
      <c r="I8" s="28"/>
    </row>
    <row r="9" spans="1:11" x14ac:dyDescent="0.2">
      <c r="B9" s="28"/>
      <c r="C9" s="29"/>
      <c r="D9" s="29"/>
      <c r="E9" s="28"/>
      <c r="F9" s="28"/>
      <c r="G9" s="28"/>
      <c r="H9" s="28"/>
      <c r="I9" s="28"/>
    </row>
    <row r="10" spans="1:11" x14ac:dyDescent="0.2">
      <c r="B10" s="28"/>
      <c r="C10" s="29"/>
      <c r="D10" s="29"/>
      <c r="E10" s="110"/>
      <c r="F10" s="28"/>
      <c r="G10" s="28"/>
      <c r="H10" s="28"/>
      <c r="I10" s="28"/>
    </row>
    <row r="11" spans="1:11" x14ac:dyDescent="0.2">
      <c r="B11" s="28"/>
      <c r="C11" s="29"/>
      <c r="D11" s="29"/>
      <c r="E11" s="28"/>
      <c r="F11" s="28"/>
      <c r="G11" s="28"/>
      <c r="H11" s="28"/>
      <c r="I11" s="28"/>
    </row>
    <row r="12" spans="1:11" x14ac:dyDescent="0.2">
      <c r="B12" s="28"/>
      <c r="C12" s="29"/>
      <c r="D12" s="29"/>
      <c r="E12" s="28"/>
      <c r="F12" s="28"/>
      <c r="G12" s="28"/>
      <c r="H12" s="28"/>
      <c r="I12" s="28"/>
    </row>
    <row r="13" spans="1:11" x14ac:dyDescent="0.2">
      <c r="B13" s="28"/>
      <c r="C13" s="29"/>
      <c r="D13" s="29"/>
      <c r="E13" s="28"/>
      <c r="F13" s="28"/>
      <c r="G13" s="28"/>
      <c r="H13" s="28"/>
      <c r="I13" s="28"/>
    </row>
    <row r="14" spans="1:11" x14ac:dyDescent="0.2">
      <c r="B14" s="28"/>
      <c r="C14" s="29"/>
      <c r="D14" s="29"/>
      <c r="E14" s="28"/>
      <c r="F14" s="28"/>
      <c r="G14" s="28"/>
      <c r="H14" s="28"/>
      <c r="I14" s="28"/>
    </row>
    <row r="15" spans="1:11" x14ac:dyDescent="0.2">
      <c r="B15" s="28"/>
      <c r="C15" s="29"/>
      <c r="D15" s="29"/>
      <c r="E15" s="28"/>
      <c r="F15" s="28"/>
      <c r="G15" s="28"/>
      <c r="H15" s="28"/>
      <c r="I15" s="28"/>
    </row>
    <row r="16" spans="1:11" x14ac:dyDescent="0.2">
      <c r="B16" s="28"/>
      <c r="C16" s="29"/>
      <c r="D16" s="29"/>
      <c r="E16" s="28"/>
      <c r="F16" s="28"/>
      <c r="G16" s="28"/>
      <c r="H16" s="28"/>
      <c r="I16" s="28"/>
    </row>
    <row r="20" spans="3:3" x14ac:dyDescent="0.2">
      <c r="C20" s="5"/>
    </row>
    <row r="21" spans="3:3" x14ac:dyDescent="0.2">
      <c r="C21" s="5"/>
    </row>
    <row r="22" spans="3:3" x14ac:dyDescent="0.2">
      <c r="C22" s="5"/>
    </row>
    <row r="23" spans="3:3" x14ac:dyDescent="0.2">
      <c r="C23" s="5"/>
    </row>
    <row r="24" spans="3:3" x14ac:dyDescent="0.2">
      <c r="C24" s="5"/>
    </row>
    <row r="25" spans="3:3" x14ac:dyDescent="0.2">
      <c r="C25" s="5"/>
    </row>
    <row r="26" spans="3:3" x14ac:dyDescent="0.2">
      <c r="C26" s="5"/>
    </row>
    <row r="27" spans="3:3" x14ac:dyDescent="0.2">
      <c r="C27" s="5"/>
    </row>
  </sheetData>
  <mergeCells count="4">
    <mergeCell ref="A2:A3"/>
    <mergeCell ref="A1:J1"/>
    <mergeCell ref="E2:J2"/>
    <mergeCell ref="A7:K7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I35"/>
  <sheetViews>
    <sheetView zoomScale="60" zoomScaleNormal="60" workbookViewId="0">
      <selection activeCell="B43" sqref="B43"/>
    </sheetView>
  </sheetViews>
  <sheetFormatPr defaultRowHeight="14.25" x14ac:dyDescent="0.2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30" customFormat="1" ht="16.5" thickBot="1" x14ac:dyDescent="0.25">
      <c r="A1" s="156" t="s">
        <v>114</v>
      </c>
      <c r="B1" s="156"/>
      <c r="C1" s="156"/>
      <c r="D1" s="156"/>
      <c r="E1" s="156"/>
      <c r="F1" s="156"/>
      <c r="G1" s="156"/>
    </row>
    <row r="2" spans="1:7" s="30" customFormat="1" ht="15.75" customHeight="1" thickBot="1" x14ac:dyDescent="0.25">
      <c r="A2" s="157" t="s">
        <v>86</v>
      </c>
      <c r="B2" s="86"/>
      <c r="C2" s="186" t="s">
        <v>87</v>
      </c>
      <c r="D2" s="187"/>
      <c r="E2" s="186" t="s">
        <v>88</v>
      </c>
      <c r="F2" s="187"/>
      <c r="G2" s="87"/>
    </row>
    <row r="3" spans="1:7" s="30" customFormat="1" ht="45.75" thickBot="1" x14ac:dyDescent="0.25">
      <c r="A3" s="158"/>
      <c r="B3" s="101" t="s">
        <v>73</v>
      </c>
      <c r="C3" s="101" t="s">
        <v>89</v>
      </c>
      <c r="D3" s="101" t="s">
        <v>90</v>
      </c>
      <c r="E3" s="101" t="s">
        <v>91</v>
      </c>
      <c r="F3" s="101" t="s">
        <v>90</v>
      </c>
      <c r="G3" s="18" t="s">
        <v>92</v>
      </c>
    </row>
    <row r="4" spans="1:7" s="30" customFormat="1" x14ac:dyDescent="0.2">
      <c r="A4" s="21">
        <v>1</v>
      </c>
      <c r="B4" s="35" t="s">
        <v>102</v>
      </c>
      <c r="C4" s="36">
        <v>-80.114380000000011</v>
      </c>
      <c r="D4" s="96">
        <v>-8.7026392924214574E-2</v>
      </c>
      <c r="E4" s="37">
        <v>0</v>
      </c>
      <c r="F4" s="96">
        <v>0</v>
      </c>
      <c r="G4" s="38">
        <v>0</v>
      </c>
    </row>
    <row r="5" spans="1:7" s="30" customFormat="1" x14ac:dyDescent="0.2">
      <c r="A5" s="21">
        <v>2</v>
      </c>
      <c r="B5" s="35" t="s">
        <v>103</v>
      </c>
      <c r="C5" s="36">
        <v>-46.849890000000137</v>
      </c>
      <c r="D5" s="96">
        <v>-3.0482851254313152E-2</v>
      </c>
      <c r="E5" s="37">
        <v>-7</v>
      </c>
      <c r="F5" s="96">
        <v>-1.0144927536231883E-2</v>
      </c>
      <c r="G5" s="38">
        <v>-15.722640987150257</v>
      </c>
    </row>
    <row r="6" spans="1:7" s="30" customFormat="1" ht="15.75" thickBot="1" x14ac:dyDescent="0.25">
      <c r="A6" s="106"/>
      <c r="B6" s="88" t="s">
        <v>70</v>
      </c>
      <c r="C6" s="107">
        <v>-126.96427000000014</v>
      </c>
      <c r="D6" s="93">
        <v>-5.1663958503623521E-2</v>
      </c>
      <c r="E6" s="90">
        <v>-7</v>
      </c>
      <c r="F6" s="93">
        <v>-2.619760479041916E-3</v>
      </c>
      <c r="G6" s="91">
        <v>-15.722640987150257</v>
      </c>
    </row>
    <row r="7" spans="1:7" s="30" customFormat="1" x14ac:dyDescent="0.2">
      <c r="D7" s="39"/>
    </row>
    <row r="8" spans="1:7" s="30" customFormat="1" x14ac:dyDescent="0.2">
      <c r="D8" s="39"/>
    </row>
    <row r="9" spans="1:7" s="30" customFormat="1" x14ac:dyDescent="0.2">
      <c r="D9" s="39"/>
    </row>
    <row r="10" spans="1:7" s="30" customFormat="1" x14ac:dyDescent="0.2">
      <c r="D10" s="39"/>
    </row>
    <row r="11" spans="1:7" s="30" customFormat="1" x14ac:dyDescent="0.2">
      <c r="D11" s="39"/>
    </row>
    <row r="12" spans="1:7" s="30" customFormat="1" x14ac:dyDescent="0.2">
      <c r="D12" s="39"/>
    </row>
    <row r="13" spans="1:7" s="30" customFormat="1" x14ac:dyDescent="0.2">
      <c r="D13" s="39"/>
    </row>
    <row r="14" spans="1:7" s="30" customFormat="1" x14ac:dyDescent="0.2">
      <c r="D14" s="39"/>
    </row>
    <row r="15" spans="1:7" s="30" customFormat="1" x14ac:dyDescent="0.2">
      <c r="D15" s="39"/>
    </row>
    <row r="16" spans="1:7" s="30" customFormat="1" x14ac:dyDescent="0.2">
      <c r="D16" s="39"/>
    </row>
    <row r="17" spans="4:9" s="30" customFormat="1" x14ac:dyDescent="0.2">
      <c r="D17" s="39"/>
    </row>
    <row r="18" spans="4:9" s="30" customFormat="1" x14ac:dyDescent="0.2">
      <c r="D18" s="39"/>
    </row>
    <row r="19" spans="4:9" s="30" customFormat="1" x14ac:dyDescent="0.2">
      <c r="D19" s="39"/>
    </row>
    <row r="20" spans="4:9" s="30" customFormat="1" x14ac:dyDescent="0.2">
      <c r="D20" s="39"/>
    </row>
    <row r="21" spans="4:9" s="30" customFormat="1" x14ac:dyDescent="0.2">
      <c r="D21" s="39"/>
    </row>
    <row r="22" spans="4:9" s="30" customFormat="1" x14ac:dyDescent="0.2">
      <c r="D22" s="39"/>
    </row>
    <row r="23" spans="4:9" s="30" customFormat="1" x14ac:dyDescent="0.2">
      <c r="D23" s="39"/>
    </row>
    <row r="24" spans="4:9" s="30" customFormat="1" x14ac:dyDescent="0.2">
      <c r="D24" s="39"/>
    </row>
    <row r="25" spans="4:9" s="30" customFormat="1" x14ac:dyDescent="0.2">
      <c r="D25" s="39"/>
    </row>
    <row r="26" spans="4:9" s="30" customFormat="1" x14ac:dyDescent="0.2">
      <c r="D26" s="39"/>
    </row>
    <row r="27" spans="4:9" s="30" customFormat="1" x14ac:dyDescent="0.2">
      <c r="D27" s="39"/>
    </row>
    <row r="28" spans="4:9" s="30" customFormat="1" x14ac:dyDescent="0.2"/>
    <row r="29" spans="4:9" s="30" customFormat="1" x14ac:dyDescent="0.2"/>
    <row r="30" spans="4:9" s="30" customFormat="1" x14ac:dyDescent="0.2">
      <c r="H30" s="22"/>
      <c r="I30" s="22"/>
    </row>
    <row r="33" spans="1:5" ht="30.75" thickBot="1" x14ac:dyDescent="0.25">
      <c r="B33" s="149" t="s">
        <v>73</v>
      </c>
      <c r="C33" s="101" t="s">
        <v>115</v>
      </c>
      <c r="D33" s="101" t="s">
        <v>116</v>
      </c>
      <c r="E33" s="34" t="s">
        <v>117</v>
      </c>
    </row>
    <row r="34" spans="1:5" x14ac:dyDescent="0.2">
      <c r="A34" s="22">
        <v>1</v>
      </c>
      <c r="B34" s="35" t="str">
        <f t="shared" ref="B34:D35" si="0">B4</f>
        <v>ТАSК Ukrainskyi Kapital</v>
      </c>
      <c r="C34" s="111">
        <f t="shared" si="0"/>
        <v>-80.114380000000011</v>
      </c>
      <c r="D34" s="96">
        <f t="shared" si="0"/>
        <v>-8.7026392924214574E-2</v>
      </c>
      <c r="E34" s="112">
        <f>G4</f>
        <v>0</v>
      </c>
    </row>
    <row r="35" spans="1:5" x14ac:dyDescent="0.2">
      <c r="A35" s="22">
        <v>2</v>
      </c>
      <c r="B35" s="35" t="str">
        <f t="shared" si="0"/>
        <v>Zbalansovanyi Fond Parytet</v>
      </c>
      <c r="C35" s="111">
        <f t="shared" si="0"/>
        <v>-46.849890000000137</v>
      </c>
      <c r="D35" s="96">
        <f t="shared" si="0"/>
        <v>-3.0482851254313152E-2</v>
      </c>
      <c r="E35" s="112">
        <f>G5</f>
        <v>-15.722640987150257</v>
      </c>
    </row>
  </sheetData>
  <mergeCells count="4"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D23"/>
  <sheetViews>
    <sheetView zoomScale="85" workbookViewId="0">
      <selection activeCell="J40" sqref="J40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1" t="s">
        <v>73</v>
      </c>
      <c r="B1" s="62" t="s">
        <v>96</v>
      </c>
      <c r="C1" s="10"/>
      <c r="D1" s="10"/>
    </row>
    <row r="2" spans="1:4" ht="14.25" x14ac:dyDescent="0.2">
      <c r="A2" s="26" t="s">
        <v>102</v>
      </c>
      <c r="B2" s="96">
        <v>-8.7026392924228091E-2</v>
      </c>
      <c r="C2" s="10"/>
      <c r="D2" s="10"/>
    </row>
    <row r="3" spans="1:4" ht="14.25" x14ac:dyDescent="0.2">
      <c r="A3" s="26" t="s">
        <v>103</v>
      </c>
      <c r="B3" s="96">
        <v>-2.0546365103160658E-2</v>
      </c>
      <c r="C3" s="10"/>
      <c r="D3" s="10"/>
    </row>
    <row r="4" spans="1:4" ht="14.25" x14ac:dyDescent="0.2">
      <c r="A4" s="166" t="s">
        <v>97</v>
      </c>
      <c r="B4" s="128">
        <v>-5.3786379013694402E-2</v>
      </c>
      <c r="C4" s="10"/>
      <c r="D4" s="10"/>
    </row>
    <row r="5" spans="1:4" ht="14.25" x14ac:dyDescent="0.2">
      <c r="A5" s="166" t="s">
        <v>13</v>
      </c>
      <c r="B5" s="128">
        <v>-0.11492883526845932</v>
      </c>
      <c r="C5" s="10"/>
      <c r="D5" s="10"/>
    </row>
    <row r="6" spans="1:4" ht="14.25" x14ac:dyDescent="0.2">
      <c r="A6" s="166" t="s">
        <v>12</v>
      </c>
      <c r="B6" s="128">
        <v>-4.0738586252838105E-2</v>
      </c>
      <c r="C6" s="10"/>
      <c r="D6" s="10"/>
    </row>
    <row r="7" spans="1:4" ht="14.25" x14ac:dyDescent="0.2">
      <c r="A7" s="166" t="s">
        <v>98</v>
      </c>
      <c r="B7" s="128">
        <v>0.15021861395901182</v>
      </c>
      <c r="C7" s="10"/>
      <c r="D7" s="10"/>
    </row>
    <row r="8" spans="1:4" ht="14.25" x14ac:dyDescent="0.2">
      <c r="A8" s="166" t="s">
        <v>99</v>
      </c>
      <c r="B8" s="128">
        <v>0.14452602605868625</v>
      </c>
      <c r="C8" s="10"/>
      <c r="D8" s="10"/>
    </row>
    <row r="9" spans="1:4" ht="14.25" x14ac:dyDescent="0.2">
      <c r="A9" s="166" t="s">
        <v>100</v>
      </c>
      <c r="B9" s="128">
        <v>1.052054794520548E-2</v>
      </c>
      <c r="C9" s="10"/>
      <c r="D9" s="10"/>
    </row>
    <row r="10" spans="1:4" ht="15" thickBot="1" x14ac:dyDescent="0.25">
      <c r="A10" s="198" t="s">
        <v>101</v>
      </c>
      <c r="B10" s="129">
        <v>0.12193079265547691</v>
      </c>
      <c r="C10" s="10"/>
      <c r="D10" s="10"/>
    </row>
    <row r="11" spans="1:4" x14ac:dyDescent="0.2">
      <c r="B11" s="10"/>
      <c r="C11" s="10"/>
      <c r="D11" s="10"/>
    </row>
    <row r="12" spans="1:4" ht="14.25" x14ac:dyDescent="0.2">
      <c r="A12" s="50"/>
      <c r="B12" s="51"/>
      <c r="C12" s="10"/>
      <c r="D12" s="10"/>
    </row>
    <row r="13" spans="1:4" ht="14.25" x14ac:dyDescent="0.2">
      <c r="A13" s="50"/>
      <c r="B13" s="51"/>
      <c r="C13" s="10"/>
      <c r="D13" s="10"/>
    </row>
    <row r="14" spans="1:4" ht="14.25" x14ac:dyDescent="0.2">
      <c r="A14" s="50"/>
      <c r="B14" s="51"/>
      <c r="C14" s="10"/>
      <c r="D14" s="10"/>
    </row>
    <row r="15" spans="1:4" ht="14.25" x14ac:dyDescent="0.2">
      <c r="A15" s="50"/>
      <c r="B15" s="51"/>
      <c r="C15" s="10"/>
      <c r="D15" s="10"/>
    </row>
    <row r="16" spans="1:4" ht="14.25" x14ac:dyDescent="0.2">
      <c r="A16" s="50"/>
      <c r="B16" s="51"/>
      <c r="C16" s="10"/>
      <c r="D16" s="10"/>
    </row>
    <row r="17" spans="1:2" x14ac:dyDescent="0.2">
      <c r="B17" s="10"/>
    </row>
    <row r="21" spans="1:2" x14ac:dyDescent="0.2">
      <c r="A21" s="7"/>
      <c r="B21" s="8"/>
    </row>
    <row r="22" spans="1:2" x14ac:dyDescent="0.2">
      <c r="B22" s="8"/>
    </row>
    <row r="23" spans="1:2" x14ac:dyDescent="0.2">
      <c r="B23" s="8"/>
    </row>
  </sheetData>
  <autoFilter ref="A1:B1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IDX + ROR</vt:lpstr>
      <vt:lpstr>O_NAV</vt:lpstr>
      <vt:lpstr>O_ROR</vt:lpstr>
      <vt:lpstr> O_dynamics NAV</vt:lpstr>
      <vt:lpstr>O_diagram(ROR)</vt:lpstr>
      <vt:lpstr>І_NAV</vt:lpstr>
      <vt:lpstr>І_ROR</vt:lpstr>
      <vt:lpstr>І_dynamics NAV</vt:lpstr>
      <vt:lpstr>І_diagram(ROR)</vt:lpstr>
      <vt:lpstr>C_NAV</vt:lpstr>
      <vt:lpstr>C_ROR</vt:lpstr>
      <vt:lpstr>C_dynamics NAV</vt:lpstr>
      <vt:lpstr>C_diagram(ROR)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Никита</cp:lastModifiedBy>
  <dcterms:created xsi:type="dcterms:W3CDTF">2010-05-19T12:57:40Z</dcterms:created>
  <dcterms:modified xsi:type="dcterms:W3CDTF">2020-04-10T11:04:54Z</dcterms:modified>
</cp:coreProperties>
</file>