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DX + ROR" sheetId="1" r:id="rId1"/>
    <sheet name="O_NAV" sheetId="2" r:id="rId2"/>
    <sheet name="O_ROR" sheetId="3" r:id="rId3"/>
    <sheet name=" O_dynamics NAV" sheetId="4" r:id="rId4"/>
    <sheet name="O_diagram(ROR)" sheetId="5" r:id="rId5"/>
    <sheet name="І_NAV" sheetId="6" r:id="rId6"/>
    <sheet name="І_ROR" sheetId="7" r:id="rId7"/>
    <sheet name="І_dynamics NAV" sheetId="8" r:id="rId8"/>
    <sheet name="І_diagram(ROR)" sheetId="9" r:id="rId9"/>
    <sheet name="C_NAV" sheetId="10" r:id="rId10"/>
    <sheet name="C_ROR" sheetId="11" r:id="rId11"/>
    <sheet name="C_dynamics NAV" sheetId="12" r:id="rId12"/>
    <sheet name="C_diagram(ROR)" sheetId="13" r:id="rId13"/>
  </sheets>
  <definedNames>
    <definedName name="_xlnm._FilterDatabase" localSheetId="8" hidden="1">'І_diagram(ROR)'!$A$1:$B$1</definedName>
    <definedName name="_xlnm._FilterDatabase" localSheetId="12" hidden="1">'C_diagram(ROR)'!$A$1:$B$1</definedName>
    <definedName name="_xlnm._FilterDatabase" localSheetId="0" hidden="1">'IDX + ROR'!$A$26:$C$26</definedName>
    <definedName name="_xlnm._FilterDatabase" localSheetId="4" hidden="1">'O_diagram(ROR)'!$A$1:$B$1</definedName>
    <definedName name="cevv">#REF!</definedName>
    <definedName name="_18_Лют_09">#REF!</definedName>
    <definedName name="_19_Лют_09">#REF!</definedName>
    <definedName name="_19_Лют_09_ВЧА">#REF!</definedName>
    <definedName name="_xlfn_BAHTTEXT">#N/A</definedName>
    <definedName name="Excel_BuiltIn__FilterDatabase" localSheetId="0">'IDX + ROR'!$A$26:$C$26</definedName>
    <definedName name="Excel_BuiltIn_Print_Area" localSheetId="1">'O_NAV'!#REF!</definedName>
    <definedName name="Excel_BuiltIn__FilterDatabase" localSheetId="1">'O_NAV'!#REF!</definedName>
    <definedName name="Excel_BuiltIn__FilterDatabase" localSheetId="3">' O_dynamics NAV'!$B$3:$G$19</definedName>
    <definedName name="Excel_BuiltIn__FilterDatabase" localSheetId="4">'O_diagram(ROR)'!$A$1:$B$1</definedName>
    <definedName name="Excel_BuiltIn__FilterDatabase" localSheetId="5">'І_NAV'!$A$2:$J$2</definedName>
    <definedName name="Excel_BuiltIn__FilterDatabase" localSheetId="6">'І_ROR'!$B$3:$I$3</definedName>
    <definedName name="Excel_BuiltIn__FilterDatabase" localSheetId="7">'І_dynamics NAV'!$B$37:$E$37</definedName>
    <definedName name="Excel_BuiltIn__FilterDatabase" localSheetId="8">'І_diagram(ROR)'!$A$1:$B$1</definedName>
    <definedName name="Excel_BuiltIn__FilterDatabase" localSheetId="9">'C_NAV'!$A$2:$J$2</definedName>
    <definedName name="Excel_BuiltIn__FilterDatabase" localSheetId="11">'C_dynamics NAV'!$B$35:$E$35</definedName>
    <definedName name="Excel_BuiltIn__FilterDatabase" localSheetId="12">'C_diagram(ROR)'!$A$1:$B$1</definedName>
  </definedNames>
  <calcPr fullCalcOnLoad="1"/>
</workbook>
</file>

<file path=xl/sharedStrings.xml><?xml version="1.0" encoding="utf-8"?>
<sst xmlns="http://schemas.openxmlformats.org/spreadsheetml/2006/main" count="388" uniqueCount="138">
  <si>
    <t>Rates of Return</t>
  </si>
  <si>
    <t>Period</t>
  </si>
  <si>
    <t>PFTS Index</t>
  </si>
  <si>
    <t>UX Index</t>
  </si>
  <si>
    <t>Open-Ended CII</t>
  </si>
  <si>
    <t>Interval CII</t>
  </si>
  <si>
    <t>Closed-End CII</t>
  </si>
  <si>
    <t>March'21</t>
  </si>
  <si>
    <t>April’21</t>
  </si>
  <si>
    <t xml:space="preserve">YTD 2021 </t>
  </si>
  <si>
    <t>Index</t>
  </si>
  <si>
    <t>Monthly change</t>
  </si>
  <si>
    <t>YTD change</t>
  </si>
  <si>
    <t>NIKKEI 225 (Japan)</t>
  </si>
  <si>
    <t>SHANGHAI SE COMPOSITE (China)</t>
  </si>
  <si>
    <t>DAX (Germany)</t>
  </si>
  <si>
    <t>HANG SENG (Hong Kong)</t>
  </si>
  <si>
    <t>РТС (RTSI) (Russia)</t>
  </si>
  <si>
    <t>ММВБ (MICEX) (Russia)</t>
  </si>
  <si>
    <t>DJI (USA)</t>
  </si>
  <si>
    <t>CAC 40 (France)</t>
  </si>
  <si>
    <t>FTSE 100  (UK)</t>
  </si>
  <si>
    <t>WIG20 (Poland)</t>
  </si>
  <si>
    <t>S&amp;P 500 (USA)</t>
  </si>
  <si>
    <t>Open-Ended Funds. Ranking by NAV</t>
  </si>
  <si>
    <t>No.</t>
  </si>
  <si>
    <t>Fund*</t>
  </si>
  <si>
    <t>NAV, UAH</t>
  </si>
  <si>
    <t>Number of IC in circulation</t>
  </si>
  <si>
    <t>NAV per one IC, UAH</t>
  </si>
  <si>
    <t>IC nominal, UAH</t>
  </si>
  <si>
    <t>AMC</t>
  </si>
  <si>
    <t>AMC official site</t>
  </si>
  <si>
    <t>OTP Klasychnyi</t>
  </si>
  <si>
    <t>TOV "KUA "OTP Kapital"</t>
  </si>
  <si>
    <t>http://otpcapital.com.ua/</t>
  </si>
  <si>
    <t>КІNТО-Klasychnyi</t>
  </si>
  <si>
    <t>PrJSC “KINTO”</t>
  </si>
  <si>
    <t>http://www.kinto.com/</t>
  </si>
  <si>
    <t>OTP Fond Aktsii</t>
  </si>
  <si>
    <t>UNIVER.UA/Iaroslav Mudryi: Fond Aktsii</t>
  </si>
  <si>
    <t>LLC AMC “Univer Menedzhment”</t>
  </si>
  <si>
    <t>http://univer.ua/</t>
  </si>
  <si>
    <t>UNIVER.UA/Myhailo Hrushevskyi: Fond Derzhavnykh Paperiv</t>
  </si>
  <si>
    <t>Altus – Depozyt</t>
  </si>
  <si>
    <t>LLC AMC "Altus Essets Activitis"</t>
  </si>
  <si>
    <t>http://www.altus.ua/</t>
  </si>
  <si>
    <t>КІNTO-Ekviti</t>
  </si>
  <si>
    <t>Sofiivskyi</t>
  </si>
  <si>
    <t>"LLC AMC "Iveks Essets Menedzhment "</t>
  </si>
  <si>
    <t>http://www.am.eavex.com.ua/</t>
  </si>
  <si>
    <t>KINTO-Kaznacheiskyi</t>
  </si>
  <si>
    <t>Altus – Zbalansovanyi</t>
  </si>
  <si>
    <t>VSI</t>
  </si>
  <si>
    <t>LLC AMC "Vsesvit"</t>
  </si>
  <si>
    <t>http://www.vseswit.com.ua/</t>
  </si>
  <si>
    <t>UNIVER.UA/Volodymyr Velykyi: Fond Zbalansovanyi</t>
  </si>
  <si>
    <t>Argentum</t>
  </si>
  <si>
    <t>LLC AMC "OZON"</t>
  </si>
  <si>
    <t>http://ozoncap.com/</t>
  </si>
  <si>
    <t>UNIVER.UA/Taras Shevchenko: Fond Zaoshchadzhen</t>
  </si>
  <si>
    <t>ТАSK Resurs</t>
  </si>
  <si>
    <t>LLC AMC "TASK-Invest"</t>
  </si>
  <si>
    <t>http://www.task.ua/</t>
  </si>
  <si>
    <t>Nadbannia</t>
  </si>
  <si>
    <t>LLC AMC “ART-KAPITAL Menedzhment”</t>
  </si>
  <si>
    <t>http://am.artcapital.ua/</t>
  </si>
  <si>
    <t>Total</t>
  </si>
  <si>
    <t>х</t>
  </si>
  <si>
    <t>(*) All funds are diversified unit funds.</t>
  </si>
  <si>
    <t>Others</t>
  </si>
  <si>
    <t>Rates of Return of Open-Ended CII. Ranking by Date of Reaching Compliance with Standards</t>
  </si>
  <si>
    <t>Rates of Return on Investment Certificates</t>
  </si>
  <si>
    <t>Fund</t>
  </si>
  <si>
    <t>Registration date</t>
  </si>
  <si>
    <t>Date of reaching compliance with standards</t>
  </si>
  <si>
    <t xml:space="preserve">1 month </t>
  </si>
  <si>
    <t xml:space="preserve">3 months </t>
  </si>
  <si>
    <t xml:space="preserve">6 months </t>
  </si>
  <si>
    <t>1 year</t>
  </si>
  <si>
    <t>YTD</t>
  </si>
  <si>
    <t>Since fund's inception</t>
  </si>
  <si>
    <t>Since fund's inception, % per annum (average)*</t>
  </si>
  <si>
    <t>Average</t>
  </si>
  <si>
    <t xml:space="preserve">*The indicator "since the fund's inception, % per annum (average)" is calculated based on compound interest formula.          </t>
  </si>
  <si>
    <t>Open-Ended Funds Dynamics. Ranking by Net Inflow</t>
  </si>
  <si>
    <t>No</t>
  </si>
  <si>
    <t>Net Asset Value</t>
  </si>
  <si>
    <t>Number of Investment Certificates in Circulation</t>
  </si>
  <si>
    <t>Change, UAH, k</t>
  </si>
  <si>
    <t>Change, %</t>
  </si>
  <si>
    <t>Change</t>
  </si>
  <si>
    <t>Net inflow/ outflow of capital during month, UAH, k</t>
  </si>
  <si>
    <t>NAV change, UAH, k</t>
  </si>
  <si>
    <t>NAV change, %</t>
  </si>
  <si>
    <t>Net inflow/ outflow of capital, UAH, k</t>
  </si>
  <si>
    <t>1 month*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</si>
  <si>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</si>
  <si>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</si>
  <si>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</si>
  <si>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</si>
  <si>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</si>
  <si>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</si>
  <si>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</si>
  <si>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</si>
  <si>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Platynum</t>
  </si>
  <si>
    <t>unit</t>
  </si>
  <si>
    <t>diversified</t>
  </si>
  <si>
    <t>KINTO-Narodnyi</t>
  </si>
  <si>
    <t>Aurum</t>
  </si>
  <si>
    <t>specialized</t>
  </si>
  <si>
    <t>ТАSК Ukrainskyi Kapital</t>
  </si>
  <si>
    <t>Prinkom-Zbalansonyi</t>
  </si>
  <si>
    <t>JSC “PRINCOM”</t>
  </si>
  <si>
    <t>http://princom.com.ua/</t>
  </si>
  <si>
    <t>Prinkom-Fond</t>
  </si>
  <si>
    <t>Rates of Return of Interval CII. Ranking by Date of Reaching Compliance with Standards</t>
  </si>
  <si>
    <t>3 months</t>
  </si>
  <si>
    <t>n/a</t>
  </si>
  <si>
    <t>Interval Funds' Dynamics. Ranking by Net Inflow</t>
  </si>
  <si>
    <t>NAV Change, UAH, k</t>
  </si>
  <si>
    <t>NAV Change, %</t>
  </si>
  <si>
    <t>Net inflow-outflow,   UAH, k</t>
  </si>
  <si>
    <t>Closed-End Funds. Ranking by NAV</t>
  </si>
  <si>
    <t>Number of securities in circulation</t>
  </si>
  <si>
    <t>NAV per one security, UAH</t>
  </si>
  <si>
    <t>Security nominal, UAH</t>
  </si>
  <si>
    <t>Іndeks Ukrainskoi Birzhi</t>
  </si>
  <si>
    <t>non-diversified</t>
  </si>
  <si>
    <t>KINTO-Gold</t>
  </si>
  <si>
    <t>special bank metals</t>
  </si>
  <si>
    <t>ТАSК Universal</t>
  </si>
  <si>
    <t>Rates of Return of Closed-End CII. Ranking by Date of Reaching Compliance with Standards</t>
  </si>
  <si>
    <t>Since fund's inception, % per annum (average)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</si>
  <si>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</si>
  <si>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</si>
  <si>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Closed-End Funds' Dynamics /Ranking by Net Inflows</t>
  </si>
  <si>
    <t>Number of Securities in Circulation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</si>
</sst>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%"/>
    <numFmt numFmtId="166" formatCode="0.00%"/>
    <numFmt numFmtId="167" formatCode="#,##0.00"/>
    <numFmt numFmtId="168" formatCode="#,##0"/>
    <numFmt numFmtId="169" formatCode="dd/mm/yyyy"/>
    <numFmt numFmtId="170" formatCode="General"/>
    <numFmt numFmtId="171" formatCode="0"/>
    <numFmt numFmtId="172" formatCode="0.0%"/>
    <numFmt numFmtId="173" formatCode="#,##0.00&quot; грн.&quot;;\-#,##0.00&quot; грн.&quot;"/>
  </numFmts>
  <fonts count="43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2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 Cyr"/>
      <family val="0"/>
    </font>
    <font>
      <sz val="11"/>
      <color indexed="8"/>
      <name val="Arial"/>
      <family val="0"/>
    </font>
    <font>
      <sz val="11"/>
      <name val="Arial"/>
      <family val="2"/>
    </font>
    <font>
      <b/>
      <i/>
      <sz val="11.25"/>
      <color indexed="8"/>
      <name val="Arial Cyr"/>
      <family val="2"/>
    </font>
    <font>
      <b/>
      <sz val="8.75"/>
      <color indexed="48"/>
      <name val="Arial Cyr"/>
      <family val="2"/>
    </font>
    <font>
      <b/>
      <sz val="8.5"/>
      <color indexed="17"/>
      <name val="Arial Cyr"/>
      <family val="2"/>
    </font>
    <font>
      <b/>
      <sz val="8.5"/>
      <color indexed="20"/>
      <name val="Arial Cyr"/>
      <family val="2"/>
    </font>
    <font>
      <b/>
      <sz val="9.5"/>
      <color indexed="23"/>
      <name val="Arial Cyr"/>
      <family val="2"/>
    </font>
    <font>
      <b/>
      <sz val="8.5"/>
      <color indexed="18"/>
      <name val="Arial Cyr"/>
      <family val="2"/>
    </font>
    <font>
      <b/>
      <i/>
      <sz val="11"/>
      <color indexed="8"/>
      <name val="Arial Cyr"/>
      <family val="2"/>
    </font>
    <font>
      <sz val="8"/>
      <color indexed="8"/>
      <name val="Arial Cyr"/>
      <family val="2"/>
    </font>
    <font>
      <b/>
      <sz val="11"/>
      <color indexed="8"/>
      <name val="Arial Cyr"/>
      <family val="2"/>
    </font>
    <font>
      <b/>
      <i/>
      <sz val="12"/>
      <color indexed="8"/>
      <name val="Arial Cyr"/>
      <family val="2"/>
    </font>
    <font>
      <b/>
      <sz val="11"/>
      <color indexed="63"/>
      <name val="Arial Cyr"/>
      <family val="2"/>
    </font>
    <font>
      <sz val="11"/>
      <color indexed="63"/>
      <name val="Arial Cyr"/>
      <family val="2"/>
    </font>
    <font>
      <sz val="10"/>
      <color indexed="63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9.5"/>
      <color indexed="8"/>
      <name val="Arial"/>
      <family val="2"/>
    </font>
    <font>
      <sz val="11"/>
      <name val="Arial Cyr"/>
      <family val="0"/>
    </font>
    <font>
      <b/>
      <i/>
      <sz val="14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1"/>
      <name val="Arial Cyr"/>
      <family val="2"/>
    </font>
    <font>
      <sz val="10"/>
      <color indexed="23"/>
      <name val="Arial Cyr"/>
      <family val="2"/>
    </font>
    <font>
      <sz val="12"/>
      <name val="Arial Cyr"/>
      <family val="0"/>
    </font>
    <font>
      <b/>
      <sz val="13"/>
      <color indexed="8"/>
      <name val="Arial"/>
      <family val="2"/>
    </font>
    <font>
      <b/>
      <i/>
      <sz val="14"/>
      <color indexed="8"/>
      <name val="Arial Cyr"/>
      <family val="2"/>
    </font>
    <font>
      <sz val="11"/>
      <color indexed="23"/>
      <name val="Arial Cyr"/>
      <family val="2"/>
    </font>
    <font>
      <u val="single"/>
      <sz val="11"/>
      <color indexed="12"/>
      <name val="Arial"/>
      <family val="2"/>
    </font>
    <font>
      <sz val="11"/>
      <color indexed="55"/>
      <name val="Arial Cyr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2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8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4" fillId="0" borderId="0">
      <alignment/>
      <protection/>
    </xf>
  </cellStyleXfs>
  <cellXfs count="206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6" fillId="0" borderId="1" xfId="0" applyFont="1" applyBorder="1" applyAlignment="1">
      <alignment vertical="center" wrapText="1"/>
    </xf>
    <xf numFmtId="164" fontId="7" fillId="0" borderId="0" xfId="0" applyFont="1" applyAlignment="1">
      <alignment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0" xfId="0" applyFont="1" applyAlignment="1">
      <alignment horizontal="center" vertical="center" wrapText="1"/>
    </xf>
    <xf numFmtId="164" fontId="10" fillId="0" borderId="2" xfId="23" applyFont="1" applyFill="1" applyBorder="1" applyAlignment="1">
      <alignment vertical="center" wrapText="1"/>
      <protection/>
    </xf>
    <xf numFmtId="166" fontId="10" fillId="0" borderId="3" xfId="24" applyNumberFormat="1" applyFont="1" applyFill="1" applyBorder="1" applyAlignment="1">
      <alignment horizontal="center" vertical="center" wrapText="1"/>
      <protection/>
    </xf>
    <xf numFmtId="166" fontId="0" fillId="0" borderId="0" xfId="0" applyNumberFormat="1" applyFill="1" applyBorder="1" applyAlignment="1">
      <alignment/>
    </xf>
    <xf numFmtId="164" fontId="10" fillId="0" borderId="4" xfId="23" applyFont="1" applyBorder="1" applyAlignment="1">
      <alignment vertical="center" wrapText="1"/>
      <protection/>
    </xf>
    <xf numFmtId="166" fontId="10" fillId="0" borderId="5" xfId="24" applyNumberFormat="1" applyFont="1" applyFill="1" applyBorder="1" applyAlignment="1">
      <alignment horizontal="center" vertical="center" wrapText="1"/>
      <protection/>
    </xf>
    <xf numFmtId="164" fontId="10" fillId="0" borderId="0" xfId="23" applyFont="1" applyFill="1" applyBorder="1" applyAlignment="1">
      <alignment vertical="center" wrapText="1"/>
      <protection/>
    </xf>
    <xf numFmtId="166" fontId="10" fillId="0" borderId="0" xfId="24" applyNumberFormat="1" applyFont="1" applyFill="1" applyBorder="1" applyAlignment="1">
      <alignment horizontal="center" vertical="center" wrapText="1"/>
      <protection/>
    </xf>
    <xf numFmtId="164" fontId="11" fillId="0" borderId="0" xfId="0" applyFont="1" applyAlignment="1">
      <alignment horizontal="left"/>
    </xf>
    <xf numFmtId="166" fontId="11" fillId="0" borderId="0" xfId="0" applyNumberFormat="1" applyFont="1" applyFill="1" applyBorder="1" applyAlignment="1">
      <alignment/>
    </xf>
    <xf numFmtId="164" fontId="11" fillId="0" borderId="0" xfId="0" applyFont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Font="1" applyBorder="1" applyAlignment="1">
      <alignment/>
    </xf>
    <xf numFmtId="164" fontId="8" fillId="0" borderId="6" xfId="0" applyFont="1" applyBorder="1" applyAlignment="1">
      <alignment horizontal="center" vertical="center" wrapText="1"/>
    </xf>
    <xf numFmtId="164" fontId="9" fillId="0" borderId="6" xfId="0" applyFont="1" applyBorder="1" applyAlignment="1">
      <alignment horizontal="center" vertical="center" wrapText="1"/>
    </xf>
    <xf numFmtId="164" fontId="9" fillId="0" borderId="7" xfId="0" applyFont="1" applyBorder="1" applyAlignment="1">
      <alignment horizontal="center" vertical="center" wrapText="1"/>
    </xf>
    <xf numFmtId="164" fontId="11" fillId="0" borderId="0" xfId="0" applyFont="1" applyBorder="1" applyAlignment="1">
      <alignment/>
    </xf>
    <xf numFmtId="164" fontId="10" fillId="0" borderId="8" xfId="23" applyFont="1" applyBorder="1" applyAlignment="1">
      <alignment vertical="center" wrapText="1"/>
      <protection/>
    </xf>
    <xf numFmtId="166" fontId="10" fillId="0" borderId="9" xfId="24" applyNumberFormat="1" applyFont="1" applyFill="1" applyBorder="1" applyAlignment="1">
      <alignment horizontal="center" vertical="center" wrapText="1"/>
      <protection/>
    </xf>
    <xf numFmtId="166" fontId="10" fillId="0" borderId="10" xfId="24" applyNumberFormat="1" applyFont="1" applyFill="1" applyBorder="1" applyAlignment="1">
      <alignment horizontal="center" vertical="center" wrapText="1"/>
      <protection/>
    </xf>
    <xf numFmtId="164" fontId="10" fillId="0" borderId="2" xfId="23" applyFont="1" applyBorder="1" applyAlignment="1">
      <alignment vertical="center" wrapText="1"/>
      <protection/>
    </xf>
    <xf numFmtId="164" fontId="10" fillId="0" borderId="11" xfId="23" applyFont="1" applyBorder="1" applyAlignment="1">
      <alignment vertical="center" wrapText="1"/>
      <protection/>
    </xf>
    <xf numFmtId="164" fontId="10" fillId="0" borderId="8" xfId="23" applyFont="1" applyFill="1" applyBorder="1" applyAlignment="1">
      <alignment vertical="center" wrapText="1"/>
      <protection/>
    </xf>
    <xf numFmtId="164" fontId="10" fillId="0" borderId="0" xfId="23" applyFont="1" applyAlignment="1">
      <alignment vertical="center" wrapText="1"/>
      <protection/>
    </xf>
    <xf numFmtId="166" fontId="10" fillId="0" borderId="12" xfId="24" applyNumberFormat="1" applyFont="1" applyFill="1" applyBorder="1" applyAlignment="1">
      <alignment horizontal="center" vertical="center" wrapText="1"/>
      <protection/>
    </xf>
    <xf numFmtId="164" fontId="11" fillId="0" borderId="0" xfId="0" applyFont="1" applyAlignment="1">
      <alignment horizontal="center" vertical="center"/>
    </xf>
    <xf numFmtId="164" fontId="11" fillId="0" borderId="0" xfId="0" applyFont="1" applyAlignment="1">
      <alignment vertical="center"/>
    </xf>
    <xf numFmtId="167" fontId="11" fillId="0" borderId="0" xfId="0" applyNumberFormat="1" applyFont="1" applyAlignment="1">
      <alignment horizontal="right" vertical="center" indent="1"/>
    </xf>
    <xf numFmtId="168" fontId="11" fillId="0" borderId="0" xfId="0" applyNumberFormat="1" applyFont="1" applyAlignment="1">
      <alignment horizontal="right" vertical="center" indent="1"/>
    </xf>
    <xf numFmtId="164" fontId="6" fillId="0" borderId="13" xfId="0" applyFont="1" applyBorder="1" applyAlignment="1">
      <alignment horizontal="left" vertical="center"/>
    </xf>
    <xf numFmtId="164" fontId="7" fillId="0" borderId="0" xfId="0" applyFont="1" applyBorder="1" applyAlignment="1">
      <alignment vertical="center"/>
    </xf>
    <xf numFmtId="164" fontId="7" fillId="0" borderId="0" xfId="0" applyFont="1" applyAlignment="1">
      <alignment vertical="center"/>
    </xf>
    <xf numFmtId="164" fontId="8" fillId="0" borderId="14" xfId="0" applyFont="1" applyBorder="1" applyAlignment="1">
      <alignment horizontal="center" vertical="center" wrapText="1"/>
    </xf>
    <xf numFmtId="164" fontId="8" fillId="0" borderId="15" xfId="0" applyFont="1" applyBorder="1" applyAlignment="1">
      <alignment horizontal="center" vertical="center" wrapText="1"/>
    </xf>
    <xf numFmtId="164" fontId="8" fillId="0" borderId="16" xfId="0" applyFont="1" applyBorder="1" applyAlignment="1">
      <alignment horizontal="center" vertical="center" wrapText="1"/>
    </xf>
    <xf numFmtId="164" fontId="8" fillId="0" borderId="17" xfId="0" applyFont="1" applyBorder="1" applyAlignment="1">
      <alignment horizontal="center" vertical="center" wrapText="1"/>
    </xf>
    <xf numFmtId="164" fontId="11" fillId="0" borderId="0" xfId="0" applyFont="1" applyBorder="1" applyAlignment="1">
      <alignment vertical="center"/>
    </xf>
    <xf numFmtId="164" fontId="11" fillId="0" borderId="8" xfId="0" applyFont="1" applyBorder="1" applyAlignment="1">
      <alignment horizontal="center" vertical="center"/>
    </xf>
    <xf numFmtId="164" fontId="10" fillId="0" borderId="9" xfId="22" applyFont="1" applyFill="1" applyBorder="1" applyAlignment="1">
      <alignment vertical="center" wrapText="1"/>
      <protection/>
    </xf>
    <xf numFmtId="167" fontId="10" fillId="0" borderId="9" xfId="22" applyNumberFormat="1" applyFont="1" applyFill="1" applyBorder="1" applyAlignment="1">
      <alignment horizontal="right" vertical="center" wrapText="1" indent="1"/>
      <protection/>
    </xf>
    <xf numFmtId="168" fontId="10" fillId="0" borderId="9" xfId="22" applyNumberFormat="1" applyFont="1" applyFill="1" applyBorder="1" applyAlignment="1">
      <alignment horizontal="right" vertical="center" wrapText="1" indent="1"/>
      <protection/>
    </xf>
    <xf numFmtId="164" fontId="10" fillId="0" borderId="9" xfId="22" applyFont="1" applyBorder="1" applyAlignment="1">
      <alignment vertical="center" wrapText="1"/>
      <protection/>
    </xf>
    <xf numFmtId="164" fontId="25" fillId="0" borderId="10" xfId="20" applyNumberFormat="1" applyFont="1" applyFill="1" applyBorder="1" applyAlignment="1" applyProtection="1">
      <alignment vertical="center" wrapText="1"/>
      <protection/>
    </xf>
    <xf numFmtId="164" fontId="10" fillId="0" borderId="18" xfId="29" applyFont="1" applyBorder="1" applyAlignment="1">
      <alignment vertical="center" wrapText="1"/>
      <protection/>
    </xf>
    <xf numFmtId="164" fontId="10" fillId="0" borderId="19" xfId="0" applyFont="1" applyBorder="1" applyAlignment="1">
      <alignment/>
    </xf>
    <xf numFmtId="164" fontId="10" fillId="0" borderId="0" xfId="0" applyFont="1" applyAlignment="1">
      <alignment/>
    </xf>
    <xf numFmtId="164" fontId="10" fillId="0" borderId="9" xfId="29" applyFont="1" applyBorder="1" applyAlignment="1">
      <alignment vertical="center" wrapText="1"/>
      <protection/>
    </xf>
    <xf numFmtId="164" fontId="26" fillId="0" borderId="20" xfId="25" applyFont="1" applyFill="1" applyBorder="1" applyAlignment="1">
      <alignment horizontal="center" vertical="center" wrapText="1"/>
      <protection/>
    </xf>
    <xf numFmtId="167" fontId="26" fillId="0" borderId="21" xfId="25" applyNumberFormat="1" applyFont="1" applyFill="1" applyBorder="1" applyAlignment="1">
      <alignment horizontal="right" vertical="center" wrapText="1" indent="1"/>
      <protection/>
    </xf>
    <xf numFmtId="168" fontId="26" fillId="0" borderId="21" xfId="25" applyNumberFormat="1" applyFont="1" applyFill="1" applyBorder="1" applyAlignment="1">
      <alignment horizontal="right" vertical="center" wrapText="1" indent="1"/>
      <protection/>
    </xf>
    <xf numFmtId="167" fontId="27" fillId="0" borderId="21" xfId="0" applyNumberFormat="1" applyFont="1" applyFill="1" applyBorder="1" applyAlignment="1">
      <alignment horizontal="center" vertical="center"/>
    </xf>
    <xf numFmtId="164" fontId="1" fillId="0" borderId="1" xfId="0" applyFont="1" applyBorder="1" applyAlignment="1">
      <alignment horizontal="left" vertical="center" wrapText="1"/>
    </xf>
    <xf numFmtId="164" fontId="1" fillId="0" borderId="13" xfId="0" applyFont="1" applyBorder="1" applyAlignment="1">
      <alignment horizontal="left" vertical="center" wrapText="1"/>
    </xf>
    <xf numFmtId="166" fontId="11" fillId="0" borderId="0" xfId="0" applyNumberFormat="1" applyFont="1" applyAlignment="1">
      <alignment horizontal="right" vertical="center" indent="1"/>
    </xf>
    <xf numFmtId="164" fontId="30" fillId="0" borderId="0" xfId="0" applyFont="1" applyFill="1" applyBorder="1" applyAlignment="1">
      <alignment/>
    </xf>
    <xf numFmtId="169" fontId="30" fillId="0" borderId="0" xfId="0" applyNumberFormat="1" applyFont="1" applyFill="1" applyBorder="1" applyAlignment="1">
      <alignment horizontal="center"/>
    </xf>
    <xf numFmtId="164" fontId="30" fillId="0" borderId="0" xfId="0" applyFont="1" applyFill="1" applyBorder="1" applyAlignment="1">
      <alignment horizontal="center"/>
    </xf>
    <xf numFmtId="164" fontId="6" fillId="0" borderId="0" xfId="0" applyFont="1" applyBorder="1" applyAlignment="1">
      <alignment vertical="center"/>
    </xf>
    <xf numFmtId="164" fontId="6" fillId="0" borderId="0" xfId="0" applyFont="1" applyBorder="1" applyAlignment="1">
      <alignment horizontal="left" vertical="center"/>
    </xf>
    <xf numFmtId="164" fontId="8" fillId="0" borderId="22" xfId="0" applyFont="1" applyBorder="1" applyAlignment="1">
      <alignment horizontal="center" vertical="center" wrapText="1"/>
    </xf>
    <xf numFmtId="164" fontId="11" fillId="0" borderId="23" xfId="0" applyFont="1" applyBorder="1" applyAlignment="1">
      <alignment vertical="center"/>
    </xf>
    <xf numFmtId="169" fontId="11" fillId="0" borderId="23" xfId="0" applyNumberFormat="1" applyFont="1" applyBorder="1" applyAlignment="1">
      <alignment horizontal="center" vertical="center"/>
    </xf>
    <xf numFmtId="169" fontId="11" fillId="0" borderId="24" xfId="0" applyNumberFormat="1" applyFont="1" applyBorder="1" applyAlignment="1">
      <alignment horizontal="center" vertical="center"/>
    </xf>
    <xf numFmtId="164" fontId="8" fillId="0" borderId="25" xfId="0" applyFont="1" applyBorder="1" applyAlignment="1">
      <alignment horizontal="center" vertical="center" wrapText="1"/>
    </xf>
    <xf numFmtId="169" fontId="27" fillId="0" borderId="25" xfId="0" applyNumberFormat="1" applyFont="1" applyBorder="1" applyAlignment="1">
      <alignment horizontal="center" vertical="center" wrapText="1"/>
    </xf>
    <xf numFmtId="164" fontId="27" fillId="0" borderId="17" xfId="0" applyFont="1" applyBorder="1" applyAlignment="1">
      <alignment horizontal="center" vertical="center" wrapText="1"/>
    </xf>
    <xf numFmtId="164" fontId="10" fillId="0" borderId="8" xfId="23" applyFont="1" applyFill="1" applyBorder="1" applyAlignment="1">
      <alignment vertical="center" wrapText="1"/>
      <protection/>
    </xf>
    <xf numFmtId="169" fontId="10" fillId="0" borderId="9" xfId="23" applyNumberFormat="1" applyFont="1" applyFill="1" applyBorder="1" applyAlignment="1">
      <alignment horizontal="center" vertical="center" wrapText="1"/>
      <protection/>
    </xf>
    <xf numFmtId="166" fontId="10" fillId="0" borderId="9" xfId="24" applyNumberFormat="1" applyFont="1" applyFill="1" applyBorder="1" applyAlignment="1">
      <alignment horizontal="right" vertical="center" wrapText="1" indent="1"/>
      <protection/>
    </xf>
    <xf numFmtId="166" fontId="10" fillId="0" borderId="26" xfId="26" applyNumberFormat="1" applyFont="1" applyFill="1" applyBorder="1" applyAlignment="1">
      <alignment horizontal="right" vertical="center" wrapText="1" indent="1"/>
      <protection/>
    </xf>
    <xf numFmtId="166" fontId="11" fillId="0" borderId="27" xfId="0" applyNumberFormat="1" applyFont="1" applyBorder="1" applyAlignment="1">
      <alignment horizontal="right" vertical="center" indent="1"/>
    </xf>
    <xf numFmtId="166" fontId="11" fillId="0" borderId="10" xfId="0" applyNumberFormat="1" applyFont="1" applyBorder="1" applyAlignment="1">
      <alignment horizontal="right" vertical="center" indent="1"/>
    </xf>
    <xf numFmtId="164" fontId="11" fillId="0" borderId="0" xfId="0" applyFont="1" applyBorder="1" applyAlignment="1">
      <alignment horizontal="center" vertical="center"/>
    </xf>
    <xf numFmtId="164" fontId="26" fillId="0" borderId="0" xfId="23" applyFont="1" applyFill="1" applyBorder="1" applyAlignment="1">
      <alignment vertical="center" wrapText="1"/>
      <protection/>
    </xf>
    <xf numFmtId="166" fontId="26" fillId="0" borderId="0" xfId="24" applyNumberFormat="1" applyFont="1" applyFill="1" applyBorder="1" applyAlignment="1">
      <alignment horizontal="center" vertical="center" wrapText="1"/>
      <protection/>
    </xf>
    <xf numFmtId="166" fontId="26" fillId="0" borderId="0" xfId="24" applyNumberFormat="1" applyFont="1" applyFill="1" applyBorder="1" applyAlignment="1">
      <alignment horizontal="right" vertical="center" wrapText="1" indent="1"/>
      <protection/>
    </xf>
    <xf numFmtId="166" fontId="26" fillId="0" borderId="0" xfId="26" applyNumberFormat="1" applyFont="1" applyFill="1" applyBorder="1" applyAlignment="1">
      <alignment horizontal="center" vertical="center" wrapText="1"/>
      <protection/>
    </xf>
    <xf numFmtId="164" fontId="11" fillId="0" borderId="28" xfId="0" applyFont="1" applyBorder="1" applyAlignment="1">
      <alignment vertical="center"/>
    </xf>
    <xf numFmtId="164" fontId="11" fillId="0" borderId="13" xfId="0" applyFont="1" applyBorder="1" applyAlignment="1">
      <alignment horizontal="left" vertical="center" wrapText="1"/>
    </xf>
    <xf numFmtId="164" fontId="11" fillId="0" borderId="13" xfId="0" applyFont="1" applyBorder="1" applyAlignment="1">
      <alignment vertical="center"/>
    </xf>
    <xf numFmtId="166" fontId="11" fillId="0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Alignment="1">
      <alignment vertical="center"/>
    </xf>
    <xf numFmtId="164" fontId="11" fillId="0" borderId="0" xfId="0" applyFont="1" applyFill="1" applyBorder="1" applyAlignment="1">
      <alignment vertical="center"/>
    </xf>
    <xf numFmtId="169" fontId="11" fillId="0" borderId="0" xfId="0" applyNumberFormat="1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7" fontId="11" fillId="0" borderId="0" xfId="0" applyNumberFormat="1" applyFont="1" applyFill="1" applyBorder="1" applyAlignment="1">
      <alignment horizontal="right" vertical="center" indent="1"/>
    </xf>
    <xf numFmtId="164" fontId="0" fillId="0" borderId="24" xfId="0" applyBorder="1" applyAlignment="1">
      <alignment/>
    </xf>
    <xf numFmtId="164" fontId="8" fillId="0" borderId="29" xfId="0" applyFont="1" applyBorder="1" applyAlignment="1">
      <alignment horizontal="center" vertical="center" wrapText="1"/>
    </xf>
    <xf numFmtId="164" fontId="11" fillId="0" borderId="30" xfId="0" applyFont="1" applyFill="1" applyBorder="1" applyAlignment="1">
      <alignment horizontal="left" vertical="center" wrapText="1" shrinkToFit="1"/>
    </xf>
    <xf numFmtId="167" fontId="11" fillId="0" borderId="31" xfId="0" applyNumberFormat="1" applyFont="1" applyFill="1" applyBorder="1" applyAlignment="1">
      <alignment horizontal="right" vertical="center" indent="1"/>
    </xf>
    <xf numFmtId="166" fontId="11" fillId="0" borderId="31" xfId="28" applyNumberFormat="1" applyFont="1" applyFill="1" applyBorder="1" applyAlignment="1" applyProtection="1">
      <alignment horizontal="right" vertical="center" indent="1"/>
      <protection/>
    </xf>
    <xf numFmtId="168" fontId="11" fillId="0" borderId="31" xfId="0" applyNumberFormat="1" applyFont="1" applyFill="1" applyBorder="1" applyAlignment="1">
      <alignment horizontal="right" vertical="center" indent="1"/>
    </xf>
    <xf numFmtId="167" fontId="11" fillId="0" borderId="32" xfId="0" applyNumberFormat="1" applyFont="1" applyFill="1" applyBorder="1" applyAlignment="1">
      <alignment horizontal="right" vertical="center" indent="1"/>
    </xf>
    <xf numFmtId="167" fontId="11" fillId="0" borderId="0" xfId="0" applyNumberFormat="1" applyFont="1" applyFill="1" applyBorder="1" applyAlignment="1">
      <alignment vertical="center"/>
    </xf>
    <xf numFmtId="164" fontId="11" fillId="0" borderId="33" xfId="0" applyFont="1" applyFill="1" applyBorder="1" applyAlignment="1">
      <alignment vertical="center"/>
    </xf>
    <xf numFmtId="164" fontId="8" fillId="0" borderId="34" xfId="0" applyFont="1" applyFill="1" applyBorder="1" applyAlignment="1">
      <alignment horizontal="center" vertical="center" wrapText="1" shrinkToFit="1"/>
    </xf>
    <xf numFmtId="167" fontId="8" fillId="0" borderId="35" xfId="0" applyNumberFormat="1" applyFont="1" applyFill="1" applyBorder="1" applyAlignment="1">
      <alignment horizontal="right" vertical="center" indent="1"/>
    </xf>
    <xf numFmtId="166" fontId="8" fillId="0" borderId="21" xfId="0" applyNumberFormat="1" applyFont="1" applyFill="1" applyBorder="1" applyAlignment="1">
      <alignment horizontal="right" vertical="center" indent="1"/>
    </xf>
    <xf numFmtId="168" fontId="8" fillId="0" borderId="36" xfId="0" applyNumberFormat="1" applyFont="1" applyFill="1" applyBorder="1" applyAlignment="1">
      <alignment horizontal="right" vertical="center" indent="1"/>
    </xf>
    <xf numFmtId="167" fontId="8" fillId="0" borderId="37" xfId="0" applyNumberFormat="1" applyFont="1" applyFill="1" applyBorder="1" applyAlignment="1">
      <alignment horizontal="right" vertical="center" indent="1"/>
    </xf>
    <xf numFmtId="164" fontId="11" fillId="0" borderId="13" xfId="0" applyFont="1" applyBorder="1" applyAlignment="1">
      <alignment vertical="center" wrapText="1"/>
    </xf>
    <xf numFmtId="164" fontId="11" fillId="0" borderId="0" xfId="0" applyFont="1" applyBorder="1" applyAlignment="1">
      <alignment vertical="center" wrapText="1"/>
    </xf>
    <xf numFmtId="164" fontId="8" fillId="0" borderId="38" xfId="0" applyFont="1" applyFill="1" applyBorder="1" applyAlignment="1">
      <alignment horizontal="center" vertical="center" wrapText="1"/>
    </xf>
    <xf numFmtId="164" fontId="8" fillId="0" borderId="39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8" fillId="0" borderId="40" xfId="0" applyFont="1" applyFill="1" applyBorder="1" applyAlignment="1">
      <alignment horizontal="center" vertical="center" wrapText="1"/>
    </xf>
    <xf numFmtId="164" fontId="8" fillId="0" borderId="13" xfId="0" applyFont="1" applyFill="1" applyBorder="1" applyAlignment="1">
      <alignment horizontal="center" vertical="center" wrapText="1"/>
    </xf>
    <xf numFmtId="164" fontId="8" fillId="0" borderId="41" xfId="0" applyFont="1" applyBorder="1" applyAlignment="1">
      <alignment horizontal="center" vertical="center" wrapText="1"/>
    </xf>
    <xf numFmtId="164" fontId="8" fillId="0" borderId="42" xfId="0" applyFont="1" applyBorder="1" applyAlignment="1">
      <alignment horizontal="center" vertical="center" wrapText="1"/>
    </xf>
    <xf numFmtId="164" fontId="11" fillId="0" borderId="43" xfId="0" applyFont="1" applyFill="1" applyBorder="1" applyAlignment="1">
      <alignment horizontal="left" vertical="center" wrapText="1" shrinkToFit="1"/>
    </xf>
    <xf numFmtId="167" fontId="11" fillId="0" borderId="44" xfId="0" applyNumberFormat="1" applyFont="1" applyFill="1" applyBorder="1" applyAlignment="1">
      <alignment horizontal="right" vertical="center" indent="1"/>
    </xf>
    <xf numFmtId="166" fontId="11" fillId="0" borderId="44" xfId="28" applyNumberFormat="1" applyFont="1" applyFill="1" applyBorder="1" applyAlignment="1" applyProtection="1">
      <alignment horizontal="right" vertical="center" indent="1"/>
      <protection/>
    </xf>
    <xf numFmtId="167" fontId="11" fillId="0" borderId="45" xfId="0" applyNumberFormat="1" applyFont="1" applyFill="1" applyBorder="1" applyAlignment="1">
      <alignment horizontal="right" vertical="center" indent="1"/>
    </xf>
    <xf numFmtId="164" fontId="11" fillId="0" borderId="46" xfId="0" applyFont="1" applyFill="1" applyBorder="1" applyAlignment="1">
      <alignment horizontal="left" vertical="center" wrapText="1" shrinkToFit="1"/>
    </xf>
    <xf numFmtId="164" fontId="11" fillId="0" borderId="47" xfId="0" applyFont="1" applyFill="1" applyBorder="1" applyAlignment="1">
      <alignment horizontal="left" vertical="center" wrapText="1" shrinkToFit="1"/>
    </xf>
    <xf numFmtId="167" fontId="11" fillId="0" borderId="48" xfId="0" applyNumberFormat="1" applyFont="1" applyFill="1" applyBorder="1" applyAlignment="1">
      <alignment horizontal="right" vertical="center" indent="1"/>
    </xf>
    <xf numFmtId="166" fontId="11" fillId="0" borderId="48" xfId="28" applyNumberFormat="1" applyFont="1" applyFill="1" applyBorder="1" applyAlignment="1" applyProtection="1">
      <alignment horizontal="right" vertical="center" indent="1"/>
      <protection/>
    </xf>
    <xf numFmtId="164" fontId="8" fillId="0" borderId="0" xfId="0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horizontal="right" vertical="center" indent="1"/>
    </xf>
    <xf numFmtId="164" fontId="35" fillId="0" borderId="41" xfId="0" applyFont="1" applyBorder="1" applyAlignment="1">
      <alignment horizontal="center" vertical="center" wrapText="1"/>
    </xf>
    <xf numFmtId="164" fontId="35" fillId="0" borderId="17" xfId="0" applyFont="1" applyBorder="1" applyAlignment="1">
      <alignment horizontal="center" vertical="center" wrapText="1"/>
    </xf>
    <xf numFmtId="164" fontId="10" fillId="0" borderId="49" xfId="23" applyFont="1" applyFill="1" applyBorder="1" applyAlignment="1">
      <alignment horizontal="left" vertical="center" wrapText="1"/>
      <protection/>
    </xf>
    <xf numFmtId="166" fontId="10" fillId="0" borderId="50" xfId="24" applyNumberFormat="1" applyFont="1" applyFill="1" applyBorder="1" applyAlignment="1">
      <alignment horizontal="right" vertical="center" indent="1"/>
      <protection/>
    </xf>
    <xf numFmtId="164" fontId="10" fillId="0" borderId="30" xfId="23" applyFont="1" applyFill="1" applyBorder="1" applyAlignment="1">
      <alignment horizontal="left" vertical="center" wrapText="1"/>
      <protection/>
    </xf>
    <xf numFmtId="166" fontId="10" fillId="0" borderId="32" xfId="24" applyNumberFormat="1" applyFont="1" applyFill="1" applyBorder="1" applyAlignment="1">
      <alignment horizontal="right" vertical="center" indent="1"/>
      <protection/>
    </xf>
    <xf numFmtId="164" fontId="30" fillId="0" borderId="30" xfId="0" applyFont="1" applyBorder="1" applyAlignment="1">
      <alignment horizontal="left" vertical="center" wrapText="1"/>
    </xf>
    <xf numFmtId="166" fontId="30" fillId="0" borderId="51" xfId="0" applyNumberFormat="1" applyFont="1" applyBorder="1" applyAlignment="1">
      <alignment horizontal="right" vertical="center" indent="1"/>
    </xf>
    <xf numFmtId="166" fontId="10" fillId="0" borderId="51" xfId="24" applyNumberFormat="1" applyFont="1" applyFill="1" applyBorder="1" applyAlignment="1">
      <alignment horizontal="right" vertical="center" indent="1"/>
      <protection/>
    </xf>
    <xf numFmtId="164" fontId="10" fillId="0" borderId="30" xfId="23" applyFont="1" applyBorder="1" applyAlignment="1">
      <alignment vertical="center" wrapText="1"/>
      <protection/>
    </xf>
    <xf numFmtId="166" fontId="9" fillId="0" borderId="0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/>
    </xf>
    <xf numFmtId="173" fontId="3" fillId="0" borderId="0" xfId="21" applyNumberFormat="1" applyFont="1" applyFill="1" applyBorder="1" applyAlignment="1">
      <alignment horizontal="right" wrapText="1"/>
      <protection/>
    </xf>
    <xf numFmtId="164" fontId="10" fillId="0" borderId="52" xfId="23" applyFont="1" applyBorder="1" applyAlignment="1">
      <alignment vertical="center" wrapText="1"/>
      <protection/>
    </xf>
    <xf numFmtId="166" fontId="10" fillId="0" borderId="37" xfId="24" applyNumberFormat="1" applyFont="1" applyFill="1" applyBorder="1" applyAlignment="1">
      <alignment horizontal="right" vertical="center" indent="1"/>
      <protection/>
    </xf>
    <xf numFmtId="168" fontId="11" fillId="0" borderId="0" xfId="0" applyNumberFormat="1" applyFont="1" applyFill="1" applyBorder="1" applyAlignment="1">
      <alignment horizontal="right" vertical="center" indent="1"/>
    </xf>
    <xf numFmtId="164" fontId="7" fillId="0" borderId="0" xfId="0" applyFont="1" applyFill="1" applyBorder="1" applyAlignment="1">
      <alignment vertical="center"/>
    </xf>
    <xf numFmtId="164" fontId="8" fillId="0" borderId="53" xfId="0" applyFont="1" applyBorder="1" applyAlignment="1">
      <alignment horizontal="center" vertical="center" wrapText="1"/>
    </xf>
    <xf numFmtId="167" fontId="10" fillId="0" borderId="9" xfId="29" applyNumberFormat="1" applyFont="1" applyBorder="1" applyAlignment="1">
      <alignment horizontal="center" vertical="center" wrapText="1"/>
      <protection/>
    </xf>
    <xf numFmtId="168" fontId="10" fillId="0" borderId="9" xfId="29" applyNumberFormat="1" applyFont="1" applyBorder="1" applyAlignment="1">
      <alignment horizontal="center" vertical="center" wrapText="1"/>
      <protection/>
    </xf>
    <xf numFmtId="168" fontId="11" fillId="0" borderId="9" xfId="0" applyNumberFormat="1" applyFont="1" applyBorder="1" applyAlignment="1">
      <alignment horizontal="right" vertical="center" indent="1"/>
    </xf>
    <xf numFmtId="167" fontId="11" fillId="0" borderId="9" xfId="0" applyNumberFormat="1" applyFont="1" applyBorder="1" applyAlignment="1">
      <alignment horizontal="right" vertical="center" indent="1"/>
    </xf>
    <xf numFmtId="167" fontId="8" fillId="0" borderId="21" xfId="0" applyNumberFormat="1" applyFont="1" applyFill="1" applyBorder="1" applyAlignment="1">
      <alignment horizontal="center" vertical="center"/>
    </xf>
    <xf numFmtId="164" fontId="1" fillId="0" borderId="28" xfId="0" applyFont="1" applyBorder="1" applyAlignment="1">
      <alignment horizontal="left" vertical="center" wrapText="1"/>
    </xf>
    <xf numFmtId="164" fontId="11" fillId="0" borderId="0" xfId="0" applyFont="1" applyFill="1" applyBorder="1" applyAlignment="1">
      <alignment/>
    </xf>
    <xf numFmtId="169" fontId="11" fillId="0" borderId="0" xfId="0" applyNumberFormat="1" applyFont="1" applyFill="1" applyBorder="1" applyAlignment="1">
      <alignment horizontal="center"/>
    </xf>
    <xf numFmtId="164" fontId="37" fillId="0" borderId="0" xfId="0" applyFont="1" applyAlignment="1">
      <alignment/>
    </xf>
    <xf numFmtId="169" fontId="10" fillId="0" borderId="9" xfId="23" applyNumberFormat="1" applyFont="1" applyFill="1" applyBorder="1" applyAlignment="1">
      <alignment horizontal="center" vertical="center" wrapText="1"/>
      <protection/>
    </xf>
    <xf numFmtId="166" fontId="10" fillId="0" borderId="9" xfId="24" applyNumberFormat="1" applyFont="1" applyFill="1" applyBorder="1" applyAlignment="1">
      <alignment horizontal="right" vertical="center" wrapText="1" indent="1"/>
      <protection/>
    </xf>
    <xf numFmtId="166" fontId="10" fillId="0" borderId="26" xfId="26" applyNumberFormat="1" applyFont="1" applyFill="1" applyBorder="1" applyAlignment="1">
      <alignment horizontal="right" vertical="center" wrapText="1" indent="1"/>
      <protection/>
    </xf>
    <xf numFmtId="166" fontId="30" fillId="0" borderId="27" xfId="0" applyNumberFormat="1" applyFont="1" applyBorder="1" applyAlignment="1">
      <alignment horizontal="right" vertical="center" indent="1"/>
    </xf>
    <xf numFmtId="166" fontId="30" fillId="0" borderId="10" xfId="0" applyNumberFormat="1" applyFont="1" applyBorder="1" applyAlignment="1">
      <alignment horizontal="right" vertical="center" indent="1"/>
    </xf>
    <xf numFmtId="164" fontId="0" fillId="0" borderId="28" xfId="0" applyFont="1" applyBorder="1" applyAlignment="1">
      <alignment/>
    </xf>
    <xf numFmtId="166" fontId="11" fillId="0" borderId="0" xfId="0" applyNumberFormat="1" applyFont="1" applyFill="1" applyBorder="1" applyAlignment="1">
      <alignment vertical="center"/>
    </xf>
    <xf numFmtId="164" fontId="11" fillId="0" borderId="13" xfId="0" applyFont="1" applyBorder="1" applyAlignment="1">
      <alignment horizontal="center" vertical="center"/>
    </xf>
    <xf numFmtId="167" fontId="8" fillId="0" borderId="36" xfId="0" applyNumberFormat="1" applyFont="1" applyFill="1" applyBorder="1" applyAlignment="1">
      <alignment horizontal="right" vertical="center" indent="1"/>
    </xf>
    <xf numFmtId="164" fontId="1" fillId="0" borderId="0" xfId="0" applyFont="1" applyBorder="1" applyAlignment="1">
      <alignment horizontal="left" vertical="center" wrapText="1"/>
    </xf>
    <xf numFmtId="167" fontId="11" fillId="0" borderId="31" xfId="0" applyNumberFormat="1" applyFont="1" applyFill="1" applyBorder="1" applyAlignment="1">
      <alignment vertical="center"/>
    </xf>
    <xf numFmtId="167" fontId="11" fillId="0" borderId="32" xfId="0" applyNumberFormat="1" applyFont="1" applyFill="1" applyBorder="1" applyAlignment="1">
      <alignment vertical="center"/>
    </xf>
    <xf numFmtId="166" fontId="10" fillId="0" borderId="9" xfId="24" applyNumberFormat="1" applyFont="1" applyFill="1" applyBorder="1" applyAlignment="1">
      <alignment horizontal="right" vertical="center" indent="1"/>
      <protection/>
    </xf>
    <xf numFmtId="164" fontId="10" fillId="0" borderId="8" xfId="23" applyFont="1" applyBorder="1" applyAlignment="1">
      <alignment vertical="center" wrapText="1"/>
      <protection/>
    </xf>
    <xf numFmtId="166" fontId="10" fillId="0" borderId="10" xfId="24" applyNumberFormat="1" applyFont="1" applyFill="1" applyBorder="1" applyAlignment="1">
      <alignment horizontal="right" vertical="center" indent="1"/>
      <protection/>
    </xf>
    <xf numFmtId="164" fontId="10" fillId="0" borderId="4" xfId="23" applyFont="1" applyBorder="1" applyAlignment="1">
      <alignment vertical="center" wrapText="1"/>
      <protection/>
    </xf>
    <xf numFmtId="166" fontId="10" fillId="0" borderId="5" xfId="24" applyNumberFormat="1" applyFont="1" applyFill="1" applyBorder="1" applyAlignment="1">
      <alignment horizontal="right" vertical="center" indent="1"/>
      <protection/>
    </xf>
    <xf numFmtId="166" fontId="1" fillId="0" borderId="0" xfId="19" applyNumberFormat="1" applyFont="1" applyFill="1" applyBorder="1" applyAlignment="1" applyProtection="1">
      <alignment horizontal="right" vertical="center"/>
      <protection/>
    </xf>
    <xf numFmtId="167" fontId="11" fillId="0" borderId="0" xfId="0" applyNumberFormat="1" applyFont="1" applyFill="1" applyBorder="1" applyAlignment="1">
      <alignment horizontal="right" vertical="center"/>
    </xf>
    <xf numFmtId="168" fontId="11" fillId="0" borderId="0" xfId="0" applyNumberFormat="1" applyFont="1" applyFill="1" applyBorder="1" applyAlignment="1">
      <alignment horizontal="right" vertical="center"/>
    </xf>
    <xf numFmtId="164" fontId="41" fillId="0" borderId="0" xfId="20" applyNumberFormat="1" applyFont="1" applyFill="1" applyBorder="1" applyAlignment="1" applyProtection="1">
      <alignment horizontal="left" vertical="center"/>
      <protection/>
    </xf>
    <xf numFmtId="167" fontId="10" fillId="0" borderId="19" xfId="22" applyNumberFormat="1" applyFont="1" applyFill="1" applyBorder="1" applyAlignment="1">
      <alignment horizontal="right" vertical="center" wrapText="1" indent="1"/>
      <protection/>
    </xf>
    <xf numFmtId="168" fontId="10" fillId="0" borderId="19" xfId="22" applyNumberFormat="1" applyFont="1" applyFill="1" applyBorder="1" applyAlignment="1">
      <alignment horizontal="right" vertical="center" wrapText="1" indent="1"/>
      <protection/>
    </xf>
    <xf numFmtId="168" fontId="11" fillId="0" borderId="19" xfId="0" applyNumberFormat="1" applyFont="1" applyBorder="1" applyAlignment="1">
      <alignment horizontal="right" vertical="center" indent="1"/>
    </xf>
    <xf numFmtId="164" fontId="25" fillId="0" borderId="54" xfId="20" applyNumberFormat="1" applyFont="1" applyFill="1" applyBorder="1" applyAlignment="1" applyProtection="1">
      <alignment vertical="center" wrapText="1"/>
      <protection/>
    </xf>
    <xf numFmtId="164" fontId="11" fillId="0" borderId="1" xfId="0" applyFont="1" applyFill="1" applyBorder="1" applyAlignment="1">
      <alignment vertical="center"/>
    </xf>
    <xf numFmtId="164" fontId="7" fillId="0" borderId="0" xfId="0" applyFont="1" applyAlignment="1">
      <alignment horizontal="center" vertical="center"/>
    </xf>
    <xf numFmtId="164" fontId="11" fillId="0" borderId="2" xfId="0" applyFont="1" applyBorder="1" applyAlignment="1">
      <alignment horizontal="center" vertical="center"/>
    </xf>
    <xf numFmtId="169" fontId="10" fillId="0" borderId="55" xfId="23" applyNumberFormat="1" applyFont="1" applyFill="1" applyBorder="1" applyAlignment="1">
      <alignment horizontal="center" vertical="center" wrapText="1"/>
      <protection/>
    </xf>
    <xf numFmtId="166" fontId="10" fillId="0" borderId="55" xfId="24" applyNumberFormat="1" applyFont="1" applyFill="1" applyBorder="1" applyAlignment="1">
      <alignment horizontal="right" vertical="center" wrapText="1" indent="1"/>
      <protection/>
    </xf>
    <xf numFmtId="166" fontId="10" fillId="0" borderId="55" xfId="26" applyNumberFormat="1" applyFont="1" applyFill="1" applyBorder="1" applyAlignment="1">
      <alignment horizontal="right" vertical="center" wrapText="1" indent="1"/>
      <protection/>
    </xf>
    <xf numFmtId="166" fontId="11" fillId="0" borderId="0" xfId="0" applyNumberFormat="1" applyFont="1" applyBorder="1" applyAlignment="1">
      <alignment horizontal="right" vertical="center" indent="1"/>
    </xf>
    <xf numFmtId="164" fontId="26" fillId="0" borderId="55" xfId="23" applyFont="1" applyFill="1" applyBorder="1" applyAlignment="1">
      <alignment vertical="center" wrapText="1"/>
      <protection/>
    </xf>
    <xf numFmtId="166" fontId="26" fillId="0" borderId="55" xfId="24" applyNumberFormat="1" applyFont="1" applyFill="1" applyBorder="1" applyAlignment="1">
      <alignment horizontal="center" vertical="center" wrapText="1"/>
      <protection/>
    </xf>
    <xf numFmtId="166" fontId="26" fillId="0" borderId="55" xfId="24" applyNumberFormat="1" applyFont="1" applyFill="1" applyBorder="1" applyAlignment="1">
      <alignment horizontal="right" vertical="center" wrapText="1" indent="1"/>
      <protection/>
    </xf>
    <xf numFmtId="164" fontId="1" fillId="0" borderId="0" xfId="0" applyFont="1" applyFill="1" applyBorder="1" applyAlignment="1">
      <alignment horizontal="left" vertical="center"/>
    </xf>
    <xf numFmtId="164" fontId="1" fillId="0" borderId="13" xfId="0" applyFont="1" applyFill="1" applyBorder="1" applyAlignment="1">
      <alignment horizontal="left" vertical="center"/>
    </xf>
    <xf numFmtId="169" fontId="11" fillId="0" borderId="0" xfId="0" applyNumberFormat="1" applyFont="1" applyAlignment="1">
      <alignment horizontal="center" vertical="center"/>
    </xf>
    <xf numFmtId="164" fontId="11" fillId="0" borderId="1" xfId="0" applyFont="1" applyFill="1" applyBorder="1" applyAlignment="1">
      <alignment horizontal="center" vertical="center"/>
    </xf>
    <xf numFmtId="167" fontId="11" fillId="0" borderId="0" xfId="0" applyNumberFormat="1" applyFont="1" applyAlignment="1">
      <alignment horizontal="right" vertical="center"/>
    </xf>
    <xf numFmtId="164" fontId="11" fillId="0" borderId="30" xfId="0" applyFont="1" applyBorder="1" applyAlignment="1">
      <alignment horizontal="left" vertical="center" wrapText="1" shrinkToFit="1"/>
    </xf>
    <xf numFmtId="167" fontId="11" fillId="0" borderId="56" xfId="0" applyNumberFormat="1" applyFont="1" applyFill="1" applyBorder="1" applyAlignment="1">
      <alignment horizontal="right" vertical="center" indent="1"/>
    </xf>
    <xf numFmtId="166" fontId="10" fillId="0" borderId="19" xfId="24" applyNumberFormat="1" applyFont="1" applyFill="1" applyBorder="1" applyAlignment="1">
      <alignment horizontal="right" vertical="center" wrapText="1" indent="1"/>
      <protection/>
    </xf>
    <xf numFmtId="168" fontId="11" fillId="0" borderId="39" xfId="0" applyNumberFormat="1" applyFont="1" applyFill="1" applyBorder="1" applyAlignment="1">
      <alignment horizontal="right" vertical="center" indent="1"/>
    </xf>
    <xf numFmtId="164" fontId="11" fillId="0" borderId="13" xfId="0" applyFont="1" applyFill="1" applyBorder="1" applyAlignment="1">
      <alignment vertical="center"/>
    </xf>
    <xf numFmtId="167" fontId="8" fillId="0" borderId="5" xfId="0" applyNumberFormat="1" applyFont="1" applyFill="1" applyBorder="1" applyAlignment="1">
      <alignment horizontal="right" vertical="center" indent="1"/>
    </xf>
    <xf numFmtId="167" fontId="11" fillId="0" borderId="13" xfId="0" applyNumberFormat="1" applyFont="1" applyFill="1" applyBorder="1" applyAlignment="1">
      <alignment horizontal="right" vertical="center"/>
    </xf>
    <xf numFmtId="164" fontId="8" fillId="0" borderId="57" xfId="0" applyFont="1" applyBorder="1" applyAlignment="1">
      <alignment vertical="center" wrapText="1"/>
    </xf>
    <xf numFmtId="164" fontId="8" fillId="0" borderId="57" xfId="0" applyFont="1" applyBorder="1" applyAlignment="1">
      <alignment horizontal="center" vertical="center" wrapText="1"/>
    </xf>
    <xf numFmtId="166" fontId="10" fillId="0" borderId="31" xfId="24" applyNumberFormat="1" applyFont="1" applyFill="1" applyBorder="1" applyAlignment="1">
      <alignment horizontal="right" vertical="center" wrapText="1" indent="1"/>
      <protection/>
    </xf>
    <xf numFmtId="164" fontId="11" fillId="0" borderId="58" xfId="0" applyFont="1" applyFill="1" applyBorder="1" applyAlignment="1">
      <alignment horizontal="left" vertical="center" wrapText="1" shrinkToFit="1"/>
    </xf>
    <xf numFmtId="166" fontId="10" fillId="0" borderId="56" xfId="24" applyNumberFormat="1" applyFont="1" applyFill="1" applyBorder="1" applyAlignment="1">
      <alignment horizontal="right" vertical="center" wrapText="1" indent="1"/>
      <protection/>
    </xf>
    <xf numFmtId="167" fontId="11" fillId="0" borderId="59" xfId="0" applyNumberFormat="1" applyFont="1" applyFill="1" applyBorder="1" applyAlignment="1">
      <alignment horizontal="right" vertical="center" indent="1"/>
    </xf>
    <xf numFmtId="167" fontId="11" fillId="0" borderId="39" xfId="0" applyNumberFormat="1" applyFont="1" applyFill="1" applyBorder="1" applyAlignment="1">
      <alignment horizontal="right" vertical="center" inden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Гиперссылка" xfId="20"/>
    <cellStyle name="Обычный_Nastya_Otkrit" xfId="21"/>
    <cellStyle name="Обычный_Відкр_1" xfId="22"/>
    <cellStyle name="Обычный_Відкр_2" xfId="23"/>
    <cellStyle name="Обычный_З_2_28.10" xfId="24"/>
    <cellStyle name="Обычный_Лист2" xfId="25"/>
    <cellStyle name="Обычный_Лист5" xfId="26"/>
    <cellStyle name="Открывавшаяся гиперссылка" xfId="27"/>
    <cellStyle name="Процентный 2" xfId="28"/>
    <cellStyle name="Обычный_Відкр_1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Dynamics of Ukrainian Equity Indexes and Rates of Return of Funds with Public Issue</a:t>
            </a:r>
          </a:p>
        </c:rich>
      </c:tx>
      <c:layout>
        <c:manualLayout>
          <c:xMode val="factor"/>
          <c:yMode val="factor"/>
          <c:x val="-0.025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'IDX + ROR'!$B$2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'IDX + ROR'!$A$3:$A$5</c:f>
              <c:strCache/>
            </c:strRef>
          </c:cat>
          <c:val>
            <c:numRef>
              <c:f>'IDX + ROR'!$B$3:$B$5</c:f>
              <c:numCache/>
            </c:numRef>
          </c:val>
        </c:ser>
        <c:ser>
          <c:idx val="1"/>
          <c:order val="1"/>
          <c:tx>
            <c:strRef>
              <c:f>'IDX + ROR'!$C$2</c:f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'IDX + ROR'!$A$3:$A$5</c:f>
              <c:strCache/>
            </c:strRef>
          </c:cat>
          <c:val>
            <c:numRef>
              <c:f>'IDX + ROR'!$C$3:$C$5</c:f>
              <c:numCache/>
            </c:numRef>
          </c:val>
        </c:ser>
        <c:ser>
          <c:idx val="2"/>
          <c:order val="2"/>
          <c:tx>
            <c:strRef>
              <c:f>'IDX + ROR'!$D$2</c:f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'IDX + ROR'!$A$3:$A$5</c:f>
              <c:strCache/>
            </c:strRef>
          </c:cat>
          <c:val>
            <c:numRef>
              <c:f>'IDX + ROR'!$D$3:$D$5</c:f>
              <c:numCache/>
            </c:numRef>
          </c:val>
        </c:ser>
        <c:ser>
          <c:idx val="3"/>
          <c:order val="3"/>
          <c:tx>
            <c:strRef>
              <c:f>'IDX + ROR'!$E$2</c:f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69696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'IDX + ROR'!$A$3:$A$5</c:f>
              <c:strCache/>
            </c:strRef>
          </c:cat>
          <c:val>
            <c:numRef>
              <c:f>'IDX + ROR'!$E$3:$E$5</c:f>
              <c:numCache/>
            </c:numRef>
          </c:val>
        </c:ser>
        <c:ser>
          <c:idx val="4"/>
          <c:order val="4"/>
          <c:tx>
            <c:strRef>
              <c:f>'IDX + ROR'!$F$2</c:f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80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'IDX + ROR'!$A$3:$A$5</c:f>
              <c:strCache/>
            </c:strRef>
          </c:cat>
          <c:val>
            <c:numRef>
              <c:f>'IDX + ROR'!$F$3:$F$5</c:f>
              <c:numCache/>
            </c:numRef>
          </c:val>
        </c:ser>
        <c:overlap val="-10"/>
        <c:gapWidth val="400"/>
        <c:axId val="4838928"/>
        <c:axId val="43550353"/>
      </c:barChart>
      <c:dateAx>
        <c:axId val="4838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50353"/>
        <c:crossesAt val="0"/>
        <c:auto val="0"/>
        <c:noMultiLvlLbl val="0"/>
      </c:dateAx>
      <c:valAx>
        <c:axId val="43550353"/>
        <c:scaling>
          <c:orientation val="minMax"/>
          <c:max val="0.2"/>
          <c:min val="-0.06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38928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87"/>
          <c:y val="0.8685"/>
          <c:w val="0.6105"/>
          <c:h val="0.072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Dynamics of Ukrainian and Global Equity Indexes  
for the Month</a:t>
            </a:r>
          </a:p>
        </c:rich>
      </c:tx>
      <c:layout>
        <c:manualLayout>
          <c:xMode val="factor"/>
          <c:yMode val="factor"/>
          <c:x val="-0.043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75"/>
          <c:w val="1"/>
          <c:h val="0.72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'IDX + ROR'!$B$26</c:f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'IDX + ROR'!$A$27:$A$39</c:f>
              <c:strCache/>
            </c:strRef>
          </c:cat>
          <c:val>
            <c:numRef>
              <c:f>'IDX + ROR'!$B$27:$B$39</c:f>
              <c:numCache/>
            </c:numRef>
          </c:val>
        </c:ser>
        <c:ser>
          <c:idx val="1"/>
          <c:order val="1"/>
          <c:tx>
            <c:strRef>
              <c:f>'IDX + ROR'!$C$26</c:f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'IDX + ROR'!$A$27:$A$39</c:f>
              <c:strCache/>
            </c:strRef>
          </c:cat>
          <c:val>
            <c:numRef>
              <c:f>'IDX + ROR'!$C$27:$C$39</c:f>
              <c:numCache/>
            </c:numRef>
          </c:val>
        </c:ser>
        <c:overlap val="-20"/>
        <c:gapWidth val="100"/>
        <c:axId val="56408858"/>
        <c:axId val="37917675"/>
      </c:barChart>
      <c:catAx>
        <c:axId val="564088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917675"/>
        <c:crossesAt val="0"/>
        <c:auto val="0"/>
        <c:lblOffset val="100"/>
        <c:noMultiLvlLbl val="0"/>
      </c:catAx>
      <c:valAx>
        <c:axId val="37917675"/>
        <c:scaling>
          <c:orientation val="minMax"/>
          <c:max val="0.2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408858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4525"/>
          <c:y val="0.898"/>
          <c:w val="0.557"/>
          <c:h val="0.04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Shares of funds in the total NAV of open-end CII</a:t>
            </a:r>
          </a:p>
        </c:rich>
      </c:tx>
      <c:layout>
        <c:manualLayout>
          <c:xMode val="factor"/>
          <c:yMode val="factor"/>
          <c:x val="-0.0265"/>
          <c:y val="0.041"/>
        </c:manualLayout>
      </c:layout>
      <c:spPr>
        <a:noFill/>
        <a:ln>
          <a:noFill/>
        </a:ln>
      </c:spPr>
    </c:title>
    <c:view3D>
      <c:rotX val="35"/>
      <c:hPercent val="100"/>
      <c:rotY val="260"/>
      <c:depthPercent val="100"/>
      <c:rAngAx val="1"/>
    </c:view3D>
    <c:plotArea>
      <c:layout>
        <c:manualLayout>
          <c:xMode val="edge"/>
          <c:yMode val="edge"/>
          <c:x val="0.30625"/>
          <c:y val="0.32075"/>
          <c:w val="0.434"/>
          <c:h val="0.35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O_NAV!$B$23:$B$33</c:f>
              <c:strCache/>
            </c:strRef>
          </c:cat>
          <c:val>
            <c:numRef>
              <c:f>O_NAV!$C$23:$C$33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3175">
              <a:solid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/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O_NAV!$B$23:$B$33</c:f>
              <c:strCache/>
            </c:strRef>
          </c:cat>
          <c:val>
            <c:numRef>
              <c:f>O_NAV!$D$23:$D$33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Dynamics of Open-Ended CIIs' NAV for the Month</a:t>
            </a:r>
          </a:p>
        </c:rich>
      </c:tx>
      <c:layout>
        <c:manualLayout>
          <c:xMode val="factor"/>
          <c:yMode val="factor"/>
          <c:x val="0.051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45"/>
          <c:w val="0.96925"/>
          <c:h val="0.5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O_dynamics NAV'!$C$57</c:f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</a:ln>
            </c:spPr>
          </c:dPt>
          <c:dLbls>
            <c:numFmt formatCode="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 O_dynamics NAV'!$B$58:$B$68</c:f>
              <c:strCache/>
            </c:strRef>
          </c:cat>
          <c:val>
            <c:numRef>
              <c:f>' O_dynamics NAV'!$C$58:$C$68</c:f>
              <c:numCache/>
            </c:numRef>
          </c:val>
        </c:ser>
        <c:ser>
          <c:idx val="1"/>
          <c:order val="1"/>
          <c:tx>
            <c:strRef>
              <c:f>' O_dynamics NAV'!$E$57</c:f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Lbls>
            <c:numFmt formatCode="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 O_dynamics NAV'!$B$58:$B$68</c:f>
              <c:strCache/>
            </c:strRef>
          </c:cat>
          <c:val>
            <c:numRef>
              <c:f>' O_dynamics NAV'!$E$58:$E$68</c:f>
              <c:numCache/>
            </c:numRef>
          </c:val>
        </c:ser>
        <c:overlap val="-30"/>
        <c:axId val="5714756"/>
        <c:axId val="51432805"/>
      </c:barChart>
      <c:lineChart>
        <c:grouping val="standard"/>
        <c:varyColors val="0"/>
        <c:ser>
          <c:idx val="0"/>
          <c:order val="2"/>
          <c:tx>
            <c:strRef>
              <c:f>' O_dynamics NAV'!$D$57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6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6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6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6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ize val="6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6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ize val="6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ize val="6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ize val="6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Lbls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numRef>
              <c:f>' O_dynamics NAV'!$B$58:$B$67</c:f>
              <c:numCache/>
            </c:numRef>
          </c:cat>
          <c:val>
            <c:numRef>
              <c:f>' O_dynamics NAV'!$D$58:$D$67</c:f>
              <c:numCache/>
            </c:numRef>
          </c:val>
          <c:smooth val="0"/>
        </c:ser>
        <c:axId val="60242062"/>
        <c:axId val="5307647"/>
      </c:lineChart>
      <c:catAx>
        <c:axId val="57147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432805"/>
        <c:crossesAt val="0"/>
        <c:auto val="0"/>
        <c:lblOffset val="100"/>
        <c:noMultiLvlLbl val="0"/>
      </c:catAx>
      <c:valAx>
        <c:axId val="51432805"/>
        <c:scaling>
          <c:orientation val="minMax"/>
          <c:max val="7500"/>
          <c:min val="-1000"/>
        </c:scaling>
        <c:axPos val="l"/>
        <c:delete val="0"/>
        <c:numFmt formatCode="#,##0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14756"/>
        <c:crossesAt val="1"/>
        <c:crossBetween val="between"/>
        <c:dispUnits/>
      </c:valAx>
      <c:catAx>
        <c:axId val="602420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07647"/>
        <c:crossesAt val="0"/>
        <c:auto val="0"/>
        <c:lblOffset val="100"/>
        <c:noMultiLvlLbl val="0"/>
      </c:catAx>
      <c:valAx>
        <c:axId val="5307647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242062"/>
        <c:crosses val="max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225"/>
          <c:y val="0.75875"/>
          <c:w val="0.4475"/>
          <c:h val="0.04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5"/>
          <c:w val="1"/>
          <c:h val="0.98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8080"/>
              </a:solidFill>
            </c:spPr>
          </c:dPt>
          <c:dPt>
            <c:idx val="17"/>
            <c:invertIfNegative val="0"/>
            <c:spPr>
              <a:solidFill>
                <a:srgbClr val="FFFF00"/>
              </a:solidFill>
            </c:spPr>
          </c:dPt>
          <c:dPt>
            <c:idx val="18"/>
            <c:invertIfNegative val="0"/>
            <c:spPr>
              <a:solidFill>
                <a:srgbClr val="0000FF"/>
              </a:solidFill>
            </c:spPr>
          </c:dPt>
          <c:dPt>
            <c:idx val="19"/>
            <c:invertIfNegative val="0"/>
            <c:spPr>
              <a:solidFill>
                <a:srgbClr val="33CCCC"/>
              </a:solidFill>
            </c:spPr>
          </c:dPt>
          <c:dPt>
            <c:idx val="20"/>
            <c:invertIfNegative val="0"/>
            <c:spPr>
              <a:solidFill>
                <a:srgbClr val="008000"/>
              </a:solidFill>
            </c:spPr>
          </c:dPt>
          <c:dPt>
            <c:idx val="21"/>
            <c:invertIfNegative val="0"/>
            <c:spPr>
              <a:solidFill>
                <a:srgbClr val="000080"/>
              </a:solidFill>
            </c:spPr>
          </c:dPt>
          <c:dPt>
            <c:idx val="22"/>
            <c:invertIfNegative val="0"/>
            <c:spPr>
              <a:solidFill>
                <a:srgbClr val="FF9900"/>
              </a:solidFill>
            </c:spPr>
          </c:dPt>
          <c:dLbls>
            <c:dLbl>
              <c:idx val="16"/>
            </c:dLbl>
            <c:dLbl>
              <c:idx val="17"/>
            </c:dLbl>
            <c:dLbl>
              <c:idx val="18"/>
            </c:dLbl>
            <c:dLbl>
              <c:idx val="19"/>
            </c:dLbl>
            <c:dLbl>
              <c:idx val="20"/>
            </c:dLbl>
            <c:dLbl>
              <c:idx val="21"/>
            </c:dLbl>
            <c:dLbl>
              <c:idx val="22"/>
            </c:dLbl>
            <c:delete val="1"/>
          </c:dLbls>
          <c:cat>
            <c:strRef>
              <c:f>'O_diagram(ROR)'!$A$2:$A$24</c:f>
              <c:strCache/>
            </c:strRef>
          </c:cat>
          <c:val>
            <c:numRef>
              <c:f>'O_diagram(ROR)'!$B$2:$B$24</c:f>
              <c:numCache/>
            </c:numRef>
          </c:val>
        </c:ser>
        <c:gapWidth val="60"/>
        <c:axId val="47768824"/>
        <c:axId val="27266233"/>
      </c:barChart>
      <c:catAx>
        <c:axId val="47768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266233"/>
        <c:crossesAt val="0"/>
        <c:auto val="0"/>
        <c:lblOffset val="100"/>
        <c:noMultiLvlLbl val="0"/>
      </c:catAx>
      <c:valAx>
        <c:axId val="27266233"/>
        <c:scaling>
          <c:orientation val="minMax"/>
          <c:max val="0.05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7688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Dynamics of Interval CIIs' NAV for the Month</a:t>
            </a:r>
          </a:p>
        </c:rich>
      </c:tx>
      <c:layout>
        <c:manualLayout>
          <c:xMode val="factor"/>
          <c:yMode val="factor"/>
          <c:x val="-0.028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"/>
          <c:w val="1"/>
          <c:h val="0.5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'І_dynamics NAV'!$C$37</c:f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</a:ln>
            </c:spPr>
          </c:dPt>
          <c:dLbls>
            <c:numFmt formatCode="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'І_dynamics NAV'!$B$38:$B$43</c:f>
              <c:numCache/>
            </c:numRef>
          </c:cat>
          <c:val>
            <c:numRef>
              <c:f>'І_dynamics NAV'!$C$38:$C$43</c:f>
              <c:numCache/>
            </c:numRef>
          </c:val>
        </c:ser>
        <c:ser>
          <c:idx val="1"/>
          <c:order val="1"/>
          <c:tx>
            <c:strRef>
              <c:f>'І_dynamics NAV'!$E$37</c:f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Lbls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'І_dynamics NAV'!$B$38:$B$43</c:f>
              <c:numCache/>
            </c:numRef>
          </c:cat>
          <c:val>
            <c:numRef>
              <c:f>'І_dynamics NAV'!$E$38:$E$43</c:f>
              <c:numCache/>
            </c:numRef>
          </c:val>
        </c:ser>
        <c:overlap val="-20"/>
        <c:axId val="44069506"/>
        <c:axId val="61081235"/>
      </c:barChart>
      <c:lineChart>
        <c:grouping val="standard"/>
        <c:varyColors val="0"/>
        <c:ser>
          <c:idx val="0"/>
          <c:order val="2"/>
          <c:tx>
            <c:strRef>
              <c:f>'І_dynamics NAV'!$D$37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5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ize val="5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Lbls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val>
            <c:numRef>
              <c:f>'І_dynamics NAV'!$D$38:$D$43</c:f>
              <c:numCache/>
            </c:numRef>
          </c:val>
          <c:smooth val="0"/>
        </c:ser>
        <c:axId val="12860204"/>
        <c:axId val="48632973"/>
      </c:lineChart>
      <c:catAx>
        <c:axId val="440695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081235"/>
        <c:crossesAt val="0"/>
        <c:auto val="0"/>
        <c:lblOffset val="100"/>
        <c:noMultiLvlLbl val="0"/>
      </c:catAx>
      <c:valAx>
        <c:axId val="61081235"/>
        <c:scaling>
          <c:orientation val="minMax"/>
          <c:max val="1"/>
          <c:min val="-600"/>
        </c:scaling>
        <c:axPos val="l"/>
        <c:delete val="0"/>
        <c:numFmt formatCode="#,##0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069506"/>
        <c:crossesAt val="1"/>
        <c:crossBetween val="between"/>
        <c:dispUnits/>
      </c:valAx>
      <c:catAx>
        <c:axId val="128602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632973"/>
        <c:crossesAt val="0"/>
        <c:auto val="0"/>
        <c:lblOffset val="100"/>
        <c:noMultiLvlLbl val="0"/>
      </c:catAx>
      <c:valAx>
        <c:axId val="48632973"/>
        <c:scaling>
          <c:orientation val="minMax"/>
        </c:scaling>
        <c:axPos val="l"/>
        <c:delete val="0"/>
        <c:numFmt formatCode="0%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860204"/>
        <c:crosses val="max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16"/>
          <c:y val="0.81975"/>
          <c:w val="0.4515"/>
          <c:h val="0.0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Rates of Return: Interval Funds, Bank Deposits 
and Equity Indexes for the Month</a:t>
            </a:r>
          </a:p>
        </c:rich>
      </c:tx>
      <c:layout>
        <c:manualLayout>
          <c:xMode val="factor"/>
          <c:yMode val="factor"/>
          <c:x val="-0.003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15"/>
          <c:w val="0.96375"/>
          <c:h val="0.88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8080"/>
              </a:solidFill>
            </c:spPr>
          </c:dPt>
          <c:dPt>
            <c:idx val="7"/>
            <c:invertIfNegative val="0"/>
            <c:spPr>
              <a:solidFill>
                <a:srgbClr val="FFFF00"/>
              </a:solidFill>
            </c:spPr>
          </c:dPt>
          <c:dPt>
            <c:idx val="8"/>
            <c:invertIfNegative val="0"/>
            <c:spPr>
              <a:solidFill>
                <a:srgbClr val="0000FF"/>
              </a:solidFill>
            </c:spPr>
          </c:dPt>
          <c:dPt>
            <c:idx val="9"/>
            <c:invertIfNegative val="0"/>
            <c:spPr>
              <a:solidFill>
                <a:srgbClr val="33CCCC"/>
              </a:solidFill>
            </c:spPr>
          </c:dPt>
          <c:dPt>
            <c:idx val="10"/>
            <c:invertIfNegative val="0"/>
            <c:spPr>
              <a:solidFill>
                <a:srgbClr val="008000"/>
              </a:solidFill>
            </c:spPr>
          </c:dPt>
          <c:dPt>
            <c:idx val="11"/>
            <c:invertIfNegative val="0"/>
            <c:spPr>
              <a:solidFill>
                <a:srgbClr val="000080"/>
              </a:solidFill>
            </c:spPr>
          </c:dPt>
          <c:dPt>
            <c:idx val="12"/>
            <c:invertIfNegative val="0"/>
            <c:spPr>
              <a:solidFill>
                <a:srgbClr val="FF9900"/>
              </a:solidFill>
            </c:spPr>
          </c:dPt>
          <c:dLbls>
            <c:dLbl>
              <c:idx val="6"/>
            </c:dLbl>
            <c:dLbl>
              <c:idx val="7"/>
            </c:dLbl>
            <c:dLbl>
              <c:idx val="8"/>
            </c:dLbl>
            <c:dLbl>
              <c:idx val="9"/>
            </c:dLbl>
            <c:dLbl>
              <c:idx val="10"/>
            </c:dLbl>
            <c:dLbl>
              <c:idx val="11"/>
            </c:dLbl>
            <c:dLbl>
              <c:idx val="12"/>
            </c:dLbl>
            <c:delete val="1"/>
          </c:dLbls>
          <c:cat>
            <c:strRef>
              <c:f>'І_diagram(ROR)'!$A$2:$A$14</c:f>
              <c:strCache/>
            </c:strRef>
          </c:cat>
          <c:val>
            <c:numRef>
              <c:f>'І_diagram(ROR)'!$B$2:$B$14</c:f>
              <c:numCache/>
            </c:numRef>
          </c:val>
        </c:ser>
        <c:gapWidth val="60"/>
        <c:axId val="35043574"/>
        <c:axId val="46956711"/>
      </c:barChart>
      <c:catAx>
        <c:axId val="35043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56711"/>
        <c:crossesAt val="0"/>
        <c:auto val="0"/>
        <c:lblOffset val="100"/>
        <c:noMultiLvlLbl val="0"/>
      </c:catAx>
      <c:valAx>
        <c:axId val="46956711"/>
        <c:scaling>
          <c:orientation val="minMax"/>
          <c:max val="0.05"/>
          <c:min val="-0.09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43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Dynamics of Closed-End CIIs’ NAV for the Month</a:t>
            </a:r>
          </a:p>
        </c:rich>
      </c:tx>
      <c:layout>
        <c:manualLayout>
          <c:xMode val="factor"/>
          <c:yMode val="factor"/>
          <c:x val="0.017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5"/>
          <c:w val="1"/>
          <c:h val="0.5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'C_dynamics NAV'!$C$35</c:f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</a:ln>
            </c:spPr>
          </c:dPt>
          <c:dLbls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'C_dynamics NAV'!$B$36:$B$38</c:f>
              <c:numCache/>
            </c:numRef>
          </c:cat>
          <c:val>
            <c:numRef>
              <c:f>'C_dynamics NAV'!$C$36:$C$38</c:f>
              <c:numCache/>
            </c:numRef>
          </c:val>
        </c:ser>
        <c:ser>
          <c:idx val="1"/>
          <c:order val="1"/>
          <c:tx>
            <c:strRef>
              <c:f>'C_dynamics NAV'!$E$35</c:f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Lbls>
            <c:numFmt formatCode="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'C_dynamics NAV'!$B$36:$B$38</c:f>
              <c:numCache/>
            </c:numRef>
          </c:cat>
          <c:val>
            <c:numRef>
              <c:f>'C_dynamics NAV'!$E$36:$E$38</c:f>
              <c:numCache/>
            </c:numRef>
          </c:val>
        </c:ser>
        <c:overlap val="-20"/>
        <c:axId val="19957216"/>
        <c:axId val="45397217"/>
      </c:barChart>
      <c:lineChart>
        <c:grouping val="standard"/>
        <c:varyColors val="0"/>
        <c:ser>
          <c:idx val="0"/>
          <c:order val="2"/>
          <c:tx>
            <c:strRef>
              <c:f>'C_dynamics NAV'!$D$35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val>
            <c:numRef>
              <c:f>'C_dynamics NAV'!$D$36:$D$38</c:f>
              <c:numCache/>
            </c:numRef>
          </c:val>
          <c:smooth val="0"/>
        </c:ser>
        <c:axId val="5921770"/>
        <c:axId val="53295931"/>
      </c:lineChart>
      <c:catAx>
        <c:axId val="199572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397217"/>
        <c:crossesAt val="0"/>
        <c:auto val="0"/>
        <c:lblOffset val="100"/>
        <c:noMultiLvlLbl val="0"/>
      </c:catAx>
      <c:valAx>
        <c:axId val="45397217"/>
        <c:scaling>
          <c:orientation val="minMax"/>
        </c:scaling>
        <c:axPos val="l"/>
        <c:delete val="0"/>
        <c:numFmt formatCode="#,##0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957216"/>
        <c:crossesAt val="1"/>
        <c:crossBetween val="between"/>
        <c:dispUnits/>
      </c:valAx>
      <c:catAx>
        <c:axId val="59217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295931"/>
        <c:crossesAt val="0"/>
        <c:auto val="0"/>
        <c:lblOffset val="100"/>
        <c:noMultiLvlLbl val="0"/>
      </c:catAx>
      <c:valAx>
        <c:axId val="53295931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21770"/>
        <c:crosses val="max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7025"/>
          <c:y val="0.869"/>
          <c:w val="0.38675"/>
          <c:h val="0.0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Rates of Return: Closed-End Funds, Bank Deposits 
and Equity Indexes for the Month</a:t>
            </a:r>
          </a:p>
        </c:rich>
      </c:tx>
      <c:layout>
        <c:manualLayout>
          <c:xMode val="factor"/>
          <c:yMode val="factor"/>
          <c:x val="0.0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425"/>
          <c:w val="0.99975"/>
          <c:h val="0.82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</c:spPr>
          </c:dPt>
          <c:dPt>
            <c:idx val="4"/>
            <c:invertIfNegative val="0"/>
            <c:spPr>
              <a:solidFill>
                <a:srgbClr val="FFFF00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dPt>
            <c:idx val="6"/>
            <c:invertIfNegative val="0"/>
            <c:spPr>
              <a:solidFill>
                <a:srgbClr val="33CCCC"/>
              </a:solidFill>
            </c:spPr>
          </c:dPt>
          <c:dPt>
            <c:idx val="7"/>
            <c:invertIfNegative val="0"/>
            <c:spPr>
              <a:solidFill>
                <a:srgbClr val="008000"/>
              </a:solidFill>
            </c:spPr>
          </c:dPt>
          <c:dPt>
            <c:idx val="8"/>
            <c:invertIfNegative val="0"/>
            <c:spPr>
              <a:solidFill>
                <a:srgbClr val="000080"/>
              </a:solidFill>
            </c:spPr>
          </c:dPt>
          <c:dPt>
            <c:idx val="9"/>
            <c:invertIfNegative val="0"/>
            <c:spPr>
              <a:solidFill>
                <a:srgbClr val="FF9900"/>
              </a:solidFill>
            </c:spPr>
          </c:dPt>
          <c:dLbls>
            <c:dLbl>
              <c:idx val="3"/>
            </c:dLbl>
            <c:dLbl>
              <c:idx val="4"/>
            </c:dLbl>
            <c:dLbl>
              <c:idx val="5"/>
            </c:dLbl>
            <c:dLbl>
              <c:idx val="6"/>
            </c:dLbl>
            <c:dLbl>
              <c:idx val="7"/>
            </c:dLbl>
            <c:dLbl>
              <c:idx val="8"/>
            </c:dLbl>
            <c:dLbl>
              <c:idx val="9"/>
            </c:dLbl>
            <c:delete val="1"/>
          </c:dLbls>
          <c:cat>
            <c:strRef>
              <c:f>'C_diagram(ROR)'!$A$2:$A$11</c:f>
              <c:strCache/>
            </c:strRef>
          </c:cat>
          <c:val>
            <c:numRef>
              <c:f>'C_diagram(ROR)'!$B$2:$B$11</c:f>
              <c:numCache/>
            </c:numRef>
          </c:val>
        </c:ser>
        <c:gapWidth val="60"/>
        <c:axId val="9901332"/>
        <c:axId val="22003125"/>
      </c:barChart>
      <c:catAx>
        <c:axId val="9901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03125"/>
        <c:crossesAt val="0"/>
        <c:auto val="0"/>
        <c:lblOffset val="100"/>
        <c:noMultiLvlLbl val="0"/>
      </c:catAx>
      <c:valAx>
        <c:axId val="22003125"/>
        <c:scaling>
          <c:orientation val="minMax"/>
          <c:max val="0.05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901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11</xdr:col>
      <xdr:colOff>666750</xdr:colOff>
      <xdr:row>21</xdr:row>
      <xdr:rowOff>142875</xdr:rowOff>
    </xdr:to>
    <xdr:graphicFrame>
      <xdr:nvGraphicFramePr>
        <xdr:cNvPr id="1" name="Chart 4"/>
        <xdr:cNvGraphicFramePr/>
      </xdr:nvGraphicFramePr>
      <xdr:xfrm>
        <a:off x="9525" y="1562100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11</xdr:col>
      <xdr:colOff>628650</xdr:colOff>
      <xdr:row>45</xdr:row>
      <xdr:rowOff>95250</xdr:rowOff>
    </xdr:to>
    <xdr:graphicFrame>
      <xdr:nvGraphicFramePr>
        <xdr:cNvPr id="2" name="Chart 5"/>
        <xdr:cNvGraphicFramePr/>
      </xdr:nvGraphicFramePr>
      <xdr:xfrm>
        <a:off x="6067425" y="4657725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33</xdr:row>
      <xdr:rowOff>114300</xdr:rowOff>
    </xdr:from>
    <xdr:to>
      <xdr:col>4</xdr:col>
      <xdr:colOff>647700</xdr:colOff>
      <xdr:row>57</xdr:row>
      <xdr:rowOff>114300</xdr:rowOff>
    </xdr:to>
    <xdr:graphicFrame>
      <xdr:nvGraphicFramePr>
        <xdr:cNvPr id="1" name="Chart 1"/>
        <xdr:cNvGraphicFramePr/>
      </xdr:nvGraphicFramePr>
      <xdr:xfrm>
        <a:off x="342900" y="6572250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95250</xdr:rowOff>
    </xdr:from>
    <xdr:to>
      <xdr:col>7</xdr:col>
      <xdr:colOff>47625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66675" y="5133975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76200</xdr:rowOff>
    </xdr:from>
    <xdr:to>
      <xdr:col>18</xdr:col>
      <xdr:colOff>209550</xdr:colOff>
      <xdr:row>52</xdr:row>
      <xdr:rowOff>133350</xdr:rowOff>
    </xdr:to>
    <xdr:graphicFrame>
      <xdr:nvGraphicFramePr>
        <xdr:cNvPr id="1" name="Chart 3"/>
        <xdr:cNvGraphicFramePr/>
      </xdr:nvGraphicFramePr>
      <xdr:xfrm>
        <a:off x="6105525" y="76200"/>
        <a:ext cx="10477500" cy="908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19050</xdr:rowOff>
    </xdr:from>
    <xdr:to>
      <xdr:col>7</xdr:col>
      <xdr:colOff>9525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0" y="3152775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50</xdr:row>
      <xdr:rowOff>57150</xdr:rowOff>
    </xdr:to>
    <xdr:graphicFrame>
      <xdr:nvGraphicFramePr>
        <xdr:cNvPr id="1" name="Chart 3"/>
        <xdr:cNvGraphicFramePr/>
      </xdr:nvGraphicFramePr>
      <xdr:xfrm>
        <a:off x="4972050" y="228600"/>
        <a:ext cx="10563225" cy="843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123825</xdr:rowOff>
    </xdr:from>
    <xdr:to>
      <xdr:col>9</xdr:col>
      <xdr:colOff>323850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0" y="259080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47625</xdr:rowOff>
    </xdr:to>
    <xdr:graphicFrame>
      <xdr:nvGraphicFramePr>
        <xdr:cNvPr id="1" name="Chart 3"/>
        <xdr:cNvGraphicFramePr/>
      </xdr:nvGraphicFramePr>
      <xdr:xfrm>
        <a:off x="4953000" y="200025"/>
        <a:ext cx="1072515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41"/>
  <sheetViews>
    <sheetView tabSelected="1" zoomScale="60" zoomScaleNormal="60" workbookViewId="0" topLeftCell="A1">
      <selection activeCell="A1" sqref="A1"/>
    </sheetView>
  </sheetViews>
  <sheetFormatPr defaultColWidth="9.00390625" defaultRowHeight="12.75"/>
  <cols>
    <col min="1" max="1" width="29.125" style="1" customWidth="1"/>
    <col min="2" max="6" width="16.75390625" style="0" customWidth="1"/>
  </cols>
  <sheetData>
    <row r="1" spans="1:6" ht="16.5">
      <c r="A1" s="2" t="s">
        <v>0</v>
      </c>
      <c r="B1" s="2"/>
      <c r="C1" s="2"/>
      <c r="D1" s="3"/>
      <c r="E1" s="3"/>
      <c r="F1" s="3"/>
    </row>
    <row r="2" spans="1:9" ht="15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/>
      <c r="I2" s="6"/>
    </row>
    <row r="3" spans="1:12" ht="15.75">
      <c r="A3" s="7" t="s">
        <v>7</v>
      </c>
      <c r="B3" s="8">
        <v>-0.008170205420334753</v>
      </c>
      <c r="C3" s="8">
        <v>0.05498401692854871</v>
      </c>
      <c r="D3" s="8">
        <v>0.01289961113487307</v>
      </c>
      <c r="E3" s="8">
        <v>-0.010509248294108264</v>
      </c>
      <c r="F3" s="8">
        <v>0.010718284325976693</v>
      </c>
      <c r="G3" s="9"/>
      <c r="H3" s="9"/>
      <c r="I3" s="5"/>
      <c r="J3" s="5"/>
      <c r="K3" s="5"/>
      <c r="L3" s="5"/>
    </row>
    <row r="4" spans="1:12" ht="15.75">
      <c r="A4" s="7" t="s">
        <v>8</v>
      </c>
      <c r="B4" s="8">
        <v>0.01996730678155112</v>
      </c>
      <c r="C4" s="8">
        <v>0.0031953824323314173</v>
      </c>
      <c r="D4" s="8">
        <v>-0.013242214514488634</v>
      </c>
      <c r="E4" s="8">
        <v>-0.038337682860704825</v>
      </c>
      <c r="F4" s="8">
        <v>0.0032550693438617717</v>
      </c>
      <c r="G4" s="9"/>
      <c r="H4" s="9"/>
      <c r="I4" s="5"/>
      <c r="J4" s="5"/>
      <c r="K4" s="5"/>
      <c r="L4" s="5"/>
    </row>
    <row r="5" spans="1:12" ht="15.75">
      <c r="A5" s="10" t="s">
        <v>9</v>
      </c>
      <c r="B5" s="11">
        <v>0.05540248961327143</v>
      </c>
      <c r="C5" s="11">
        <v>0.16294184579612647</v>
      </c>
      <c r="D5" s="11">
        <v>0.023134133487103498</v>
      </c>
      <c r="E5" s="11">
        <v>-0.027946386909409926</v>
      </c>
      <c r="F5" s="11">
        <v>0.023753866652730642</v>
      </c>
      <c r="G5" s="9"/>
      <c r="H5" s="9"/>
      <c r="I5" s="5"/>
      <c r="J5" s="5"/>
      <c r="K5" s="5"/>
      <c r="L5" s="5"/>
    </row>
    <row r="6" spans="1:12" ht="14.25">
      <c r="A6" s="12"/>
      <c r="B6" s="13"/>
      <c r="C6" s="13"/>
      <c r="D6" s="13"/>
      <c r="E6" s="13"/>
      <c r="F6" s="13"/>
      <c r="G6" s="9"/>
      <c r="H6" s="9"/>
      <c r="I6" s="5"/>
      <c r="J6" s="5"/>
      <c r="K6" s="5"/>
      <c r="L6" s="5"/>
    </row>
    <row r="7" spans="1:12" ht="14.25">
      <c r="A7" s="12"/>
      <c r="B7" s="13"/>
      <c r="C7" s="13"/>
      <c r="D7" s="13"/>
      <c r="E7" s="13"/>
      <c r="F7" s="13"/>
      <c r="G7" s="9"/>
      <c r="H7" s="9"/>
      <c r="I7" s="5"/>
      <c r="J7" s="5"/>
      <c r="K7" s="5"/>
      <c r="L7" s="5"/>
    </row>
    <row r="8" spans="1:14" ht="14.25">
      <c r="A8" s="14"/>
      <c r="B8" s="15"/>
      <c r="C8" s="15"/>
      <c r="D8" s="16"/>
      <c r="E8" s="16"/>
      <c r="F8" s="16"/>
      <c r="G8" s="17"/>
      <c r="J8" s="5"/>
      <c r="K8" s="5"/>
      <c r="L8" s="5"/>
      <c r="M8" s="5"/>
      <c r="N8" s="5"/>
    </row>
    <row r="9" spans="1:14" ht="14.25">
      <c r="A9" s="14"/>
      <c r="B9" s="16"/>
      <c r="C9" s="16"/>
      <c r="D9" s="16"/>
      <c r="E9" s="16"/>
      <c r="F9" s="16"/>
      <c r="J9" s="18"/>
      <c r="K9" s="18"/>
      <c r="L9" s="18"/>
      <c r="M9" s="18"/>
      <c r="N9" s="18"/>
    </row>
    <row r="10" spans="1:6" ht="14.25">
      <c r="A10" s="14"/>
      <c r="B10" s="16"/>
      <c r="C10" s="16"/>
      <c r="D10" s="16"/>
      <c r="E10" s="16"/>
      <c r="F10" s="16"/>
    </row>
    <row r="11" spans="1:6" ht="14.25">
      <c r="A11" s="14"/>
      <c r="B11" s="16"/>
      <c r="C11" s="16"/>
      <c r="D11" s="16"/>
      <c r="E11" s="16"/>
      <c r="F11" s="16"/>
    </row>
    <row r="12" spans="1:14" ht="14.25">
      <c r="A12" s="14"/>
      <c r="B12" s="16"/>
      <c r="C12" s="16"/>
      <c r="D12" s="16"/>
      <c r="E12" s="16"/>
      <c r="F12" s="16"/>
      <c r="N12" s="17"/>
    </row>
    <row r="13" spans="1:6" ht="14.25">
      <c r="A13" s="14"/>
      <c r="B13" s="16"/>
      <c r="C13" s="16"/>
      <c r="D13" s="16"/>
      <c r="E13" s="16"/>
      <c r="F13" s="16"/>
    </row>
    <row r="14" spans="1:6" ht="14.25">
      <c r="A14" s="14"/>
      <c r="B14" s="16"/>
      <c r="C14" s="16"/>
      <c r="D14" s="16"/>
      <c r="E14" s="16"/>
      <c r="F14" s="16"/>
    </row>
    <row r="15" spans="1:6" ht="14.25">
      <c r="A15" s="14"/>
      <c r="B15" s="16"/>
      <c r="C15" s="16"/>
      <c r="D15" s="16"/>
      <c r="E15" s="16"/>
      <c r="F15" s="16"/>
    </row>
    <row r="16" spans="1:6" ht="14.25">
      <c r="A16" s="14"/>
      <c r="B16" s="16"/>
      <c r="C16" s="16"/>
      <c r="D16" s="16"/>
      <c r="E16" s="16"/>
      <c r="F16" s="16"/>
    </row>
    <row r="17" spans="1:6" ht="14.25">
      <c r="A17" s="14"/>
      <c r="B17" s="16"/>
      <c r="C17" s="16"/>
      <c r="D17" s="16"/>
      <c r="E17" s="16"/>
      <c r="F17" s="16"/>
    </row>
    <row r="18" spans="1:6" ht="14.25">
      <c r="A18" s="14"/>
      <c r="B18" s="16"/>
      <c r="C18" s="16"/>
      <c r="D18" s="16"/>
      <c r="E18" s="16"/>
      <c r="F18" s="16"/>
    </row>
    <row r="19" spans="1:6" ht="14.25">
      <c r="A19" s="14"/>
      <c r="B19" s="16"/>
      <c r="C19" s="16"/>
      <c r="D19" s="16"/>
      <c r="E19" s="16"/>
      <c r="F19" s="16"/>
    </row>
    <row r="20" spans="1:6" ht="14.25">
      <c r="A20" s="14"/>
      <c r="B20" s="16"/>
      <c r="C20" s="16"/>
      <c r="D20" s="16"/>
      <c r="E20" s="16"/>
      <c r="F20" s="16"/>
    </row>
    <row r="21" spans="1:6" ht="14.25">
      <c r="A21" s="14"/>
      <c r="B21" s="16"/>
      <c r="C21" s="16"/>
      <c r="D21" s="16"/>
      <c r="E21" s="16"/>
      <c r="F21" s="16"/>
    </row>
    <row r="22" spans="1:6" ht="14.25">
      <c r="A22" s="14"/>
      <c r="B22" s="16"/>
      <c r="C22" s="16"/>
      <c r="D22" s="16"/>
      <c r="E22" s="16"/>
      <c r="F22" s="16"/>
    </row>
    <row r="23" spans="1:6" ht="14.25">
      <c r="A23" s="14"/>
      <c r="B23" s="16"/>
      <c r="C23" s="16"/>
      <c r="D23" s="16"/>
      <c r="E23" s="16"/>
      <c r="F23" s="16"/>
    </row>
    <row r="24" spans="1:6" ht="14.25">
      <c r="A24" s="14"/>
      <c r="B24" s="16"/>
      <c r="C24" s="16"/>
      <c r="D24" s="16"/>
      <c r="E24" s="16"/>
      <c r="F24" s="16"/>
    </row>
    <row r="25" spans="1:6" ht="15">
      <c r="A25" s="14"/>
      <c r="B25" s="16"/>
      <c r="C25" s="16"/>
      <c r="D25" s="16"/>
      <c r="E25" s="16"/>
      <c r="F25" s="16"/>
    </row>
    <row r="26" spans="1:6" ht="15.75">
      <c r="A26" s="19" t="s">
        <v>10</v>
      </c>
      <c r="B26" s="20" t="s">
        <v>11</v>
      </c>
      <c r="C26" s="21" t="s">
        <v>12</v>
      </c>
      <c r="D26" s="22"/>
      <c r="E26" s="16"/>
      <c r="F26" s="16"/>
    </row>
    <row r="27" spans="1:6" ht="15.75">
      <c r="A27" s="23" t="s">
        <v>13</v>
      </c>
      <c r="B27" s="24">
        <v>-0.012853658035206439</v>
      </c>
      <c r="C27" s="25">
        <v>0.04986341361389335</v>
      </c>
      <c r="D27" s="22"/>
      <c r="E27" s="16"/>
      <c r="F27" s="16"/>
    </row>
    <row r="28" spans="1:6" ht="28.5">
      <c r="A28" s="26" t="s">
        <v>14</v>
      </c>
      <c r="B28" s="24">
        <v>0.001438154977904782</v>
      </c>
      <c r="C28" s="25">
        <v>0.009492011890641416</v>
      </c>
      <c r="D28" s="22"/>
      <c r="E28" s="16"/>
      <c r="F28" s="16"/>
    </row>
    <row r="29" spans="1:6" ht="15.75">
      <c r="A29" s="26" t="s">
        <v>3</v>
      </c>
      <c r="B29" s="24">
        <v>0.0031953824323314173</v>
      </c>
      <c r="C29" s="25">
        <v>0.16294184579612647</v>
      </c>
      <c r="D29" s="22"/>
      <c r="E29" s="16"/>
      <c r="F29" s="16"/>
    </row>
    <row r="30" spans="1:6" ht="15.75">
      <c r="A30" s="23" t="s">
        <v>15</v>
      </c>
      <c r="B30" s="24">
        <v>0.008499940699637554</v>
      </c>
      <c r="C30" s="25">
        <v>0.10329854403963035</v>
      </c>
      <c r="D30" s="22"/>
      <c r="E30" s="16"/>
      <c r="F30" s="16"/>
    </row>
    <row r="31" spans="1:6" ht="15.75">
      <c r="A31" s="23" t="s">
        <v>16</v>
      </c>
      <c r="B31" s="24">
        <v>0.012211069353926574</v>
      </c>
      <c r="C31" s="25">
        <v>0.058119262050361886</v>
      </c>
      <c r="D31" s="22"/>
      <c r="E31" s="16"/>
      <c r="F31" s="16"/>
    </row>
    <row r="32" spans="1:6" ht="15.75">
      <c r="A32" s="27" t="s">
        <v>2</v>
      </c>
      <c r="B32" s="24">
        <v>0.01996730678155112</v>
      </c>
      <c r="C32" s="25">
        <v>0.05540248961327143</v>
      </c>
      <c r="D32" s="22"/>
      <c r="E32" s="16"/>
      <c r="F32" s="16"/>
    </row>
    <row r="33" spans="1:6" ht="15.75">
      <c r="A33" s="23" t="s">
        <v>17</v>
      </c>
      <c r="B33" s="24">
        <v>0.022753891043998165</v>
      </c>
      <c r="C33" s="25">
        <v>0.08883859714874665</v>
      </c>
      <c r="D33" s="22"/>
      <c r="E33" s="16"/>
      <c r="F33" s="16"/>
    </row>
    <row r="34" spans="1:6" ht="15.75">
      <c r="A34" s="23" t="s">
        <v>18</v>
      </c>
      <c r="B34" s="24">
        <v>0.027071592333668404</v>
      </c>
      <c r="C34" s="25">
        <v>0.10598293716669405</v>
      </c>
      <c r="D34" s="22"/>
      <c r="E34" s="16"/>
      <c r="F34" s="16"/>
    </row>
    <row r="35" spans="1:6" ht="15.75">
      <c r="A35" s="28" t="s">
        <v>19</v>
      </c>
      <c r="B35" s="24">
        <v>0.02708483985743526</v>
      </c>
      <c r="C35" s="25">
        <v>0.1139539671077121</v>
      </c>
      <c r="D35" s="22"/>
      <c r="E35" s="16"/>
      <c r="F35" s="16"/>
    </row>
    <row r="36" spans="1:6" ht="15.75">
      <c r="A36" s="23" t="s">
        <v>20</v>
      </c>
      <c r="B36" s="24">
        <v>0.03333481671207461</v>
      </c>
      <c r="C36" s="25">
        <v>0.1196679650177428</v>
      </c>
      <c r="D36" s="22"/>
      <c r="E36" s="16"/>
      <c r="F36" s="16"/>
    </row>
    <row r="37" spans="1:6" ht="15.75">
      <c r="A37" s="23" t="s">
        <v>21</v>
      </c>
      <c r="B37" s="24">
        <v>0.03815819459815328</v>
      </c>
      <c r="C37" s="25">
        <v>0.06314846960410758</v>
      </c>
      <c r="D37" s="22"/>
      <c r="E37" s="16"/>
      <c r="F37" s="16"/>
    </row>
    <row r="38" spans="1:6" ht="15.75">
      <c r="A38" s="29" t="s">
        <v>22</v>
      </c>
      <c r="B38" s="24">
        <v>0.050932516349982526</v>
      </c>
      <c r="C38" s="25">
        <v>0.027021441748404706</v>
      </c>
      <c r="D38" s="22"/>
      <c r="E38" s="16"/>
      <c r="F38" s="16"/>
    </row>
    <row r="39" spans="1:6" ht="15.75">
      <c r="A39" s="23" t="s">
        <v>23</v>
      </c>
      <c r="B39" s="30">
        <v>0.05242531255584737</v>
      </c>
      <c r="C39" s="11">
        <v>0.12034436929936443</v>
      </c>
      <c r="D39" s="22"/>
      <c r="E39" s="16"/>
      <c r="F39" s="16"/>
    </row>
    <row r="40" spans="1:6" ht="14.25">
      <c r="A40" s="14"/>
      <c r="B40" s="16"/>
      <c r="C40" s="16"/>
      <c r="D40" s="22"/>
      <c r="E40" s="16"/>
      <c r="F40" s="16"/>
    </row>
    <row r="41" spans="1:6" ht="14.25">
      <c r="A41" s="14"/>
      <c r="B41" s="16"/>
      <c r="C41" s="16"/>
      <c r="D41" s="22"/>
      <c r="E41" s="16"/>
      <c r="F41" s="16"/>
    </row>
  </sheetData>
  <sheetProtection selectLockedCells="1" selectUnlockedCells="1"/>
  <autoFilter ref="A26:C26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7"/>
  <sheetViews>
    <sheetView zoomScale="60" zoomScaleNormal="60" workbookViewId="0" topLeftCell="A1">
      <selection activeCell="A1" sqref="A1"/>
    </sheetView>
  </sheetViews>
  <sheetFormatPr defaultColWidth="9.00390625" defaultRowHeight="12.75"/>
  <cols>
    <col min="1" max="1" width="4.75390625" style="90" customWidth="1"/>
    <col min="2" max="2" width="37.00390625" style="88" customWidth="1"/>
    <col min="3" max="4" width="12.75390625" style="90" customWidth="1"/>
    <col min="5" max="5" width="16.75390625" style="170" customWidth="1"/>
    <col min="6" max="6" width="14.75390625" style="171" customWidth="1"/>
    <col min="7" max="7" width="14.75390625" style="170" customWidth="1"/>
    <col min="8" max="8" width="12.75390625" style="171" customWidth="1"/>
    <col min="9" max="9" width="39.125" style="88" customWidth="1"/>
    <col min="10" max="10" width="34.75390625" style="88" customWidth="1"/>
    <col min="11" max="11" width="35.875" style="88" customWidth="1"/>
    <col min="12" max="16384" width="9.125" style="88" customWidth="1"/>
  </cols>
  <sheetData>
    <row r="1" spans="1:10" ht="16.5" customHeight="1">
      <c r="A1" s="35" t="s">
        <v>123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41.25">
      <c r="A2" s="4" t="s">
        <v>25</v>
      </c>
      <c r="B2" s="93" t="s">
        <v>73</v>
      </c>
      <c r="C2" s="38" t="s">
        <v>103</v>
      </c>
      <c r="D2" s="142" t="s">
        <v>104</v>
      </c>
      <c r="E2" s="142" t="s">
        <v>27</v>
      </c>
      <c r="F2" s="142" t="s">
        <v>124</v>
      </c>
      <c r="G2" s="142" t="s">
        <v>125</v>
      </c>
      <c r="H2" s="142" t="s">
        <v>126</v>
      </c>
      <c r="I2" s="40" t="s">
        <v>31</v>
      </c>
      <c r="J2" s="41" t="s">
        <v>32</v>
      </c>
    </row>
    <row r="3" spans="1:11" ht="14.25" customHeight="1">
      <c r="A3" s="43">
        <v>1</v>
      </c>
      <c r="B3" s="52" t="s">
        <v>127</v>
      </c>
      <c r="C3" s="143" t="s">
        <v>106</v>
      </c>
      <c r="D3" s="144" t="s">
        <v>128</v>
      </c>
      <c r="E3" s="45">
        <v>12687661.58</v>
      </c>
      <c r="F3" s="46">
        <v>164425</v>
      </c>
      <c r="G3" s="45">
        <v>77.16382</v>
      </c>
      <c r="H3" s="145">
        <v>100</v>
      </c>
      <c r="I3" s="49" t="s">
        <v>37</v>
      </c>
      <c r="J3" s="48" t="s">
        <v>38</v>
      </c>
      <c r="K3" s="172"/>
    </row>
    <row r="4" spans="1:11" ht="14.25" customHeight="1">
      <c r="A4" s="78">
        <v>2</v>
      </c>
      <c r="B4" s="52" t="s">
        <v>129</v>
      </c>
      <c r="C4" s="143" t="s">
        <v>106</v>
      </c>
      <c r="D4" s="144" t="s">
        <v>130</v>
      </c>
      <c r="E4" s="173">
        <v>2385800.15</v>
      </c>
      <c r="F4" s="174">
        <v>173506</v>
      </c>
      <c r="G4" s="173">
        <v>13.75053</v>
      </c>
      <c r="H4" s="175">
        <v>10</v>
      </c>
      <c r="I4" s="49" t="s">
        <v>37</v>
      </c>
      <c r="J4" s="176" t="s">
        <v>38</v>
      </c>
      <c r="K4" s="172"/>
    </row>
    <row r="5" spans="1:11" ht="14.25" customHeight="1">
      <c r="A5" s="78">
        <v>3</v>
      </c>
      <c r="B5" s="52" t="s">
        <v>131</v>
      </c>
      <c r="C5" s="143" t="s">
        <v>106</v>
      </c>
      <c r="D5" s="144" t="s">
        <v>128</v>
      </c>
      <c r="E5" s="173">
        <v>898335.5404</v>
      </c>
      <c r="F5" s="174">
        <v>658</v>
      </c>
      <c r="G5" s="173">
        <v>1365.25158</v>
      </c>
      <c r="H5" s="175">
        <v>5000</v>
      </c>
      <c r="I5" s="52" t="s">
        <v>62</v>
      </c>
      <c r="J5" s="176" t="s">
        <v>63</v>
      </c>
      <c r="K5" s="172"/>
    </row>
    <row r="6" spans="1:10" ht="15.75" customHeight="1">
      <c r="A6" s="53" t="s">
        <v>67</v>
      </c>
      <c r="B6" s="53"/>
      <c r="C6" s="147" t="s">
        <v>68</v>
      </c>
      <c r="D6" s="147" t="s">
        <v>68</v>
      </c>
      <c r="E6" s="54">
        <f>SUM(E3:E3)</f>
        <v>12687661.58</v>
      </c>
      <c r="F6" s="55">
        <f>SUM(F3:F3)</f>
        <v>164425</v>
      </c>
      <c r="G6" s="147" t="s">
        <v>68</v>
      </c>
      <c r="H6" s="147" t="s">
        <v>68</v>
      </c>
      <c r="I6" s="147" t="s">
        <v>68</v>
      </c>
      <c r="J6" s="147" t="s">
        <v>68</v>
      </c>
    </row>
    <row r="7" spans="1:10" ht="15" customHeight="1">
      <c r="A7" s="57"/>
      <c r="B7" s="57"/>
      <c r="C7" s="57"/>
      <c r="D7" s="57"/>
      <c r="E7" s="57"/>
      <c r="F7" s="57"/>
      <c r="G7" s="57"/>
      <c r="H7" s="57"/>
      <c r="I7" s="177"/>
      <c r="J7" s="177"/>
    </row>
  </sheetData>
  <sheetProtection selectLockedCells="1" selectUnlockedCells="1"/>
  <mergeCells count="3">
    <mergeCell ref="A1:J1"/>
    <mergeCell ref="A6:B6"/>
    <mergeCell ref="A7:H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3"/>
  <sheetViews>
    <sheetView zoomScale="60" zoomScaleNormal="60" workbookViewId="0" topLeftCell="A1">
      <selection activeCell="B4" sqref="B4"/>
    </sheetView>
  </sheetViews>
  <sheetFormatPr defaultColWidth="9.00390625" defaultRowHeight="12.75"/>
  <cols>
    <col min="1" max="1" width="4.375" style="90" customWidth="1"/>
    <col min="2" max="2" width="46.75390625" style="90" customWidth="1"/>
    <col min="3" max="4" width="14.75390625" style="89" customWidth="1"/>
    <col min="5" max="8" width="12.75390625" style="90" customWidth="1"/>
    <col min="9" max="9" width="16.125" style="90" customWidth="1"/>
    <col min="10" max="10" width="19.125" style="90" customWidth="1"/>
    <col min="11" max="11" width="21.375" style="90" customWidth="1"/>
    <col min="12" max="16384" width="9.125" style="90" customWidth="1"/>
  </cols>
  <sheetData>
    <row r="1" spans="1:10" s="178" customFormat="1" ht="16.5" customHeight="1">
      <c r="A1" s="64" t="s">
        <v>132</v>
      </c>
      <c r="B1" s="64"/>
      <c r="C1" s="64"/>
      <c r="D1" s="64"/>
      <c r="E1" s="64"/>
      <c r="F1" s="64"/>
      <c r="G1" s="64"/>
      <c r="H1" s="64"/>
      <c r="I1" s="64"/>
      <c r="J1" s="64"/>
    </row>
    <row r="2" spans="1:11" s="31" customFormat="1" ht="15.75" customHeight="1">
      <c r="A2" s="65" t="s">
        <v>25</v>
      </c>
      <c r="B2" s="66"/>
      <c r="C2" s="67"/>
      <c r="D2" s="68"/>
      <c r="E2" s="4" t="s">
        <v>72</v>
      </c>
      <c r="F2" s="4"/>
      <c r="G2" s="4"/>
      <c r="H2" s="4"/>
      <c r="I2" s="4"/>
      <c r="J2" s="4"/>
      <c r="K2" s="4"/>
    </row>
    <row r="3" spans="1:11" s="31" customFormat="1" ht="48">
      <c r="A3" s="65"/>
      <c r="B3" s="69" t="s">
        <v>73</v>
      </c>
      <c r="C3" s="70" t="s">
        <v>74</v>
      </c>
      <c r="D3" s="70" t="s">
        <v>75</v>
      </c>
      <c r="E3" s="40" t="s">
        <v>76</v>
      </c>
      <c r="F3" s="40" t="s">
        <v>117</v>
      </c>
      <c r="G3" s="40" t="s">
        <v>78</v>
      </c>
      <c r="H3" s="40" t="s">
        <v>79</v>
      </c>
      <c r="I3" s="40" t="s">
        <v>80</v>
      </c>
      <c r="J3" s="41" t="s">
        <v>81</v>
      </c>
      <c r="K3" s="71" t="s">
        <v>133</v>
      </c>
    </row>
    <row r="4" spans="1:11" s="31" customFormat="1" ht="15.75">
      <c r="A4" s="43">
        <v>1</v>
      </c>
      <c r="B4" s="165" t="s">
        <v>131</v>
      </c>
      <c r="C4" s="152">
        <v>38945</v>
      </c>
      <c r="D4" s="152">
        <v>39016</v>
      </c>
      <c r="E4" s="153">
        <v>0.0024683197615078534</v>
      </c>
      <c r="F4" s="153">
        <v>0.006035839608575122</v>
      </c>
      <c r="G4" s="153">
        <v>0.13106012865264893</v>
      </c>
      <c r="H4" s="153">
        <v>0.13639849235949053</v>
      </c>
      <c r="I4" s="153">
        <v>0.040251447894617653</v>
      </c>
      <c r="J4" s="154">
        <v>-0.726949684</v>
      </c>
      <c r="K4" s="76">
        <v>-0.08551791132088848</v>
      </c>
    </row>
    <row r="5" spans="1:11" s="31" customFormat="1" ht="15.75">
      <c r="A5" s="179">
        <v>2</v>
      </c>
      <c r="B5" s="165" t="s">
        <v>127</v>
      </c>
      <c r="C5" s="180">
        <v>40555</v>
      </c>
      <c r="D5" s="180">
        <v>40626</v>
      </c>
      <c r="E5" s="181">
        <v>-0.03899140440542581</v>
      </c>
      <c r="F5" s="181">
        <v>0.09669076159100398</v>
      </c>
      <c r="G5" s="181">
        <v>0.3321475344233291</v>
      </c>
      <c r="H5" s="181">
        <v>0.3275320051674153</v>
      </c>
      <c r="I5" s="181">
        <v>0.11688112057753042</v>
      </c>
      <c r="J5" s="182">
        <v>-0.22836179999999995</v>
      </c>
      <c r="K5" s="183">
        <v>-0.025316943167911443</v>
      </c>
    </row>
    <row r="6" spans="1:11" s="31" customFormat="1" ht="15.75">
      <c r="A6" s="179">
        <v>3</v>
      </c>
      <c r="B6" s="165" t="s">
        <v>129</v>
      </c>
      <c r="C6" s="180">
        <v>41848</v>
      </c>
      <c r="D6" s="180">
        <v>42032</v>
      </c>
      <c r="E6" s="181">
        <v>0.04628829267550327</v>
      </c>
      <c r="F6" s="181">
        <v>-0.06046286306586146</v>
      </c>
      <c r="G6" s="181">
        <v>-0.08278007648318753</v>
      </c>
      <c r="H6" s="181">
        <v>0.048854123363373914</v>
      </c>
      <c r="I6" s="181">
        <v>-0.08587096851395615</v>
      </c>
      <c r="J6" s="182">
        <v>0.37505299999999986</v>
      </c>
      <c r="K6" s="183">
        <v>0.052214939281988615</v>
      </c>
    </row>
    <row r="7" spans="1:11" s="31" customFormat="1" ht="15.75">
      <c r="A7" s="179"/>
      <c r="B7" s="184" t="s">
        <v>83</v>
      </c>
      <c r="C7" s="185" t="s">
        <v>68</v>
      </c>
      <c r="D7" s="185" t="s">
        <v>68</v>
      </c>
      <c r="E7" s="186">
        <f>AVERAGE(E4:E6)</f>
        <v>0.0032550693438617717</v>
      </c>
      <c r="F7" s="186">
        <f>AVERAGE(F4:F6)</f>
        <v>0.014087912711239214</v>
      </c>
      <c r="G7" s="186">
        <f>AVERAGE(G4:G6)</f>
        <v>0.12680919553093017</v>
      </c>
      <c r="H7" s="186">
        <f>AVERAGE(H4:H6)</f>
        <v>0.1709282069634266</v>
      </c>
      <c r="I7" s="186">
        <f>AVERAGE(I4:I6)</f>
        <v>0.023753866652730642</v>
      </c>
      <c r="J7" s="185" t="s">
        <v>68</v>
      </c>
      <c r="K7" s="186">
        <f>AVERAGE(K4:K6)</f>
        <v>-0.019539971735603772</v>
      </c>
    </row>
    <row r="8" spans="1:11" s="31" customFormat="1" ht="14.25" hidden="1">
      <c r="A8" s="187" t="s">
        <v>134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</row>
    <row r="9" spans="1:11" s="31" customFormat="1" ht="15" hidden="1">
      <c r="A9" s="188" t="s">
        <v>135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</row>
    <row r="10" spans="3:4" s="31" customFormat="1" ht="15.75" customHeight="1" hidden="1">
      <c r="C10" s="189"/>
      <c r="D10" s="189"/>
    </row>
    <row r="11" spans="1:11" ht="15">
      <c r="A11" s="57"/>
      <c r="B11" s="57"/>
      <c r="C11" s="57"/>
      <c r="D11" s="57"/>
      <c r="E11" s="57"/>
      <c r="F11" s="57"/>
      <c r="G11" s="57"/>
      <c r="H11" s="57"/>
      <c r="I11" s="190"/>
      <c r="J11" s="190"/>
      <c r="K11" s="190"/>
    </row>
    <row r="12" spans="2:5" ht="14.25">
      <c r="B12" s="88"/>
      <c r="C12" s="86"/>
      <c r="E12" s="86"/>
    </row>
    <row r="13" spans="5:6" ht="14.25">
      <c r="E13" s="86"/>
      <c r="F13" s="86"/>
    </row>
  </sheetData>
  <sheetProtection selectLockedCells="1" selectUnlockedCells="1"/>
  <mergeCells count="6">
    <mergeCell ref="A1:J1"/>
    <mergeCell ref="A2:A3"/>
    <mergeCell ref="E2:K2"/>
    <mergeCell ref="A8:K8"/>
    <mergeCell ref="A9:K9"/>
    <mergeCell ref="A11:H1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9"/>
  <sheetViews>
    <sheetView zoomScale="60" zoomScaleNormal="60" workbookViewId="0" topLeftCell="A1">
      <selection activeCell="G42" sqref="G42"/>
    </sheetView>
  </sheetViews>
  <sheetFormatPr defaultColWidth="9.00390625" defaultRowHeight="12.75"/>
  <cols>
    <col min="1" max="1" width="4.00390625" style="32" customWidth="1"/>
    <col min="2" max="2" width="50.75390625" style="32" customWidth="1"/>
    <col min="3" max="3" width="24.75390625" style="32" customWidth="1"/>
    <col min="4" max="4" width="24.75390625" style="191" customWidth="1"/>
    <col min="5" max="7" width="24.75390625" style="32" customWidth="1"/>
    <col min="8" max="16384" width="9.125" style="32" customWidth="1"/>
  </cols>
  <sheetData>
    <row r="1" spans="1:7" s="88" customFormat="1" ht="16.5" customHeight="1">
      <c r="A1" s="63" t="s">
        <v>136</v>
      </c>
      <c r="B1" s="63"/>
      <c r="C1" s="63"/>
      <c r="D1" s="63"/>
      <c r="E1" s="63"/>
      <c r="F1" s="63"/>
      <c r="G1" s="63"/>
    </row>
    <row r="2" spans="1:7" s="88" customFormat="1" ht="15.75" customHeight="1">
      <c r="A2" s="65" t="s">
        <v>25</v>
      </c>
      <c r="B2" s="66"/>
      <c r="C2" s="40" t="s">
        <v>87</v>
      </c>
      <c r="D2" s="40"/>
      <c r="E2" s="40" t="s">
        <v>137</v>
      </c>
      <c r="F2" s="40"/>
      <c r="G2" s="92"/>
    </row>
    <row r="3" spans="1:7" s="88" customFormat="1" ht="41.25">
      <c r="A3" s="65"/>
      <c r="B3" s="40" t="s">
        <v>73</v>
      </c>
      <c r="C3" s="69" t="s">
        <v>89</v>
      </c>
      <c r="D3" s="69" t="s">
        <v>90</v>
      </c>
      <c r="E3" s="69" t="s">
        <v>91</v>
      </c>
      <c r="F3" s="69" t="s">
        <v>90</v>
      </c>
      <c r="G3" s="41" t="s">
        <v>92</v>
      </c>
    </row>
    <row r="4" spans="1:7" s="88" customFormat="1" ht="15.75">
      <c r="A4" s="43">
        <v>1</v>
      </c>
      <c r="B4" s="192" t="s">
        <v>129</v>
      </c>
      <c r="C4" s="95">
        <v>105.55006000000006</v>
      </c>
      <c r="D4" s="153">
        <v>0.04628880861046258</v>
      </c>
      <c r="E4" s="97">
        <v>0</v>
      </c>
      <c r="F4" s="153">
        <v>0</v>
      </c>
      <c r="G4" s="98">
        <v>0</v>
      </c>
    </row>
    <row r="5" spans="1:7" s="88" customFormat="1" ht="15.75">
      <c r="A5" s="78">
        <v>2</v>
      </c>
      <c r="B5" s="192" t="s">
        <v>131</v>
      </c>
      <c r="C5" s="193">
        <v>2.2119200000000423</v>
      </c>
      <c r="D5" s="194">
        <v>0.002468320162136463</v>
      </c>
      <c r="E5" s="195">
        <v>0</v>
      </c>
      <c r="F5" s="194">
        <v>0</v>
      </c>
      <c r="G5" s="91">
        <v>0</v>
      </c>
    </row>
    <row r="6" spans="1:7" s="88" customFormat="1" ht="15.75">
      <c r="A6" s="78">
        <v>3</v>
      </c>
      <c r="B6" s="192" t="s">
        <v>127</v>
      </c>
      <c r="C6" s="193">
        <v>-514.7821099999994</v>
      </c>
      <c r="D6" s="194">
        <v>-0.03899142629102169</v>
      </c>
      <c r="E6" s="195">
        <v>0</v>
      </c>
      <c r="F6" s="194">
        <v>0</v>
      </c>
      <c r="G6" s="91">
        <v>0</v>
      </c>
    </row>
    <row r="7" spans="1:7" s="88" customFormat="1" ht="15.75">
      <c r="A7" s="196"/>
      <c r="B7" s="101" t="s">
        <v>67</v>
      </c>
      <c r="C7" s="102">
        <v>-407.0201299999993</v>
      </c>
      <c r="D7" s="103">
        <v>-0.17849802167971818</v>
      </c>
      <c r="E7" s="104">
        <v>0</v>
      </c>
      <c r="F7" s="103">
        <v>0</v>
      </c>
      <c r="G7" s="197">
        <v>0</v>
      </c>
    </row>
    <row r="8" spans="1:8" s="88" customFormat="1" ht="15" customHeight="1">
      <c r="A8" s="58"/>
      <c r="B8" s="58"/>
      <c r="C8" s="58"/>
      <c r="D8" s="58"/>
      <c r="E8" s="58"/>
      <c r="F8" s="58"/>
      <c r="G8" s="58"/>
      <c r="H8" s="161"/>
    </row>
    <row r="9" s="88" customFormat="1" ht="14.25">
      <c r="D9" s="170"/>
    </row>
    <row r="10" s="88" customFormat="1" ht="14.25">
      <c r="D10" s="170"/>
    </row>
    <row r="11" s="88" customFormat="1" ht="14.25">
      <c r="D11" s="170"/>
    </row>
    <row r="12" s="88" customFormat="1" ht="14.25">
      <c r="D12" s="170"/>
    </row>
    <row r="13" s="88" customFormat="1" ht="14.25">
      <c r="D13" s="170"/>
    </row>
    <row r="14" s="88" customFormat="1" ht="14.25">
      <c r="D14" s="170"/>
    </row>
    <row r="15" s="88" customFormat="1" ht="14.25">
      <c r="D15" s="170"/>
    </row>
    <row r="16" s="88" customFormat="1" ht="14.25">
      <c r="D16" s="170"/>
    </row>
    <row r="17" s="88" customFormat="1" ht="14.25">
      <c r="D17" s="170"/>
    </row>
    <row r="18" s="88" customFormat="1" ht="14.25">
      <c r="D18" s="170"/>
    </row>
    <row r="19" s="88" customFormat="1" ht="14.25">
      <c r="D19" s="170"/>
    </row>
    <row r="20" s="88" customFormat="1" ht="14.25">
      <c r="D20" s="170"/>
    </row>
    <row r="21" s="88" customFormat="1" ht="14.25">
      <c r="D21" s="170"/>
    </row>
    <row r="22" s="88" customFormat="1" ht="14.25">
      <c r="D22" s="170"/>
    </row>
    <row r="23" s="88" customFormat="1" ht="14.25">
      <c r="D23" s="170"/>
    </row>
    <row r="24" s="88" customFormat="1" ht="14.25">
      <c r="D24" s="170"/>
    </row>
    <row r="25" s="88" customFormat="1" ht="14.25">
      <c r="D25" s="170"/>
    </row>
    <row r="26" s="88" customFormat="1" ht="14.25">
      <c r="D26" s="170"/>
    </row>
    <row r="27" s="88" customFormat="1" ht="14.25">
      <c r="D27" s="170"/>
    </row>
    <row r="28" s="88" customFormat="1" ht="14.25">
      <c r="D28" s="170"/>
    </row>
    <row r="29" spans="2:5" s="88" customFormat="1" ht="15">
      <c r="B29" s="196"/>
      <c r="C29" s="196"/>
      <c r="D29" s="198"/>
      <c r="E29" s="196"/>
    </row>
    <row r="30" s="88" customFormat="1" ht="14.25"/>
    <row r="31" s="88" customFormat="1" ht="14.25"/>
    <row r="32" s="88" customFormat="1" ht="14.25"/>
    <row r="33" s="88" customFormat="1" ht="14.25"/>
    <row r="34" s="88" customFormat="1" ht="14.25"/>
    <row r="35" spans="2:5" s="88" customFormat="1" ht="28.5">
      <c r="B35" s="199" t="s">
        <v>73</v>
      </c>
      <c r="C35" s="200" t="s">
        <v>93</v>
      </c>
      <c r="D35" s="200" t="s">
        <v>94</v>
      </c>
      <c r="E35" s="200" t="s">
        <v>95</v>
      </c>
    </row>
    <row r="36" spans="2:5" s="88" customFormat="1" ht="14.25">
      <c r="B36" s="94">
        <f aca="true" t="shared" si="0" ref="B36:B38">B4</f>
        <v>0</v>
      </c>
      <c r="C36" s="95">
        <f aca="true" t="shared" si="1" ref="C36:C38">C4</f>
        <v>105.55006000000006</v>
      </c>
      <c r="D36" s="201">
        <f aca="true" t="shared" si="2" ref="D36:D38">D4</f>
        <v>0.04628880861046258</v>
      </c>
      <c r="E36" s="98">
        <f>G4</f>
        <v>0</v>
      </c>
    </row>
    <row r="37" spans="2:6" ht="14.25">
      <c r="B37" s="94">
        <f t="shared" si="0"/>
        <v>0</v>
      </c>
      <c r="C37" s="95">
        <f t="shared" si="1"/>
        <v>2.2119200000000423</v>
      </c>
      <c r="D37" s="201">
        <f t="shared" si="2"/>
        <v>0.002468320162136463</v>
      </c>
      <c r="E37" s="98">
        <f aca="true" t="shared" si="3" ref="E37:E38">G6</f>
        <v>0</v>
      </c>
      <c r="F37" s="42"/>
    </row>
    <row r="38" spans="2:6" ht="14.25">
      <c r="B38" s="94">
        <f t="shared" si="0"/>
        <v>0</v>
      </c>
      <c r="C38" s="95">
        <f t="shared" si="1"/>
        <v>-514.7821099999994</v>
      </c>
      <c r="D38" s="201">
        <f t="shared" si="2"/>
        <v>-0.03899142629102169</v>
      </c>
      <c r="E38" s="98">
        <f t="shared" si="3"/>
        <v>0</v>
      </c>
      <c r="F38" s="42"/>
    </row>
    <row r="39" spans="2:6" ht="14.25">
      <c r="B39" s="202"/>
      <c r="C39" s="193"/>
      <c r="D39" s="203"/>
      <c r="E39" s="204"/>
      <c r="F39" s="42"/>
    </row>
    <row r="40" spans="2:6" ht="14.25">
      <c r="B40" s="88"/>
      <c r="C40" s="205"/>
      <c r="D40" s="170"/>
      <c r="F40" s="42"/>
    </row>
    <row r="41" spans="2:6" ht="14.25">
      <c r="B41" s="88"/>
      <c r="C41" s="88"/>
      <c r="D41" s="170"/>
      <c r="F41" s="42"/>
    </row>
    <row r="42" spans="2:6" ht="14.25">
      <c r="B42" s="88"/>
      <c r="C42" s="88"/>
      <c r="D42" s="170"/>
      <c r="F42" s="42"/>
    </row>
    <row r="43" spans="2:6" ht="14.25">
      <c r="B43" s="88"/>
      <c r="C43" s="88"/>
      <c r="D43" s="170"/>
      <c r="F43" s="42"/>
    </row>
    <row r="44" spans="2:6" ht="14.25">
      <c r="B44" s="88"/>
      <c r="C44" s="88"/>
      <c r="D44" s="170"/>
      <c r="F44" s="42"/>
    </row>
    <row r="45" spans="2:6" ht="14.25">
      <c r="B45" s="88"/>
      <c r="C45" s="88"/>
      <c r="D45" s="170"/>
      <c r="F45" s="42"/>
    </row>
    <row r="46" spans="2:6" ht="14.25">
      <c r="B46" s="88"/>
      <c r="C46" s="88"/>
      <c r="D46" s="170"/>
      <c r="F46" s="42"/>
    </row>
    <row r="47" spans="2:4" ht="14.25">
      <c r="B47" s="88"/>
      <c r="C47" s="88"/>
      <c r="D47" s="170"/>
    </row>
    <row r="48" spans="2:4" ht="14.25">
      <c r="B48" s="88"/>
      <c r="C48" s="88"/>
      <c r="D48" s="170"/>
    </row>
    <row r="49" spans="2:4" ht="14.25">
      <c r="B49" s="88"/>
      <c r="C49" s="88"/>
      <c r="D49" s="170"/>
    </row>
    <row r="50" spans="2:4" ht="14.25">
      <c r="B50" s="88"/>
      <c r="C50" s="88"/>
      <c r="D50" s="170"/>
    </row>
    <row r="51" spans="2:4" ht="14.25">
      <c r="B51" s="88"/>
      <c r="C51" s="88"/>
      <c r="D51" s="170"/>
    </row>
    <row r="52" spans="2:4" ht="14.25">
      <c r="B52" s="88"/>
      <c r="C52" s="88"/>
      <c r="D52" s="170"/>
    </row>
    <row r="53" spans="2:4" ht="14.25">
      <c r="B53" s="88"/>
      <c r="C53" s="88"/>
      <c r="D53" s="170"/>
    </row>
    <row r="54" spans="2:4" ht="14.25">
      <c r="B54" s="88"/>
      <c r="C54" s="88"/>
      <c r="D54" s="170"/>
    </row>
    <row r="55" spans="2:4" ht="14.25">
      <c r="B55" s="88"/>
      <c r="C55" s="88"/>
      <c r="D55" s="170"/>
    </row>
    <row r="56" spans="2:4" ht="14.25">
      <c r="B56" s="88"/>
      <c r="C56" s="88"/>
      <c r="D56" s="170"/>
    </row>
    <row r="57" spans="2:4" ht="14.25">
      <c r="B57" s="88"/>
      <c r="C57" s="88"/>
      <c r="D57" s="170"/>
    </row>
    <row r="58" spans="2:4" ht="14.25">
      <c r="B58" s="88"/>
      <c r="C58" s="88"/>
      <c r="D58" s="170"/>
    </row>
    <row r="59" spans="2:4" ht="14.25">
      <c r="B59" s="88"/>
      <c r="C59" s="88"/>
      <c r="D59" s="170"/>
    </row>
    <row r="60" spans="2:4" ht="14.25">
      <c r="B60" s="88"/>
      <c r="C60" s="88"/>
      <c r="D60" s="170"/>
    </row>
    <row r="61" spans="2:4" ht="14.25">
      <c r="B61" s="88"/>
      <c r="C61" s="88"/>
      <c r="D61" s="170"/>
    </row>
    <row r="62" spans="2:4" ht="14.25">
      <c r="B62" s="88"/>
      <c r="C62" s="88"/>
      <c r="D62" s="170"/>
    </row>
    <row r="63" spans="2:4" ht="14.25">
      <c r="B63" s="88"/>
      <c r="C63" s="88"/>
      <c r="D63" s="170"/>
    </row>
    <row r="64" spans="2:4" ht="14.25">
      <c r="B64" s="88"/>
      <c r="C64" s="88"/>
      <c r="D64" s="170"/>
    </row>
    <row r="65" spans="2:4" ht="14.25">
      <c r="B65" s="88"/>
      <c r="C65" s="88"/>
      <c r="D65" s="170"/>
    </row>
    <row r="66" spans="2:4" ht="14.25">
      <c r="B66" s="88"/>
      <c r="C66" s="88"/>
      <c r="D66" s="170"/>
    </row>
    <row r="67" spans="2:4" ht="14.25">
      <c r="B67" s="88"/>
      <c r="C67" s="88"/>
      <c r="D67" s="170"/>
    </row>
    <row r="68" spans="2:4" ht="14.25">
      <c r="B68" s="88"/>
      <c r="C68" s="88"/>
      <c r="D68" s="170"/>
    </row>
    <row r="69" spans="2:4" ht="14.25">
      <c r="B69" s="88"/>
      <c r="C69" s="88"/>
      <c r="D69" s="170"/>
    </row>
    <row r="70" spans="2:4" ht="14.25">
      <c r="B70" s="88"/>
      <c r="C70" s="88"/>
      <c r="D70" s="170"/>
    </row>
    <row r="71" spans="2:4" ht="14.25">
      <c r="B71" s="88"/>
      <c r="C71" s="88"/>
      <c r="D71" s="170"/>
    </row>
    <row r="72" spans="2:4" ht="14.25">
      <c r="B72" s="88"/>
      <c r="C72" s="88"/>
      <c r="D72" s="170"/>
    </row>
    <row r="73" spans="2:4" ht="14.25">
      <c r="B73" s="88"/>
      <c r="C73" s="88"/>
      <c r="D73" s="170"/>
    </row>
    <row r="74" spans="2:4" ht="14.25">
      <c r="B74" s="88"/>
      <c r="C74" s="88"/>
      <c r="D74" s="170"/>
    </row>
    <row r="75" spans="2:4" ht="14.25">
      <c r="B75" s="88"/>
      <c r="C75" s="88"/>
      <c r="D75" s="170"/>
    </row>
    <row r="76" spans="2:4" ht="14.25">
      <c r="B76" s="88"/>
      <c r="C76" s="88"/>
      <c r="D76" s="170"/>
    </row>
    <row r="77" spans="2:4" ht="14.25">
      <c r="B77" s="88"/>
      <c r="C77" s="88"/>
      <c r="D77" s="170"/>
    </row>
    <row r="78" spans="2:4" ht="14.25">
      <c r="B78" s="88"/>
      <c r="C78" s="88"/>
      <c r="D78" s="170"/>
    </row>
    <row r="79" spans="2:4" ht="14.25">
      <c r="B79" s="88"/>
      <c r="C79" s="88"/>
      <c r="D79" s="170"/>
    </row>
    <row r="80" spans="2:4" ht="14.25">
      <c r="B80" s="88"/>
      <c r="C80" s="88"/>
      <c r="D80" s="170"/>
    </row>
    <row r="81" spans="2:4" ht="14.25">
      <c r="B81" s="88"/>
      <c r="C81" s="88"/>
      <c r="D81" s="170"/>
    </row>
    <row r="82" spans="2:4" ht="14.25">
      <c r="B82" s="88"/>
      <c r="C82" s="88"/>
      <c r="D82" s="170"/>
    </row>
    <row r="83" spans="2:4" ht="14.25">
      <c r="B83" s="88"/>
      <c r="C83" s="88"/>
      <c r="D83" s="170"/>
    </row>
    <row r="84" spans="2:4" ht="14.25">
      <c r="B84" s="88"/>
      <c r="C84" s="88"/>
      <c r="D84" s="170"/>
    </row>
    <row r="85" spans="2:4" ht="14.25">
      <c r="B85" s="88"/>
      <c r="C85" s="88"/>
      <c r="D85" s="170"/>
    </row>
    <row r="86" spans="2:4" ht="14.25">
      <c r="B86" s="88"/>
      <c r="C86" s="88"/>
      <c r="D86" s="170"/>
    </row>
    <row r="87" spans="2:4" ht="14.25">
      <c r="B87" s="88"/>
      <c r="C87" s="88"/>
      <c r="D87" s="170"/>
    </row>
    <row r="88" spans="2:4" ht="14.25">
      <c r="B88" s="88"/>
      <c r="C88" s="88"/>
      <c r="D88" s="170"/>
    </row>
    <row r="89" spans="2:4" ht="14.25">
      <c r="B89" s="88"/>
      <c r="C89" s="88"/>
      <c r="D89" s="170"/>
    </row>
    <row r="90" spans="2:4" ht="14.25">
      <c r="B90" s="88"/>
      <c r="C90" s="88"/>
      <c r="D90" s="170"/>
    </row>
    <row r="91" spans="2:4" ht="14.25">
      <c r="B91" s="88"/>
      <c r="C91" s="88"/>
      <c r="D91" s="170"/>
    </row>
    <row r="92" spans="2:4" ht="14.25">
      <c r="B92" s="88"/>
      <c r="C92" s="88"/>
      <c r="D92" s="170"/>
    </row>
    <row r="93" spans="2:4" ht="14.25">
      <c r="B93" s="88"/>
      <c r="C93" s="88"/>
      <c r="D93" s="170"/>
    </row>
    <row r="94" spans="2:4" ht="14.25">
      <c r="B94" s="88"/>
      <c r="C94" s="88"/>
      <c r="D94" s="170"/>
    </row>
    <row r="95" spans="2:4" ht="14.25">
      <c r="B95" s="88"/>
      <c r="C95" s="88"/>
      <c r="D95" s="170"/>
    </row>
    <row r="96" spans="2:4" ht="14.25">
      <c r="B96" s="88"/>
      <c r="C96" s="88"/>
      <c r="D96" s="170"/>
    </row>
    <row r="97" spans="2:4" ht="14.25">
      <c r="B97" s="88"/>
      <c r="C97" s="88"/>
      <c r="D97" s="170"/>
    </row>
    <row r="98" spans="2:4" ht="14.25">
      <c r="B98" s="88"/>
      <c r="C98" s="88"/>
      <c r="D98" s="170"/>
    </row>
    <row r="99" spans="2:4" ht="14.25">
      <c r="B99" s="88"/>
      <c r="C99" s="88"/>
      <c r="D99" s="170"/>
    </row>
    <row r="100" spans="2:4" ht="14.25">
      <c r="B100" s="88"/>
      <c r="C100" s="88"/>
      <c r="D100" s="170"/>
    </row>
    <row r="101" spans="2:4" ht="14.25">
      <c r="B101" s="88"/>
      <c r="C101" s="88"/>
      <c r="D101" s="170"/>
    </row>
    <row r="102" spans="2:4" ht="14.25">
      <c r="B102" s="88"/>
      <c r="C102" s="88"/>
      <c r="D102" s="170"/>
    </row>
    <row r="103" spans="2:4" ht="14.25">
      <c r="B103" s="88"/>
      <c r="C103" s="88"/>
      <c r="D103" s="170"/>
    </row>
    <row r="104" spans="2:4" ht="14.25">
      <c r="B104" s="88"/>
      <c r="C104" s="88"/>
      <c r="D104" s="170"/>
    </row>
    <row r="105" spans="2:4" ht="14.25">
      <c r="B105" s="88"/>
      <c r="C105" s="88"/>
      <c r="D105" s="170"/>
    </row>
    <row r="106" spans="2:4" ht="14.25">
      <c r="B106" s="88"/>
      <c r="C106" s="88"/>
      <c r="D106" s="170"/>
    </row>
    <row r="107" spans="2:4" ht="14.25">
      <c r="B107" s="88"/>
      <c r="C107" s="88"/>
      <c r="D107" s="170"/>
    </row>
    <row r="108" spans="2:4" ht="14.25">
      <c r="B108" s="88"/>
      <c r="C108" s="88"/>
      <c r="D108" s="170"/>
    </row>
    <row r="109" spans="2:4" ht="14.25">
      <c r="B109" s="88"/>
      <c r="C109" s="88"/>
      <c r="D109" s="170"/>
    </row>
    <row r="110" spans="2:4" ht="14.25">
      <c r="B110" s="88"/>
      <c r="C110" s="88"/>
      <c r="D110" s="170"/>
    </row>
    <row r="111" spans="2:4" ht="14.25">
      <c r="B111" s="88"/>
      <c r="C111" s="88"/>
      <c r="D111" s="170"/>
    </row>
    <row r="112" spans="2:4" ht="14.25">
      <c r="B112" s="88"/>
      <c r="C112" s="88"/>
      <c r="D112" s="170"/>
    </row>
    <row r="113" spans="2:4" ht="14.25">
      <c r="B113" s="88"/>
      <c r="C113" s="88"/>
      <c r="D113" s="170"/>
    </row>
    <row r="114" spans="2:4" ht="14.25">
      <c r="B114" s="88"/>
      <c r="C114" s="88"/>
      <c r="D114" s="170"/>
    </row>
    <row r="115" spans="2:4" ht="14.25">
      <c r="B115" s="88"/>
      <c r="C115" s="88"/>
      <c r="D115" s="170"/>
    </row>
    <row r="116" spans="2:4" ht="14.25">
      <c r="B116" s="88"/>
      <c r="C116" s="88"/>
      <c r="D116" s="170"/>
    </row>
    <row r="117" spans="2:4" ht="14.25">
      <c r="B117" s="88"/>
      <c r="C117" s="88"/>
      <c r="D117" s="170"/>
    </row>
    <row r="118" spans="2:4" ht="14.25">
      <c r="B118" s="88"/>
      <c r="C118" s="88"/>
      <c r="D118" s="170"/>
    </row>
    <row r="119" spans="2:4" ht="14.25">
      <c r="B119" s="88"/>
      <c r="C119" s="88"/>
      <c r="D119" s="170"/>
    </row>
  </sheetData>
  <sheetProtection selectLockedCells="1" selectUnlockedCells="1"/>
  <mergeCells count="5">
    <mergeCell ref="A1:G1"/>
    <mergeCell ref="A2:A3"/>
    <mergeCell ref="C2:D2"/>
    <mergeCell ref="E2:F2"/>
    <mergeCell ref="A8:G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5"/>
  <sheetViews>
    <sheetView zoomScale="60" zoomScaleNormal="60" workbookViewId="0" topLeftCell="A1">
      <selection activeCell="A1" sqref="A1"/>
    </sheetView>
  </sheetViews>
  <sheetFormatPr defaultColWidth="9.00390625" defaultRowHeight="12.75"/>
  <cols>
    <col min="1" max="1" width="49.375" style="0" customWidth="1"/>
    <col min="2" max="2" width="12.75390625" style="0" customWidth="1"/>
    <col min="3" max="3" width="2.75390625" style="0" customWidth="1"/>
  </cols>
  <sheetData>
    <row r="1" spans="1:4" ht="15.75">
      <c r="A1" s="125" t="s">
        <v>73</v>
      </c>
      <c r="B1" s="126" t="s">
        <v>96</v>
      </c>
      <c r="C1" s="17"/>
      <c r="D1" s="17"/>
    </row>
    <row r="2" spans="1:4" ht="15.75">
      <c r="A2" s="165" t="s">
        <v>127</v>
      </c>
      <c r="B2" s="164">
        <v>-0.03899140440542581</v>
      </c>
      <c r="C2" s="17"/>
      <c r="D2" s="17"/>
    </row>
    <row r="3" spans="1:4" ht="15.75">
      <c r="A3" s="165" t="s">
        <v>131</v>
      </c>
      <c r="B3" s="166">
        <v>0.0024683197615078534</v>
      </c>
      <c r="C3" s="17"/>
      <c r="D3" s="17"/>
    </row>
    <row r="4" spans="1:4" ht="15.75">
      <c r="A4" s="165" t="s">
        <v>129</v>
      </c>
      <c r="B4" s="166">
        <v>0.04628829267550327</v>
      </c>
      <c r="C4" s="17"/>
      <c r="D4" s="17"/>
    </row>
    <row r="5" spans="1:4" ht="15.75">
      <c r="A5" s="165" t="s">
        <v>97</v>
      </c>
      <c r="B5" s="166">
        <v>0.0032550693438617717</v>
      </c>
      <c r="C5" s="17"/>
      <c r="D5" s="17"/>
    </row>
    <row r="6" spans="1:4" ht="15.75">
      <c r="A6" s="165" t="s">
        <v>3</v>
      </c>
      <c r="B6" s="166">
        <v>0.0031953824323314173</v>
      </c>
      <c r="C6" s="17"/>
      <c r="D6" s="17"/>
    </row>
    <row r="7" spans="1:4" ht="15.75">
      <c r="A7" s="165" t="s">
        <v>2</v>
      </c>
      <c r="B7" s="166">
        <v>0.01996730678155112</v>
      </c>
      <c r="C7" s="17"/>
      <c r="D7" s="17"/>
    </row>
    <row r="8" spans="1:4" ht="15.75">
      <c r="A8" s="165" t="s">
        <v>98</v>
      </c>
      <c r="B8" s="166">
        <v>0.02818068939943874</v>
      </c>
      <c r="C8" s="17"/>
      <c r="D8" s="17"/>
    </row>
    <row r="9" spans="1:4" ht="15.75">
      <c r="A9" s="165" t="s">
        <v>99</v>
      </c>
      <c r="B9" s="166">
        <v>-0.004030517293113212</v>
      </c>
      <c r="C9" s="17"/>
      <c r="D9" s="17"/>
    </row>
    <row r="10" spans="1:4" ht="15.75">
      <c r="A10" s="165" t="s">
        <v>100</v>
      </c>
      <c r="B10" s="166">
        <v>0.007808219178082191</v>
      </c>
      <c r="C10" s="17"/>
      <c r="D10" s="17"/>
    </row>
    <row r="11" spans="1:4" ht="15.75">
      <c r="A11" s="167" t="s">
        <v>101</v>
      </c>
      <c r="B11" s="168">
        <v>0.04960950950618748</v>
      </c>
      <c r="C11" s="17"/>
      <c r="D11" s="17"/>
    </row>
    <row r="12" spans="3:4" ht="12.75">
      <c r="C12" s="17"/>
      <c r="D12" s="17"/>
    </row>
    <row r="13" spans="1:4" ht="12.75">
      <c r="A13" s="17"/>
      <c r="B13" s="17"/>
      <c r="C13" s="17"/>
      <c r="D13" s="17"/>
    </row>
    <row r="14" spans="2:4" ht="12.75">
      <c r="B14" s="17"/>
      <c r="C14" s="17"/>
      <c r="D14" s="17"/>
    </row>
    <row r="15" ht="12.75">
      <c r="C15" s="17"/>
    </row>
  </sheetData>
  <sheetProtection selectLockedCells="1" selectUnlockedCells="1"/>
  <autoFilter ref="A1:B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3"/>
  <sheetViews>
    <sheetView zoomScale="60" zoomScaleNormal="60" workbookViewId="0" topLeftCell="A1">
      <selection activeCell="G9" sqref="G9"/>
    </sheetView>
  </sheetViews>
  <sheetFormatPr defaultColWidth="9.00390625" defaultRowHeight="12.75"/>
  <cols>
    <col min="1" max="1" width="4.75390625" style="31" customWidth="1"/>
    <col min="2" max="2" width="64.375" style="32" customWidth="1"/>
    <col min="3" max="3" width="18.75390625" style="33" customWidth="1"/>
    <col min="4" max="4" width="14.75390625" style="34" customWidth="1"/>
    <col min="5" max="5" width="14.75390625" style="33" customWidth="1"/>
    <col min="6" max="6" width="14.75390625" style="34" customWidth="1"/>
    <col min="7" max="7" width="43.125" style="32" customWidth="1"/>
    <col min="8" max="8" width="34.75390625" style="32" customWidth="1"/>
    <col min="9" max="18" width="4.75390625" style="32" customWidth="1"/>
    <col min="19" max="16384" width="9.125" style="32" customWidth="1"/>
  </cols>
  <sheetData>
    <row r="1" spans="1:9" s="37" customFormat="1" ht="16.5" customHeight="1">
      <c r="A1" s="35" t="s">
        <v>24</v>
      </c>
      <c r="B1" s="35"/>
      <c r="C1" s="35"/>
      <c r="D1" s="35"/>
      <c r="E1" s="35"/>
      <c r="F1" s="35"/>
      <c r="G1" s="35"/>
      <c r="H1" s="35"/>
      <c r="I1" s="36"/>
    </row>
    <row r="2" spans="1:9" ht="28.5">
      <c r="A2" s="38" t="s">
        <v>25</v>
      </c>
      <c r="B2" s="39" t="s">
        <v>26</v>
      </c>
      <c r="C2" s="40" t="s">
        <v>27</v>
      </c>
      <c r="D2" s="40" t="s">
        <v>28</v>
      </c>
      <c r="E2" s="40" t="s">
        <v>29</v>
      </c>
      <c r="F2" s="40" t="s">
        <v>30</v>
      </c>
      <c r="G2" s="40" t="s">
        <v>31</v>
      </c>
      <c r="H2" s="41" t="s">
        <v>32</v>
      </c>
      <c r="I2" s="42"/>
    </row>
    <row r="3" spans="1:9" ht="15.75">
      <c r="A3" s="43">
        <v>1</v>
      </c>
      <c r="B3" s="44" t="s">
        <v>33</v>
      </c>
      <c r="C3" s="45">
        <v>93360375.32</v>
      </c>
      <c r="D3" s="46">
        <v>20075</v>
      </c>
      <c r="E3" s="45">
        <v>4650.58</v>
      </c>
      <c r="F3" s="46">
        <v>1000</v>
      </c>
      <c r="G3" s="47" t="s">
        <v>34</v>
      </c>
      <c r="H3" s="48" t="s">
        <v>35</v>
      </c>
      <c r="I3" s="42"/>
    </row>
    <row r="4" spans="1:9" ht="15.75">
      <c r="A4" s="43">
        <v>2</v>
      </c>
      <c r="B4" s="44" t="s">
        <v>36</v>
      </c>
      <c r="C4" s="45">
        <v>30171613.34</v>
      </c>
      <c r="D4" s="46">
        <v>45565</v>
      </c>
      <c r="E4" s="45">
        <v>662.16643</v>
      </c>
      <c r="F4" s="46">
        <v>100</v>
      </c>
      <c r="G4" s="49" t="s">
        <v>37</v>
      </c>
      <c r="H4" s="48" t="s">
        <v>38</v>
      </c>
      <c r="I4" s="42"/>
    </row>
    <row r="5" spans="1:9" ht="14.25" customHeight="1">
      <c r="A5" s="43">
        <v>3</v>
      </c>
      <c r="B5" s="44" t="s">
        <v>39</v>
      </c>
      <c r="C5" s="45">
        <v>12282600.57</v>
      </c>
      <c r="D5" s="46">
        <v>6600739</v>
      </c>
      <c r="E5" s="45">
        <v>1.86</v>
      </c>
      <c r="F5" s="46">
        <v>1</v>
      </c>
      <c r="G5" s="47" t="s">
        <v>34</v>
      </c>
      <c r="H5" s="48" t="s">
        <v>35</v>
      </c>
      <c r="I5" s="42"/>
    </row>
    <row r="6" spans="1:9" ht="15.75">
      <c r="A6" s="43">
        <v>4</v>
      </c>
      <c r="B6" s="44" t="s">
        <v>40</v>
      </c>
      <c r="C6" s="45">
        <v>8316759.57</v>
      </c>
      <c r="D6" s="46">
        <v>9419</v>
      </c>
      <c r="E6" s="45">
        <v>882.97692</v>
      </c>
      <c r="F6" s="46">
        <v>1000</v>
      </c>
      <c r="G6" s="50" t="s">
        <v>41</v>
      </c>
      <c r="H6" s="48" t="s">
        <v>42</v>
      </c>
      <c r="I6" s="42"/>
    </row>
    <row r="7" spans="1:9" ht="14.25" customHeight="1">
      <c r="A7" s="43">
        <v>5</v>
      </c>
      <c r="B7" s="44" t="s">
        <v>43</v>
      </c>
      <c r="C7" s="45">
        <v>8249182.18</v>
      </c>
      <c r="D7" s="46">
        <v>1830</v>
      </c>
      <c r="E7" s="45">
        <v>4507.74983</v>
      </c>
      <c r="F7" s="46">
        <v>1000</v>
      </c>
      <c r="G7" s="50" t="s">
        <v>41</v>
      </c>
      <c r="H7" s="48" t="s">
        <v>42</v>
      </c>
      <c r="I7" s="42"/>
    </row>
    <row r="8" spans="1:9" ht="15.75">
      <c r="A8" s="43">
        <v>6</v>
      </c>
      <c r="B8" s="44" t="s">
        <v>44</v>
      </c>
      <c r="C8" s="45">
        <v>4826445.71</v>
      </c>
      <c r="D8" s="46">
        <v>1256</v>
      </c>
      <c r="E8" s="45">
        <v>3842.7116</v>
      </c>
      <c r="F8" s="46">
        <v>1000</v>
      </c>
      <c r="G8" s="51" t="s">
        <v>45</v>
      </c>
      <c r="H8" s="48" t="s">
        <v>46</v>
      </c>
      <c r="I8" s="42"/>
    </row>
    <row r="9" spans="1:9" ht="15.75">
      <c r="A9" s="43">
        <v>7</v>
      </c>
      <c r="B9" s="44" t="s">
        <v>47</v>
      </c>
      <c r="C9" s="45">
        <v>4677105.59</v>
      </c>
      <c r="D9" s="46">
        <v>3513</v>
      </c>
      <c r="E9" s="45">
        <v>1331.37079</v>
      </c>
      <c r="F9" s="46">
        <v>1000</v>
      </c>
      <c r="G9" s="49" t="s">
        <v>37</v>
      </c>
      <c r="H9" s="48" t="s">
        <v>38</v>
      </c>
      <c r="I9" s="42"/>
    </row>
    <row r="10" spans="1:9" ht="15.75">
      <c r="A10" s="43">
        <v>8</v>
      </c>
      <c r="B10" s="44" t="s">
        <v>48</v>
      </c>
      <c r="C10" s="45">
        <v>4504175.9201</v>
      </c>
      <c r="D10" s="46">
        <v>2679</v>
      </c>
      <c r="E10" s="45">
        <v>1681.29</v>
      </c>
      <c r="F10" s="46">
        <v>1000</v>
      </c>
      <c r="G10" s="52" t="s">
        <v>49</v>
      </c>
      <c r="H10" s="48" t="s">
        <v>50</v>
      </c>
      <c r="I10" s="42"/>
    </row>
    <row r="11" spans="1:9" ht="15.75">
      <c r="A11" s="43">
        <v>9</v>
      </c>
      <c r="B11" s="44" t="s">
        <v>51</v>
      </c>
      <c r="C11" s="45">
        <v>4487679.59</v>
      </c>
      <c r="D11" s="46">
        <v>15248</v>
      </c>
      <c r="E11" s="45">
        <v>294.31267</v>
      </c>
      <c r="F11" s="46">
        <v>100</v>
      </c>
      <c r="G11" s="49" t="s">
        <v>37</v>
      </c>
      <c r="H11" s="48" t="s">
        <v>38</v>
      </c>
      <c r="I11" s="42"/>
    </row>
    <row r="12" spans="1:9" ht="15.75">
      <c r="A12" s="43">
        <v>10</v>
      </c>
      <c r="B12" s="44" t="s">
        <v>52</v>
      </c>
      <c r="C12" s="45">
        <v>3809575.92</v>
      </c>
      <c r="D12" s="46">
        <v>675</v>
      </c>
      <c r="E12" s="45">
        <v>5643.8162</v>
      </c>
      <c r="F12" s="46">
        <v>1000</v>
      </c>
      <c r="G12" s="51" t="s">
        <v>45</v>
      </c>
      <c r="H12" s="48" t="s">
        <v>46</v>
      </c>
      <c r="I12" s="42"/>
    </row>
    <row r="13" spans="1:9" ht="15.75">
      <c r="A13" s="43">
        <v>11</v>
      </c>
      <c r="B13" s="44" t="s">
        <v>53</v>
      </c>
      <c r="C13" s="45">
        <v>2090241.67</v>
      </c>
      <c r="D13" s="46">
        <v>1523</v>
      </c>
      <c r="E13" s="45">
        <v>1372.4502</v>
      </c>
      <c r="F13" s="46">
        <v>1000</v>
      </c>
      <c r="G13" s="52" t="s">
        <v>54</v>
      </c>
      <c r="H13" s="48" t="s">
        <v>55</v>
      </c>
      <c r="I13" s="42"/>
    </row>
    <row r="14" spans="1:9" ht="15.75">
      <c r="A14" s="43">
        <v>12</v>
      </c>
      <c r="B14" s="44" t="s">
        <v>56</v>
      </c>
      <c r="C14" s="45">
        <v>1623822.84</v>
      </c>
      <c r="D14" s="46">
        <v>531</v>
      </c>
      <c r="E14" s="45">
        <v>3058.04678</v>
      </c>
      <c r="F14" s="46">
        <v>1000</v>
      </c>
      <c r="G14" s="50" t="s">
        <v>41</v>
      </c>
      <c r="H14" s="48" t="s">
        <v>42</v>
      </c>
      <c r="I14" s="42"/>
    </row>
    <row r="15" spans="1:9" ht="15.75">
      <c r="A15" s="43">
        <v>13</v>
      </c>
      <c r="B15" s="44" t="s">
        <v>57</v>
      </c>
      <c r="C15" s="45">
        <v>1446540.55</v>
      </c>
      <c r="D15" s="46">
        <v>22426</v>
      </c>
      <c r="E15" s="45">
        <v>64.50283</v>
      </c>
      <c r="F15" s="46">
        <v>100</v>
      </c>
      <c r="G15" s="52" t="s">
        <v>58</v>
      </c>
      <c r="H15" s="48" t="s">
        <v>59</v>
      </c>
      <c r="I15" s="42"/>
    </row>
    <row r="16" spans="1:9" ht="15.75">
      <c r="A16" s="43">
        <v>14</v>
      </c>
      <c r="B16" s="44" t="s">
        <v>60</v>
      </c>
      <c r="C16" s="45">
        <v>1404481.96</v>
      </c>
      <c r="D16" s="46">
        <v>366</v>
      </c>
      <c r="E16" s="45">
        <v>3837.3824</v>
      </c>
      <c r="F16" s="46">
        <v>1000</v>
      </c>
      <c r="G16" s="50" t="s">
        <v>41</v>
      </c>
      <c r="H16" s="48" t="s">
        <v>42</v>
      </c>
      <c r="I16" s="42"/>
    </row>
    <row r="17" spans="1:9" ht="15.75">
      <c r="A17" s="43">
        <v>15</v>
      </c>
      <c r="B17" s="44" t="s">
        <v>61</v>
      </c>
      <c r="C17" s="45">
        <v>1044482.5301</v>
      </c>
      <c r="D17" s="46">
        <v>953</v>
      </c>
      <c r="E17" s="45">
        <v>1095.99426</v>
      </c>
      <c r="F17" s="46">
        <v>1000</v>
      </c>
      <c r="G17" s="52" t="s">
        <v>62</v>
      </c>
      <c r="H17" s="48" t="s">
        <v>63</v>
      </c>
      <c r="I17" s="42"/>
    </row>
    <row r="18" spans="1:9" ht="15.75">
      <c r="A18" s="43">
        <v>16</v>
      </c>
      <c r="B18" s="44" t="s">
        <v>64</v>
      </c>
      <c r="C18" s="45">
        <v>965021.4</v>
      </c>
      <c r="D18" s="46">
        <v>7881</v>
      </c>
      <c r="E18" s="45">
        <v>122.4491</v>
      </c>
      <c r="F18" s="46">
        <v>100</v>
      </c>
      <c r="G18" s="52" t="s">
        <v>65</v>
      </c>
      <c r="H18" s="48" t="s">
        <v>66</v>
      </c>
      <c r="I18" s="42"/>
    </row>
    <row r="19" spans="1:8" ht="15" customHeight="1">
      <c r="A19" s="53" t="s">
        <v>67</v>
      </c>
      <c r="B19" s="53"/>
      <c r="C19" s="54">
        <f>SUM(C3:C18)</f>
        <v>183260104.6602</v>
      </c>
      <c r="D19" s="55">
        <f>SUM(D3:D18)</f>
        <v>6734679</v>
      </c>
      <c r="E19" s="56" t="s">
        <v>68</v>
      </c>
      <c r="F19" s="56" t="s">
        <v>68</v>
      </c>
      <c r="G19" s="56" t="s">
        <v>68</v>
      </c>
      <c r="H19" s="56" t="s">
        <v>68</v>
      </c>
    </row>
    <row r="20" spans="1:8" ht="15" customHeight="1">
      <c r="A20" s="57" t="s">
        <v>69</v>
      </c>
      <c r="B20" s="57"/>
      <c r="C20" s="57"/>
      <c r="D20" s="57"/>
      <c r="E20" s="57"/>
      <c r="F20" s="57"/>
      <c r="G20" s="57"/>
      <c r="H20" s="57"/>
    </row>
    <row r="21" spans="1:8" ht="15" customHeight="1">
      <c r="A21" s="58"/>
      <c r="B21" s="58"/>
      <c r="C21" s="58"/>
      <c r="D21" s="58"/>
      <c r="E21" s="58"/>
      <c r="F21" s="58"/>
      <c r="G21" s="58"/>
      <c r="H21" s="58"/>
    </row>
    <row r="23" spans="2:4" ht="14.25">
      <c r="B23" s="32" t="s">
        <v>70</v>
      </c>
      <c r="C23" s="33">
        <f>C19-SUM(C3:C12)</f>
        <v>8574590.950100005</v>
      </c>
      <c r="D23" s="59">
        <f aca="true" t="shared" si="0" ref="D23:D33">C23/$C$19</f>
        <v>0.04678918505475575</v>
      </c>
    </row>
    <row r="24" spans="2:8" ht="14.25">
      <c r="B24" s="44">
        <f aca="true" t="shared" si="1" ref="B24:B33">B3</f>
        <v>0</v>
      </c>
      <c r="C24" s="45">
        <f aca="true" t="shared" si="2" ref="C24:C33">C3</f>
        <v>93360375.32</v>
      </c>
      <c r="D24" s="59">
        <f t="shared" si="0"/>
        <v>0.5094418967680301</v>
      </c>
      <c r="H24" s="42"/>
    </row>
    <row r="25" spans="2:8" ht="14.25">
      <c r="B25" s="44">
        <f t="shared" si="1"/>
        <v>0</v>
      </c>
      <c r="C25" s="45">
        <f t="shared" si="2"/>
        <v>30171613.34</v>
      </c>
      <c r="D25" s="59">
        <f t="shared" si="0"/>
        <v>0.16463819769144003</v>
      </c>
      <c r="H25" s="42"/>
    </row>
    <row r="26" spans="2:8" ht="14.25">
      <c r="B26" s="44">
        <f t="shared" si="1"/>
        <v>0</v>
      </c>
      <c r="C26" s="45">
        <f t="shared" si="2"/>
        <v>12282600.57</v>
      </c>
      <c r="D26" s="59">
        <f t="shared" si="0"/>
        <v>0.06702277395712689</v>
      </c>
      <c r="H26" s="42"/>
    </row>
    <row r="27" spans="2:8" ht="14.25">
      <c r="B27" s="44">
        <f t="shared" si="1"/>
        <v>0</v>
      </c>
      <c r="C27" s="45">
        <f t="shared" si="2"/>
        <v>8316759.57</v>
      </c>
      <c r="D27" s="59">
        <f t="shared" si="0"/>
        <v>0.04538227010958493</v>
      </c>
      <c r="H27" s="42"/>
    </row>
    <row r="28" spans="2:8" ht="14.25">
      <c r="B28" s="44">
        <f t="shared" si="1"/>
        <v>0</v>
      </c>
      <c r="C28" s="45">
        <f t="shared" si="2"/>
        <v>8249182.18</v>
      </c>
      <c r="D28" s="59">
        <f t="shared" si="0"/>
        <v>0.04501351887414663</v>
      </c>
      <c r="H28" s="42"/>
    </row>
    <row r="29" spans="2:8" ht="14.25">
      <c r="B29" s="44">
        <f t="shared" si="1"/>
        <v>0</v>
      </c>
      <c r="C29" s="45">
        <f t="shared" si="2"/>
        <v>4826445.71</v>
      </c>
      <c r="D29" s="59">
        <f t="shared" si="0"/>
        <v>0.026336587109066494</v>
      </c>
      <c r="H29" s="42"/>
    </row>
    <row r="30" spans="2:8" ht="14.25">
      <c r="B30" s="44">
        <f t="shared" si="1"/>
        <v>0</v>
      </c>
      <c r="C30" s="45">
        <f t="shared" si="2"/>
        <v>4677105.59</v>
      </c>
      <c r="D30" s="59">
        <f t="shared" si="0"/>
        <v>0.025521679138360565</v>
      </c>
      <c r="H30" s="42"/>
    </row>
    <row r="31" spans="2:8" ht="14.25">
      <c r="B31" s="44">
        <f t="shared" si="1"/>
        <v>0</v>
      </c>
      <c r="C31" s="45">
        <f t="shared" si="2"/>
        <v>4504175.9201</v>
      </c>
      <c r="D31" s="59">
        <f t="shared" si="0"/>
        <v>0.024578049480281708</v>
      </c>
      <c r="H31" s="42"/>
    </row>
    <row r="32" spans="2:4" ht="14.25">
      <c r="B32" s="44">
        <f t="shared" si="1"/>
        <v>0</v>
      </c>
      <c r="C32" s="45">
        <f t="shared" si="2"/>
        <v>4487679.59</v>
      </c>
      <c r="D32" s="59">
        <f t="shared" si="0"/>
        <v>0.024488033542930873</v>
      </c>
    </row>
    <row r="33" spans="2:4" ht="14.25">
      <c r="B33" s="44">
        <f t="shared" si="1"/>
        <v>0</v>
      </c>
      <c r="C33" s="45">
        <f t="shared" si="2"/>
        <v>3809575.92</v>
      </c>
      <c r="D33" s="59">
        <f t="shared" si="0"/>
        <v>0.020787808274276048</v>
      </c>
    </row>
  </sheetData>
  <sheetProtection selectLockedCells="1" selectUnlockedCells="1"/>
  <mergeCells count="4">
    <mergeCell ref="A1:H1"/>
    <mergeCell ref="A19:B19"/>
    <mergeCell ref="A20:H20"/>
    <mergeCell ref="A21:H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2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1"/>
  <sheetViews>
    <sheetView zoomScale="60" zoomScaleNormal="60" workbookViewId="0" topLeftCell="A1">
      <selection activeCell="A1" sqref="A1"/>
    </sheetView>
  </sheetViews>
  <sheetFormatPr defaultColWidth="9.00390625" defaultRowHeight="12.75"/>
  <cols>
    <col min="1" max="1" width="4.25390625" style="60" customWidth="1"/>
    <col min="2" max="2" width="61.75390625" style="60" customWidth="1"/>
    <col min="3" max="4" width="14.75390625" style="61" customWidth="1"/>
    <col min="5" max="8" width="12.75390625" style="62" customWidth="1"/>
    <col min="9" max="9" width="16.125" style="60" customWidth="1"/>
    <col min="10" max="10" width="18.625" style="60" customWidth="1"/>
    <col min="11" max="11" width="20.75390625" style="60" customWidth="1"/>
    <col min="12" max="16384" width="9.125" style="60" customWidth="1"/>
  </cols>
  <sheetData>
    <row r="1" spans="1:10" s="37" customFormat="1" ht="16.5" customHeight="1">
      <c r="A1" s="63" t="s">
        <v>71</v>
      </c>
      <c r="B1" s="63"/>
      <c r="C1" s="63"/>
      <c r="D1" s="63"/>
      <c r="E1" s="63"/>
      <c r="F1" s="63"/>
      <c r="G1" s="63"/>
      <c r="H1" s="63"/>
      <c r="I1" s="63"/>
      <c r="J1" s="64"/>
    </row>
    <row r="2" spans="1:11" s="32" customFormat="1" ht="15.75" customHeight="1">
      <c r="A2" s="65" t="s">
        <v>25</v>
      </c>
      <c r="B2" s="66"/>
      <c r="C2" s="67"/>
      <c r="D2" s="68"/>
      <c r="E2" s="4" t="s">
        <v>72</v>
      </c>
      <c r="F2" s="4"/>
      <c r="G2" s="4"/>
      <c r="H2" s="4"/>
      <c r="I2" s="4"/>
      <c r="J2" s="4"/>
      <c r="K2" s="4"/>
    </row>
    <row r="3" spans="1:11" s="31" customFormat="1" ht="48">
      <c r="A3" s="65"/>
      <c r="B3" s="69" t="s">
        <v>73</v>
      </c>
      <c r="C3" s="70" t="s">
        <v>74</v>
      </c>
      <c r="D3" s="70" t="s">
        <v>75</v>
      </c>
      <c r="E3" s="40" t="s">
        <v>76</v>
      </c>
      <c r="F3" s="40" t="s">
        <v>77</v>
      </c>
      <c r="G3" s="40" t="s">
        <v>78</v>
      </c>
      <c r="H3" s="40" t="s">
        <v>79</v>
      </c>
      <c r="I3" s="40" t="s">
        <v>80</v>
      </c>
      <c r="J3" s="41" t="s">
        <v>81</v>
      </c>
      <c r="K3" s="71" t="s">
        <v>82</v>
      </c>
    </row>
    <row r="4" spans="1:11" s="32" customFormat="1" ht="14.25">
      <c r="A4" s="43">
        <v>1</v>
      </c>
      <c r="B4" s="72" t="s">
        <v>36</v>
      </c>
      <c r="C4" s="73">
        <v>38118</v>
      </c>
      <c r="D4" s="73">
        <v>38182</v>
      </c>
      <c r="E4" s="74">
        <v>-0.029004498934539602</v>
      </c>
      <c r="F4" s="74">
        <v>-0.026080022363262234</v>
      </c>
      <c r="G4" s="74">
        <v>0.019843758853711257</v>
      </c>
      <c r="H4" s="74">
        <v>0.06034041567339332</v>
      </c>
      <c r="I4" s="74">
        <v>-0.018515818111574656</v>
      </c>
      <c r="J4" s="75">
        <v>5.6216643000013145</v>
      </c>
      <c r="K4" s="76">
        <v>0.11905429812964363</v>
      </c>
    </row>
    <row r="5" spans="1:11" s="32" customFormat="1" ht="14.25">
      <c r="A5" s="43">
        <v>2</v>
      </c>
      <c r="B5" s="72" t="s">
        <v>52</v>
      </c>
      <c r="C5" s="73">
        <v>38828</v>
      </c>
      <c r="D5" s="73">
        <v>39028</v>
      </c>
      <c r="E5" s="74">
        <v>-7.50853967879106E-05</v>
      </c>
      <c r="F5" s="74">
        <v>0.007651581157415155</v>
      </c>
      <c r="G5" s="74">
        <v>0.025281571035352224</v>
      </c>
      <c r="H5" s="74">
        <v>0.06439300842262163</v>
      </c>
      <c r="I5" s="74">
        <v>0.012994209734634055</v>
      </c>
      <c r="J5" s="75">
        <v>4.64381619999994</v>
      </c>
      <c r="K5" s="77">
        <v>0.12687753189039674</v>
      </c>
    </row>
    <row r="6" spans="1:11" s="32" customFormat="1" ht="14.25">
      <c r="A6" s="43">
        <v>3</v>
      </c>
      <c r="B6" s="72" t="s">
        <v>56</v>
      </c>
      <c r="C6" s="73">
        <v>38919</v>
      </c>
      <c r="D6" s="73">
        <v>39092</v>
      </c>
      <c r="E6" s="74">
        <v>-0.025751870545298594</v>
      </c>
      <c r="F6" s="74">
        <v>0.01413336048959768</v>
      </c>
      <c r="G6" s="74">
        <v>0.0844928812962511</v>
      </c>
      <c r="H6" s="74">
        <v>0.06150139473515681</v>
      </c>
      <c r="I6" s="74">
        <v>0.028219575735556557</v>
      </c>
      <c r="J6" s="75">
        <v>2.058046779999972</v>
      </c>
      <c r="K6" s="77">
        <v>0.08122953197789351</v>
      </c>
    </row>
    <row r="7" spans="1:11" s="32" customFormat="1" ht="14.25">
      <c r="A7" s="43">
        <v>4</v>
      </c>
      <c r="B7" s="72" t="s">
        <v>40</v>
      </c>
      <c r="C7" s="73">
        <v>38919</v>
      </c>
      <c r="D7" s="73">
        <v>39092</v>
      </c>
      <c r="E7" s="74">
        <v>0.04142312125319947</v>
      </c>
      <c r="F7" s="74">
        <v>0.1045347641138854</v>
      </c>
      <c r="G7" s="74">
        <v>0.16402978027234827</v>
      </c>
      <c r="H7" s="74">
        <v>0.24693188485493867</v>
      </c>
      <c r="I7" s="74">
        <v>0.08215129113157538</v>
      </c>
      <c r="J7" s="75">
        <v>-0.11702308000000783</v>
      </c>
      <c r="K7" s="77">
        <v>-0.008658036357244825</v>
      </c>
    </row>
    <row r="8" spans="1:11" s="32" customFormat="1" ht="14.25">
      <c r="A8" s="43">
        <v>5</v>
      </c>
      <c r="B8" s="72" t="s">
        <v>33</v>
      </c>
      <c r="C8" s="73">
        <v>39413</v>
      </c>
      <c r="D8" s="73">
        <v>39589</v>
      </c>
      <c r="E8" s="74">
        <v>0.0058200520360238706</v>
      </c>
      <c r="F8" s="74">
        <v>0.025271442586099813</v>
      </c>
      <c r="G8" s="74">
        <v>0.04508796185818098</v>
      </c>
      <c r="H8" s="74">
        <v>0.1306182482306979</v>
      </c>
      <c r="I8" s="74">
        <v>0.034523908130253966</v>
      </c>
      <c r="J8" s="75">
        <v>3.650579999998868</v>
      </c>
      <c r="K8" s="77">
        <v>0.12600994234082719</v>
      </c>
    </row>
    <row r="9" spans="1:11" s="32" customFormat="1" ht="14.25">
      <c r="A9" s="43">
        <v>6</v>
      </c>
      <c r="B9" s="72" t="s">
        <v>61</v>
      </c>
      <c r="C9" s="73">
        <v>39429</v>
      </c>
      <c r="D9" s="73">
        <v>39618</v>
      </c>
      <c r="E9" s="74">
        <v>0.0023693354884117834</v>
      </c>
      <c r="F9" s="74">
        <v>-0.028640705387798837</v>
      </c>
      <c r="G9" s="74">
        <v>0.004473624515392238</v>
      </c>
      <c r="H9" s="74">
        <v>0.0031021187010200624</v>
      </c>
      <c r="I9" s="74">
        <v>-0.020626631562109865</v>
      </c>
      <c r="J9" s="75">
        <v>0.09599426000002165</v>
      </c>
      <c r="K9" s="77">
        <v>0.007146876427181814</v>
      </c>
    </row>
    <row r="10" spans="1:11" s="32" customFormat="1" ht="14.25">
      <c r="A10" s="43">
        <v>7</v>
      </c>
      <c r="B10" s="72" t="s">
        <v>64</v>
      </c>
      <c r="C10" s="73">
        <v>39560</v>
      </c>
      <c r="D10" s="73">
        <v>39770</v>
      </c>
      <c r="E10" s="74">
        <v>-0.05644111012676567</v>
      </c>
      <c r="F10" s="74">
        <v>-0.014820285244973697</v>
      </c>
      <c r="G10" s="74">
        <v>0.07996757868517745</v>
      </c>
      <c r="H10" s="74">
        <v>0.20252578427680978</v>
      </c>
      <c r="I10" s="74">
        <v>0.013512299925179327</v>
      </c>
      <c r="J10" s="75">
        <v>0.22449099999991806</v>
      </c>
      <c r="K10" s="77">
        <v>0.01639375282512323</v>
      </c>
    </row>
    <row r="11" spans="1:11" s="32" customFormat="1" ht="14.25">
      <c r="A11" s="43">
        <v>8</v>
      </c>
      <c r="B11" s="72" t="s">
        <v>47</v>
      </c>
      <c r="C11" s="73">
        <v>39884</v>
      </c>
      <c r="D11" s="73">
        <v>40001</v>
      </c>
      <c r="E11" s="74">
        <v>-0.03766247003196288</v>
      </c>
      <c r="F11" s="74">
        <v>-0.030290587586813356</v>
      </c>
      <c r="G11" s="74">
        <v>0.06692568403862098</v>
      </c>
      <c r="H11" s="74">
        <v>0.12274873777361694</v>
      </c>
      <c r="I11" s="74">
        <v>-0.02558667625612432</v>
      </c>
      <c r="J11" s="75">
        <v>0.3313707899998992</v>
      </c>
      <c r="K11" s="77">
        <v>0.02450548048512302</v>
      </c>
    </row>
    <row r="12" spans="1:11" s="32" customFormat="1" ht="14.25">
      <c r="A12" s="43">
        <v>9</v>
      </c>
      <c r="B12" s="72" t="s">
        <v>57</v>
      </c>
      <c r="C12" s="73">
        <v>40031</v>
      </c>
      <c r="D12" s="73">
        <v>40129</v>
      </c>
      <c r="E12" s="74">
        <v>-0.02575503692759218</v>
      </c>
      <c r="F12" s="74">
        <v>0.03971706107287809</v>
      </c>
      <c r="G12" s="74">
        <v>0.1675745291667845</v>
      </c>
      <c r="H12" s="74">
        <v>0.13517871856792318</v>
      </c>
      <c r="I12" s="74">
        <v>0.05122414978033207</v>
      </c>
      <c r="J12" s="75">
        <v>-0.35497170000000833</v>
      </c>
      <c r="K12" s="77">
        <v>-0.03750139736933544</v>
      </c>
    </row>
    <row r="13" spans="1:11" s="32" customFormat="1" ht="14.25">
      <c r="A13" s="43">
        <v>10</v>
      </c>
      <c r="B13" s="72" t="s">
        <v>39</v>
      </c>
      <c r="C13" s="73">
        <v>40253</v>
      </c>
      <c r="D13" s="73">
        <v>40366</v>
      </c>
      <c r="E13" s="74">
        <v>-0.01587301587306289</v>
      </c>
      <c r="F13" s="74">
        <v>0.10059171597631922</v>
      </c>
      <c r="G13" s="74">
        <v>0.36190901569127654</v>
      </c>
      <c r="H13" s="74">
        <v>0.3891378383222688</v>
      </c>
      <c r="I13" s="74">
        <v>0.10631312230110646</v>
      </c>
      <c r="J13" s="75">
        <v>0.8600000000000296</v>
      </c>
      <c r="K13" s="77">
        <v>0.059020484441430376</v>
      </c>
    </row>
    <row r="14" spans="1:11" s="32" customFormat="1" ht="14.25">
      <c r="A14" s="43">
        <v>11</v>
      </c>
      <c r="B14" s="72" t="s">
        <v>48</v>
      </c>
      <c r="C14" s="73">
        <v>40114</v>
      </c>
      <c r="D14" s="73">
        <v>40401</v>
      </c>
      <c r="E14" s="74">
        <v>-0.05660290015113001</v>
      </c>
      <c r="F14" s="74">
        <v>0.028561291382438014</v>
      </c>
      <c r="G14" s="74">
        <v>0.15388345998733</v>
      </c>
      <c r="H14" s="74">
        <v>0.18606847938628834</v>
      </c>
      <c r="I14" s="74">
        <v>0.048973503163541654</v>
      </c>
      <c r="J14" s="75">
        <v>0.681290000000021</v>
      </c>
      <c r="K14" s="77">
        <v>0.04963166673751562</v>
      </c>
    </row>
    <row r="15" spans="1:11" s="32" customFormat="1" ht="14.25">
      <c r="A15" s="43">
        <v>12</v>
      </c>
      <c r="B15" s="72" t="s">
        <v>44</v>
      </c>
      <c r="C15" s="73">
        <v>40226</v>
      </c>
      <c r="D15" s="73">
        <v>40430</v>
      </c>
      <c r="E15" s="74">
        <v>-0.002053799128468592</v>
      </c>
      <c r="F15" s="74">
        <v>0.0021415047594295356</v>
      </c>
      <c r="G15" s="74">
        <v>0.01476754718376272</v>
      </c>
      <c r="H15" s="74">
        <v>0.061613453085784364</v>
      </c>
      <c r="I15" s="74">
        <v>0.0058532856937638655</v>
      </c>
      <c r="J15" s="75">
        <v>2.8427116000000323</v>
      </c>
      <c r="K15" s="77">
        <v>0.1347840564345466</v>
      </c>
    </row>
    <row r="16" spans="1:11" s="32" customFormat="1" ht="14.25">
      <c r="A16" s="43">
        <v>13</v>
      </c>
      <c r="B16" s="72" t="s">
        <v>60</v>
      </c>
      <c r="C16" s="73">
        <v>40427</v>
      </c>
      <c r="D16" s="73">
        <v>40543</v>
      </c>
      <c r="E16" s="74">
        <v>-0.011193840054306459</v>
      </c>
      <c r="F16" s="74">
        <v>0.006335508211465557</v>
      </c>
      <c r="G16" s="74">
        <v>0.033914226105003165</v>
      </c>
      <c r="H16" s="74">
        <v>0.14717913309423358</v>
      </c>
      <c r="I16" s="74">
        <v>0.023541381027313957</v>
      </c>
      <c r="J16" s="75">
        <v>2.8373823999998815</v>
      </c>
      <c r="K16" s="77">
        <v>0.13893660301030852</v>
      </c>
    </row>
    <row r="17" spans="1:11" s="32" customFormat="1" ht="14.25">
      <c r="A17" s="43">
        <v>14</v>
      </c>
      <c r="B17" s="72" t="s">
        <v>53</v>
      </c>
      <c r="C17" s="73">
        <v>40444</v>
      </c>
      <c r="D17" s="73">
        <v>40638</v>
      </c>
      <c r="E17" s="74">
        <v>-0.0010366086092629123</v>
      </c>
      <c r="F17" s="74">
        <v>-0.011206687606362453</v>
      </c>
      <c r="G17" s="74">
        <v>-0.019499795441302425</v>
      </c>
      <c r="H17" s="74">
        <v>0.02055592445622989</v>
      </c>
      <c r="I17" s="74">
        <v>-0.013144202573726504</v>
      </c>
      <c r="J17" s="75">
        <v>0.37245020000000495</v>
      </c>
      <c r="K17" s="77">
        <v>0.031917519070552514</v>
      </c>
    </row>
    <row r="18" spans="1:11" s="32" customFormat="1" ht="14.25">
      <c r="A18" s="43">
        <v>15</v>
      </c>
      <c r="B18" s="72" t="s">
        <v>43</v>
      </c>
      <c r="C18" s="73">
        <v>40427</v>
      </c>
      <c r="D18" s="73">
        <v>40708</v>
      </c>
      <c r="E18" s="74">
        <v>0.0017164590783413924</v>
      </c>
      <c r="F18" s="74">
        <v>0.02168695793750164</v>
      </c>
      <c r="G18" s="74">
        <v>0.05425073573560857</v>
      </c>
      <c r="H18" s="74">
        <v>0.16461397745375828</v>
      </c>
      <c r="I18" s="74">
        <v>0.04201567075109747</v>
      </c>
      <c r="J18" s="75">
        <v>3.5077498300000958</v>
      </c>
      <c r="K18" s="77">
        <v>0.16454759273553177</v>
      </c>
    </row>
    <row r="19" spans="1:11" s="32" customFormat="1" ht="14.25">
      <c r="A19" s="43">
        <v>16</v>
      </c>
      <c r="B19" s="72" t="s">
        <v>51</v>
      </c>
      <c r="C19" s="73">
        <v>41026</v>
      </c>
      <c r="D19" s="73">
        <v>41242</v>
      </c>
      <c r="E19" s="74">
        <v>-0.0017541643086169678</v>
      </c>
      <c r="F19" s="74">
        <v>0.01023790679205816</v>
      </c>
      <c r="G19" s="74">
        <v>0.04651373739945508</v>
      </c>
      <c r="H19" s="74">
        <v>0.10059313545149462</v>
      </c>
      <c r="I19" s="74">
        <v>-0.0013029330771634484</v>
      </c>
      <c r="J19" s="75">
        <v>1.9431267000000672</v>
      </c>
      <c r="K19" s="77">
        <v>0.13675099966058868</v>
      </c>
    </row>
    <row r="20" spans="1:12" s="32" customFormat="1" ht="15.75">
      <c r="A20" s="78"/>
      <c r="B20" s="79" t="s">
        <v>83</v>
      </c>
      <c r="C20" s="80" t="s">
        <v>68</v>
      </c>
      <c r="D20" s="80" t="s">
        <v>68</v>
      </c>
      <c r="E20" s="81">
        <f>AVERAGE(E4:E19)</f>
        <v>-0.013242214514488634</v>
      </c>
      <c r="F20" s="81">
        <f>AVERAGE(F4:F19)</f>
        <v>0.015614050393117355</v>
      </c>
      <c r="G20" s="81">
        <f>AVERAGE(G4:G19)</f>
        <v>0.08146351852393453</v>
      </c>
      <c r="H20" s="81">
        <f>AVERAGE(H4:H19)</f>
        <v>0.13106889078038975</v>
      </c>
      <c r="I20" s="81">
        <f>AVERAGE(I4:I19)</f>
        <v>0.023134133487103498</v>
      </c>
      <c r="J20" s="80" t="s">
        <v>68</v>
      </c>
      <c r="K20" s="81">
        <f>AVERAGE(K4:K19)</f>
        <v>0.07316543140250518</v>
      </c>
      <c r="L20" s="82"/>
    </row>
    <row r="21" spans="1:11" s="32" customFormat="1" ht="15.75">
      <c r="A21" s="83" t="s">
        <v>84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</row>
    <row r="22" spans="1:11" s="32" customFormat="1" ht="15">
      <c r="A22" s="84"/>
      <c r="B22" s="84"/>
      <c r="C22" s="84"/>
      <c r="D22" s="84"/>
      <c r="E22" s="84"/>
      <c r="F22" s="84"/>
      <c r="G22" s="84"/>
      <c r="H22" s="84"/>
      <c r="I22" s="85"/>
      <c r="J22" s="85"/>
      <c r="K22" s="85"/>
    </row>
    <row r="23" spans="5:10" s="32" customFormat="1" ht="14.25">
      <c r="E23" s="86"/>
      <c r="J23" s="42"/>
    </row>
    <row r="24" spans="5:10" s="32" customFormat="1" ht="14.25">
      <c r="E24" s="87"/>
      <c r="J24" s="42"/>
    </row>
    <row r="25" spans="5:10" s="32" customFormat="1" ht="14.25">
      <c r="E25" s="86"/>
      <c r="F25" s="86"/>
      <c r="J25" s="42"/>
    </row>
    <row r="26" spans="5:10" s="32" customFormat="1" ht="14.25">
      <c r="E26" s="87"/>
      <c r="I26" s="87"/>
      <c r="J26" s="42"/>
    </row>
    <row r="27" s="32" customFormat="1" ht="14.25"/>
    <row r="28" s="32" customFormat="1" ht="14.25"/>
    <row r="29" s="32" customFormat="1" ht="14.25"/>
    <row r="30" s="32" customFormat="1" ht="14.25"/>
    <row r="31" s="32" customFormat="1" ht="14.25"/>
    <row r="32" s="32" customFormat="1" ht="14.25"/>
    <row r="33" s="32" customFormat="1" ht="14.25"/>
    <row r="34" s="32" customFormat="1" ht="14.25"/>
    <row r="35" s="32" customFormat="1" ht="14.25"/>
    <row r="36" s="32" customFormat="1" ht="14.25"/>
    <row r="37" s="32" customFormat="1" ht="14.25"/>
    <row r="38" s="32" customFormat="1" ht="14.25"/>
    <row r="39" s="32" customFormat="1" ht="14.25"/>
    <row r="40" s="32" customFormat="1" ht="14.25"/>
    <row r="41" s="32" customFormat="1" ht="14.25"/>
    <row r="42" spans="3:8" s="88" customFormat="1" ht="14.25">
      <c r="C42" s="89"/>
      <c r="D42" s="89"/>
      <c r="E42" s="90"/>
      <c r="F42" s="90"/>
      <c r="G42" s="90"/>
      <c r="H42" s="90"/>
    </row>
    <row r="43" spans="3:8" s="88" customFormat="1" ht="14.25">
      <c r="C43" s="89"/>
      <c r="D43" s="89"/>
      <c r="E43" s="90"/>
      <c r="F43" s="90"/>
      <c r="G43" s="90"/>
      <c r="H43" s="90"/>
    </row>
    <row r="44" spans="3:8" s="88" customFormat="1" ht="14.25">
      <c r="C44" s="89"/>
      <c r="D44" s="89"/>
      <c r="E44" s="90"/>
      <c r="F44" s="90"/>
      <c r="G44" s="90"/>
      <c r="H44" s="90"/>
    </row>
    <row r="45" spans="3:8" s="88" customFormat="1" ht="14.25">
      <c r="C45" s="89"/>
      <c r="D45" s="89"/>
      <c r="E45" s="90"/>
      <c r="F45" s="90"/>
      <c r="G45" s="90"/>
      <c r="H45" s="90"/>
    </row>
    <row r="46" spans="3:8" s="88" customFormat="1" ht="14.25">
      <c r="C46" s="89"/>
      <c r="D46" s="89"/>
      <c r="E46" s="90"/>
      <c r="F46" s="90"/>
      <c r="G46" s="90"/>
      <c r="H46" s="90"/>
    </row>
    <row r="47" spans="3:8" s="88" customFormat="1" ht="14.25">
      <c r="C47" s="89"/>
      <c r="D47" s="89"/>
      <c r="E47" s="90"/>
      <c r="F47" s="90"/>
      <c r="G47" s="90"/>
      <c r="H47" s="90"/>
    </row>
    <row r="48" spans="3:8" s="88" customFormat="1" ht="14.25">
      <c r="C48" s="89"/>
      <c r="D48" s="89"/>
      <c r="E48" s="90"/>
      <c r="F48" s="90"/>
      <c r="G48" s="90"/>
      <c r="H48" s="90"/>
    </row>
    <row r="49" spans="3:8" s="88" customFormat="1" ht="14.25">
      <c r="C49" s="89"/>
      <c r="D49" s="89"/>
      <c r="E49" s="90"/>
      <c r="F49" s="90"/>
      <c r="G49" s="90"/>
      <c r="H49" s="90"/>
    </row>
    <row r="50" spans="3:8" s="88" customFormat="1" ht="14.25">
      <c r="C50" s="89"/>
      <c r="D50" s="89"/>
      <c r="E50" s="90"/>
      <c r="F50" s="90"/>
      <c r="G50" s="90"/>
      <c r="H50" s="90"/>
    </row>
    <row r="51" spans="3:8" s="88" customFormat="1" ht="14.25">
      <c r="C51" s="89"/>
      <c r="D51" s="89"/>
      <c r="E51" s="90"/>
      <c r="F51" s="90"/>
      <c r="G51" s="90"/>
      <c r="H51" s="90"/>
    </row>
    <row r="52" spans="3:8" s="88" customFormat="1" ht="14.25">
      <c r="C52" s="89"/>
      <c r="D52" s="89"/>
      <c r="E52" s="90"/>
      <c r="F52" s="90"/>
      <c r="G52" s="90"/>
      <c r="H52" s="90"/>
    </row>
    <row r="53" spans="3:8" s="88" customFormat="1" ht="14.25">
      <c r="C53" s="89"/>
      <c r="D53" s="89"/>
      <c r="E53" s="90"/>
      <c r="F53" s="90"/>
      <c r="G53" s="90"/>
      <c r="H53" s="90"/>
    </row>
    <row r="54" spans="3:8" s="88" customFormat="1" ht="14.25">
      <c r="C54" s="89"/>
      <c r="D54" s="89"/>
      <c r="E54" s="90"/>
      <c r="F54" s="90"/>
      <c r="G54" s="90"/>
      <c r="H54" s="90"/>
    </row>
    <row r="55" spans="3:8" s="88" customFormat="1" ht="14.25">
      <c r="C55" s="89"/>
      <c r="D55" s="89"/>
      <c r="E55" s="90"/>
      <c r="F55" s="90"/>
      <c r="G55" s="90"/>
      <c r="H55" s="90"/>
    </row>
    <row r="56" spans="3:8" s="88" customFormat="1" ht="14.25">
      <c r="C56" s="89"/>
      <c r="D56" s="89"/>
      <c r="E56" s="90"/>
      <c r="F56" s="90"/>
      <c r="G56" s="90"/>
      <c r="H56" s="90"/>
    </row>
    <row r="57" spans="3:8" s="88" customFormat="1" ht="14.25">
      <c r="C57" s="89"/>
      <c r="D57" s="89"/>
      <c r="E57" s="90"/>
      <c r="F57" s="90"/>
      <c r="G57" s="90"/>
      <c r="H57" s="90"/>
    </row>
    <row r="58" spans="3:8" s="88" customFormat="1" ht="14.25">
      <c r="C58" s="89"/>
      <c r="D58" s="89"/>
      <c r="E58" s="90"/>
      <c r="F58" s="90"/>
      <c r="G58" s="90"/>
      <c r="H58" s="90"/>
    </row>
    <row r="59" spans="3:8" s="88" customFormat="1" ht="14.25">
      <c r="C59" s="89"/>
      <c r="D59" s="89"/>
      <c r="E59" s="90"/>
      <c r="F59" s="90"/>
      <c r="G59" s="90"/>
      <c r="H59" s="90"/>
    </row>
    <row r="60" spans="3:8" s="88" customFormat="1" ht="14.25">
      <c r="C60" s="89"/>
      <c r="D60" s="89"/>
      <c r="E60" s="90"/>
      <c r="F60" s="90"/>
      <c r="G60" s="90"/>
      <c r="H60" s="90"/>
    </row>
    <row r="61" spans="3:8" s="88" customFormat="1" ht="14.25">
      <c r="C61" s="89"/>
      <c r="D61" s="89"/>
      <c r="E61" s="90"/>
      <c r="F61" s="90"/>
      <c r="G61" s="90"/>
      <c r="H61" s="90"/>
    </row>
  </sheetData>
  <sheetProtection selectLockedCells="1" selectUnlockedCells="1"/>
  <mergeCells count="5">
    <mergeCell ref="A1:I1"/>
    <mergeCell ref="A2:A3"/>
    <mergeCell ref="E2:K2"/>
    <mergeCell ref="A21:K21"/>
    <mergeCell ref="A22:H2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zoomScale="60" zoomScaleNormal="60" workbookViewId="0" topLeftCell="A1">
      <selection activeCell="A1" sqref="A1"/>
    </sheetView>
  </sheetViews>
  <sheetFormatPr defaultColWidth="9.00390625" defaultRowHeight="12.75"/>
  <cols>
    <col min="1" max="1" width="3.875" style="88" customWidth="1"/>
    <col min="2" max="2" width="61.875" style="88" customWidth="1"/>
    <col min="3" max="3" width="24.75390625" style="88" customWidth="1"/>
    <col min="4" max="4" width="24.75390625" style="91" customWidth="1"/>
    <col min="5" max="7" width="24.75390625" style="88" customWidth="1"/>
    <col min="8" max="16384" width="9.125" style="88" customWidth="1"/>
  </cols>
  <sheetData>
    <row r="1" spans="1:7" ht="16.5" customHeight="1">
      <c r="A1" s="63" t="s">
        <v>85</v>
      </c>
      <c r="B1" s="63"/>
      <c r="C1" s="63"/>
      <c r="D1" s="63"/>
      <c r="E1" s="63"/>
      <c r="F1" s="63"/>
      <c r="G1" s="63"/>
    </row>
    <row r="2" spans="1:7" ht="15.75" customHeight="1">
      <c r="A2" s="4" t="s">
        <v>86</v>
      </c>
      <c r="B2" s="66"/>
      <c r="C2" s="40" t="s">
        <v>87</v>
      </c>
      <c r="D2" s="40"/>
      <c r="E2" s="40" t="s">
        <v>88</v>
      </c>
      <c r="F2" s="40"/>
      <c r="G2" s="92"/>
    </row>
    <row r="3" spans="1:7" ht="41.25">
      <c r="A3" s="4"/>
      <c r="B3" s="93" t="s">
        <v>73</v>
      </c>
      <c r="C3" s="69" t="s">
        <v>89</v>
      </c>
      <c r="D3" s="69" t="s">
        <v>90</v>
      </c>
      <c r="E3" s="69" t="s">
        <v>91</v>
      </c>
      <c r="F3" s="69" t="s">
        <v>90</v>
      </c>
      <c r="G3" s="41" t="s">
        <v>92</v>
      </c>
    </row>
    <row r="4" spans="1:8" ht="15" customHeight="1">
      <c r="A4" s="43">
        <v>1</v>
      </c>
      <c r="B4" s="94" t="s">
        <v>33</v>
      </c>
      <c r="C4" s="95">
        <v>6985.654219999998</v>
      </c>
      <c r="D4" s="96">
        <v>0.08087614212857931</v>
      </c>
      <c r="E4" s="97">
        <v>1394</v>
      </c>
      <c r="F4" s="96">
        <v>0.07462127295112682</v>
      </c>
      <c r="G4" s="98">
        <v>6460.2204608169295</v>
      </c>
      <c r="H4" s="99"/>
    </row>
    <row r="5" spans="1:8" ht="14.25" customHeight="1">
      <c r="A5" s="43">
        <v>2</v>
      </c>
      <c r="B5" s="94" t="s">
        <v>39</v>
      </c>
      <c r="C5" s="95">
        <v>1625.4287699999995</v>
      </c>
      <c r="D5" s="96">
        <v>0.15251971165558195</v>
      </c>
      <c r="E5" s="97">
        <v>947896</v>
      </c>
      <c r="F5" s="96">
        <v>0.16768482690922074</v>
      </c>
      <c r="G5" s="98">
        <v>1785.6444473130944</v>
      </c>
      <c r="H5" s="99"/>
    </row>
    <row r="6" spans="1:7" ht="14.25">
      <c r="A6" s="43">
        <v>3</v>
      </c>
      <c r="B6" s="94" t="s">
        <v>40</v>
      </c>
      <c r="C6" s="95">
        <v>474.05670999999995</v>
      </c>
      <c r="D6" s="96">
        <v>0.060445578324511445</v>
      </c>
      <c r="E6" s="97">
        <v>168</v>
      </c>
      <c r="F6" s="96">
        <v>0.018160198897416494</v>
      </c>
      <c r="G6" s="98">
        <v>149.26158345692355</v>
      </c>
    </row>
    <row r="7" spans="1:7" ht="14.25">
      <c r="A7" s="43">
        <v>4</v>
      </c>
      <c r="B7" s="94" t="s">
        <v>51</v>
      </c>
      <c r="C7" s="95">
        <v>139.82379000000003</v>
      </c>
      <c r="D7" s="96">
        <v>0.03215925192367236</v>
      </c>
      <c r="E7" s="97">
        <v>501</v>
      </c>
      <c r="F7" s="96">
        <v>0.03397301145995796</v>
      </c>
      <c r="G7" s="98">
        <v>146.928091580671</v>
      </c>
    </row>
    <row r="8" spans="1:7" ht="14.25">
      <c r="A8" s="43">
        <v>5</v>
      </c>
      <c r="B8" s="94" t="s">
        <v>36</v>
      </c>
      <c r="C8" s="95">
        <v>-871.9293999999984</v>
      </c>
      <c r="D8" s="96">
        <v>-0.02808730328566869</v>
      </c>
      <c r="E8" s="97">
        <v>43</v>
      </c>
      <c r="F8" s="96">
        <v>0.0009445982162470893</v>
      </c>
      <c r="G8" s="98">
        <v>29.166013428450626</v>
      </c>
    </row>
    <row r="9" spans="1:7" ht="14.25">
      <c r="A9" s="43">
        <v>6</v>
      </c>
      <c r="B9" s="94" t="s">
        <v>43</v>
      </c>
      <c r="C9" s="95">
        <v>14.135109999999406</v>
      </c>
      <c r="D9" s="96">
        <v>0.0017164577056873343</v>
      </c>
      <c r="E9" s="97">
        <v>0</v>
      </c>
      <c r="F9" s="96">
        <v>0</v>
      </c>
      <c r="G9" s="98">
        <v>0</v>
      </c>
    </row>
    <row r="10" spans="1:7" ht="14.25">
      <c r="A10" s="43">
        <v>7</v>
      </c>
      <c r="B10" s="94" t="s">
        <v>61</v>
      </c>
      <c r="C10" s="95">
        <v>2.4688800000000044</v>
      </c>
      <c r="D10" s="96">
        <v>0.002369335564618631</v>
      </c>
      <c r="E10" s="97">
        <v>0</v>
      </c>
      <c r="F10" s="96">
        <v>0</v>
      </c>
      <c r="G10" s="98">
        <v>0</v>
      </c>
    </row>
    <row r="11" spans="1:8" ht="14.25">
      <c r="A11" s="43">
        <v>8</v>
      </c>
      <c r="B11" s="94" t="s">
        <v>52</v>
      </c>
      <c r="C11" s="95">
        <v>-0.2831299999998882</v>
      </c>
      <c r="D11" s="96">
        <v>-7.431508522602384E-05</v>
      </c>
      <c r="E11" s="97">
        <v>0</v>
      </c>
      <c r="F11" s="96">
        <v>0</v>
      </c>
      <c r="G11" s="98">
        <v>0</v>
      </c>
      <c r="H11" s="99"/>
    </row>
    <row r="12" spans="1:7" ht="14.25">
      <c r="A12" s="43">
        <v>9</v>
      </c>
      <c r="B12" s="94" t="s">
        <v>53</v>
      </c>
      <c r="C12" s="95">
        <v>-2.1689899999999906</v>
      </c>
      <c r="D12" s="96">
        <v>-0.0010365986187434119</v>
      </c>
      <c r="E12" s="97">
        <v>0</v>
      </c>
      <c r="F12" s="96">
        <v>0</v>
      </c>
      <c r="G12" s="98">
        <v>0</v>
      </c>
    </row>
    <row r="13" spans="1:7" ht="14.25">
      <c r="A13" s="43">
        <v>10</v>
      </c>
      <c r="B13" s="94" t="s">
        <v>44</v>
      </c>
      <c r="C13" s="95">
        <v>-9.935110000000336</v>
      </c>
      <c r="D13" s="96">
        <v>-0.0020542447689221328</v>
      </c>
      <c r="E13" s="97">
        <v>0</v>
      </c>
      <c r="F13" s="96">
        <v>0</v>
      </c>
      <c r="G13" s="98">
        <v>0</v>
      </c>
    </row>
    <row r="14" spans="1:7" ht="14.25">
      <c r="A14" s="43">
        <v>11</v>
      </c>
      <c r="B14" s="94" t="s">
        <v>60</v>
      </c>
      <c r="C14" s="95">
        <v>-15.899520000000019</v>
      </c>
      <c r="D14" s="96">
        <v>-0.011193837869527852</v>
      </c>
      <c r="E14" s="97">
        <v>0</v>
      </c>
      <c r="F14" s="96">
        <v>0</v>
      </c>
      <c r="G14" s="98">
        <v>0</v>
      </c>
    </row>
    <row r="15" spans="1:7" ht="14.25">
      <c r="A15" s="43">
        <v>12</v>
      </c>
      <c r="B15" s="94" t="s">
        <v>56</v>
      </c>
      <c r="C15" s="95">
        <v>-42.9217899999998</v>
      </c>
      <c r="D15" s="96">
        <v>-0.02575186937905407</v>
      </c>
      <c r="E15" s="97">
        <v>0</v>
      </c>
      <c r="F15" s="96">
        <v>0</v>
      </c>
      <c r="G15" s="98">
        <v>0</v>
      </c>
    </row>
    <row r="16" spans="1:7" ht="14.25">
      <c r="A16" s="43">
        <v>13</v>
      </c>
      <c r="B16" s="94" t="s">
        <v>64</v>
      </c>
      <c r="C16" s="95">
        <v>-57.724890000000016</v>
      </c>
      <c r="D16" s="96">
        <v>-0.05644106516387364</v>
      </c>
      <c r="E16" s="97">
        <v>0</v>
      </c>
      <c r="F16" s="96">
        <v>0</v>
      </c>
      <c r="G16" s="98">
        <v>0</v>
      </c>
    </row>
    <row r="17" spans="1:7" ht="14.25">
      <c r="A17" s="43">
        <v>14</v>
      </c>
      <c r="B17" s="94" t="s">
        <v>47</v>
      </c>
      <c r="C17" s="95">
        <v>-183.04529000000002</v>
      </c>
      <c r="D17" s="96">
        <v>-0.037662470676219015</v>
      </c>
      <c r="E17" s="97">
        <v>0</v>
      </c>
      <c r="F17" s="96">
        <v>0</v>
      </c>
      <c r="G17" s="98">
        <v>0</v>
      </c>
    </row>
    <row r="18" spans="1:7" ht="14.25">
      <c r="A18" s="43">
        <v>15</v>
      </c>
      <c r="B18" s="94" t="s">
        <v>48</v>
      </c>
      <c r="C18" s="95">
        <v>-270.24612000000013</v>
      </c>
      <c r="D18" s="96">
        <v>-0.056602897215667976</v>
      </c>
      <c r="E18" s="97">
        <v>0</v>
      </c>
      <c r="F18" s="96">
        <v>0</v>
      </c>
      <c r="G18" s="98">
        <v>0</v>
      </c>
    </row>
    <row r="19" spans="1:7" ht="13.5" customHeight="1">
      <c r="A19" s="43">
        <v>16</v>
      </c>
      <c r="B19" s="94" t="s">
        <v>57</v>
      </c>
      <c r="C19" s="95">
        <v>-41.88191999999992</v>
      </c>
      <c r="D19" s="96">
        <v>-0.028138462596577117</v>
      </c>
      <c r="E19" s="97">
        <v>-55</v>
      </c>
      <c r="F19" s="96">
        <v>-0.002446510386548641</v>
      </c>
      <c r="G19" s="98">
        <v>-3.6654946332458493</v>
      </c>
    </row>
    <row r="20" spans="1:8" ht="15.75">
      <c r="A20" s="100"/>
      <c r="B20" s="101" t="s">
        <v>67</v>
      </c>
      <c r="C20" s="102">
        <v>7745.531319999998</v>
      </c>
      <c r="D20" s="103">
        <v>0.04413041705082137</v>
      </c>
      <c r="E20" s="104">
        <v>949947</v>
      </c>
      <c r="F20" s="103">
        <v>0.16421625064047912</v>
      </c>
      <c r="G20" s="105">
        <v>8567.555101962824</v>
      </c>
      <c r="H20" s="99"/>
    </row>
    <row r="21" spans="1:8" ht="15" customHeight="1">
      <c r="A21" s="106"/>
      <c r="B21" s="106"/>
      <c r="C21" s="106"/>
      <c r="D21" s="106"/>
      <c r="E21" s="106"/>
      <c r="F21" s="106"/>
      <c r="G21" s="106"/>
      <c r="H21" s="107"/>
    </row>
    <row r="43" spans="2:5" ht="15">
      <c r="B43" s="108"/>
      <c r="C43" s="109"/>
      <c r="D43" s="110"/>
      <c r="E43" s="111"/>
    </row>
    <row r="44" spans="2:5" ht="15">
      <c r="B44" s="108"/>
      <c r="C44" s="109"/>
      <c r="D44" s="110"/>
      <c r="E44" s="111"/>
    </row>
    <row r="45" spans="2:5" ht="15">
      <c r="B45" s="108"/>
      <c r="C45" s="109"/>
      <c r="D45" s="110"/>
      <c r="E45" s="111"/>
    </row>
    <row r="46" spans="2:5" ht="15">
      <c r="B46" s="108"/>
      <c r="C46" s="109"/>
      <c r="D46" s="110"/>
      <c r="E46" s="111"/>
    </row>
    <row r="47" spans="2:5" ht="15">
      <c r="B47" s="108"/>
      <c r="C47" s="109"/>
      <c r="D47" s="110"/>
      <c r="E47" s="111"/>
    </row>
    <row r="48" spans="2:5" ht="15">
      <c r="B48" s="108"/>
      <c r="C48" s="109"/>
      <c r="D48" s="110"/>
      <c r="E48" s="111"/>
    </row>
    <row r="49" spans="2:5" ht="15.75">
      <c r="B49" s="112"/>
      <c r="C49" s="112"/>
      <c r="D49" s="112"/>
      <c r="E49" s="112"/>
    </row>
    <row r="52" ht="14.25" customHeight="1"/>
    <row r="53" ht="14.25">
      <c r="F53" s="99"/>
    </row>
    <row r="55" ht="14.25">
      <c r="F55"/>
    </row>
    <row r="56" ht="14.25">
      <c r="F56"/>
    </row>
    <row r="57" spans="2:6" ht="28.5">
      <c r="B57" s="113" t="s">
        <v>73</v>
      </c>
      <c r="C57" s="69" t="s">
        <v>93</v>
      </c>
      <c r="D57" s="69" t="s">
        <v>94</v>
      </c>
      <c r="E57" s="114" t="s">
        <v>95</v>
      </c>
      <c r="F57"/>
    </row>
    <row r="58" spans="2:5" ht="14.25">
      <c r="B58" s="94">
        <f aca="true" t="shared" si="0" ref="B58:B61">B4</f>
        <v>0</v>
      </c>
      <c r="C58" s="95">
        <f aca="true" t="shared" si="1" ref="C58:C61">C4</f>
        <v>6985.654219999998</v>
      </c>
      <c r="D58" s="96">
        <f aca="true" t="shared" si="2" ref="D58:D61">D4</f>
        <v>0.08087614212857931</v>
      </c>
      <c r="E58" s="98">
        <f aca="true" t="shared" si="3" ref="E58:E61">G4</f>
        <v>6460.2204608169295</v>
      </c>
    </row>
    <row r="59" spans="2:5" ht="14.25">
      <c r="B59" s="94">
        <f t="shared" si="0"/>
        <v>0</v>
      </c>
      <c r="C59" s="95">
        <f t="shared" si="1"/>
        <v>1625.4287699999995</v>
      </c>
      <c r="D59" s="96">
        <f t="shared" si="2"/>
        <v>0.15251971165558195</v>
      </c>
      <c r="E59" s="98">
        <f t="shared" si="3"/>
        <v>1785.6444473130944</v>
      </c>
    </row>
    <row r="60" spans="2:5" ht="14.25">
      <c r="B60" s="94">
        <f t="shared" si="0"/>
        <v>0</v>
      </c>
      <c r="C60" s="95">
        <f t="shared" si="1"/>
        <v>474.05670999999995</v>
      </c>
      <c r="D60" s="96">
        <f t="shared" si="2"/>
        <v>0.060445578324511445</v>
      </c>
      <c r="E60" s="98">
        <f t="shared" si="3"/>
        <v>149.26158345692355</v>
      </c>
    </row>
    <row r="61" spans="2:5" ht="14.25">
      <c r="B61" s="94">
        <f t="shared" si="0"/>
        <v>0</v>
      </c>
      <c r="C61" s="95">
        <f t="shared" si="1"/>
        <v>139.82379000000003</v>
      </c>
      <c r="D61" s="96">
        <f t="shared" si="2"/>
        <v>0.03215925192367236</v>
      </c>
      <c r="E61" s="98">
        <f t="shared" si="3"/>
        <v>146.928091580671</v>
      </c>
    </row>
    <row r="62" spans="2:5" ht="14.25">
      <c r="B62" s="115">
        <f>B9</f>
        <v>0</v>
      </c>
      <c r="C62" s="116">
        <f>C9</f>
        <v>14.135109999999406</v>
      </c>
      <c r="D62" s="117">
        <f>D9</f>
        <v>0.0017164577056873343</v>
      </c>
      <c r="E62" s="118">
        <f>G9</f>
        <v>0</v>
      </c>
    </row>
    <row r="63" spans="2:5" ht="14.25">
      <c r="B63" s="119">
        <f aca="true" t="shared" si="4" ref="B63:B67">B15</f>
        <v>0</v>
      </c>
      <c r="C63" s="95">
        <f aca="true" t="shared" si="5" ref="C63:C67">C15</f>
        <v>-42.9217899999998</v>
      </c>
      <c r="D63" s="96">
        <f aca="true" t="shared" si="6" ref="D63:D67">D15</f>
        <v>-0.02575186937905407</v>
      </c>
      <c r="E63" s="98">
        <f aca="true" t="shared" si="7" ref="E63:E67">G15</f>
        <v>0</v>
      </c>
    </row>
    <row r="64" spans="2:5" ht="14.25">
      <c r="B64" s="119">
        <f t="shared" si="4"/>
        <v>0</v>
      </c>
      <c r="C64" s="95">
        <f t="shared" si="5"/>
        <v>-57.724890000000016</v>
      </c>
      <c r="D64" s="96">
        <f t="shared" si="6"/>
        <v>-0.05644106516387364</v>
      </c>
      <c r="E64" s="98">
        <f t="shared" si="7"/>
        <v>0</v>
      </c>
    </row>
    <row r="65" spans="2:5" ht="14.25">
      <c r="B65" s="119">
        <f t="shared" si="4"/>
        <v>0</v>
      </c>
      <c r="C65" s="95">
        <f t="shared" si="5"/>
        <v>-183.04529000000002</v>
      </c>
      <c r="D65" s="96">
        <f t="shared" si="6"/>
        <v>-0.037662470676219015</v>
      </c>
      <c r="E65" s="98">
        <f t="shared" si="7"/>
        <v>0</v>
      </c>
    </row>
    <row r="66" spans="2:5" ht="14.25">
      <c r="B66" s="119">
        <f t="shared" si="4"/>
        <v>0</v>
      </c>
      <c r="C66" s="95">
        <f t="shared" si="5"/>
        <v>-270.24612000000013</v>
      </c>
      <c r="D66" s="96">
        <f t="shared" si="6"/>
        <v>-0.056602897215667976</v>
      </c>
      <c r="E66" s="98">
        <f t="shared" si="7"/>
        <v>0</v>
      </c>
    </row>
    <row r="67" spans="2:5" ht="14.25">
      <c r="B67" s="119">
        <f t="shared" si="4"/>
        <v>0</v>
      </c>
      <c r="C67" s="95">
        <f t="shared" si="5"/>
        <v>-41.88191999999992</v>
      </c>
      <c r="D67" s="96">
        <f t="shared" si="6"/>
        <v>-0.028138462596577117</v>
      </c>
      <c r="E67" s="98">
        <f t="shared" si="7"/>
        <v>-3.6654946332458493</v>
      </c>
    </row>
    <row r="68" spans="2:5" ht="14.25">
      <c r="B68" s="120" t="s">
        <v>70</v>
      </c>
      <c r="C68" s="121">
        <f>C20-SUM(C58:C67)</f>
        <v>-897.747269999998</v>
      </c>
      <c r="D68" s="122"/>
      <c r="E68" s="121">
        <f>G20-SUM(E58:E67)</f>
        <v>29.16601342845206</v>
      </c>
    </row>
    <row r="69" spans="2:5" ht="15">
      <c r="B69" s="123" t="s">
        <v>67</v>
      </c>
      <c r="C69" s="124">
        <f>SUM(C58:C68)</f>
        <v>7745.531319999998</v>
      </c>
      <c r="D69" s="124"/>
      <c r="E69" s="124">
        <f>SUM(E58:E68)</f>
        <v>8567.555101962826</v>
      </c>
    </row>
  </sheetData>
  <sheetProtection selectLockedCells="1" selectUnlockedCells="1"/>
  <mergeCells count="5">
    <mergeCell ref="A1:G1"/>
    <mergeCell ref="A2:A3"/>
    <mergeCell ref="C2:D2"/>
    <mergeCell ref="E2:F2"/>
    <mergeCell ref="A21:G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6"/>
  <sheetViews>
    <sheetView zoomScale="60" zoomScaleNormal="60" workbookViewId="0" topLeftCell="A1">
      <selection activeCell="A1" sqref="A1"/>
    </sheetView>
  </sheetViews>
  <sheetFormatPr defaultColWidth="9.00390625" defaultRowHeight="12.75"/>
  <cols>
    <col min="1" max="1" width="64.375" style="0" customWidth="1"/>
    <col min="2" max="2" width="12.75390625" style="0" customWidth="1"/>
    <col min="3" max="3" width="2.75390625" style="0" customWidth="1"/>
  </cols>
  <sheetData>
    <row r="1" spans="1:3" ht="15.75">
      <c r="A1" s="125" t="s">
        <v>73</v>
      </c>
      <c r="B1" s="126" t="s">
        <v>96</v>
      </c>
      <c r="C1" s="17"/>
    </row>
    <row r="2" spans="1:3" ht="14.25">
      <c r="A2" s="127" t="s">
        <v>48</v>
      </c>
      <c r="B2" s="128">
        <v>-0.05660290015113001</v>
      </c>
      <c r="C2" s="17"/>
    </row>
    <row r="3" spans="1:3" ht="14.25">
      <c r="A3" s="129" t="s">
        <v>64</v>
      </c>
      <c r="B3" s="130">
        <v>-0.05644111012676567</v>
      </c>
      <c r="C3" s="17"/>
    </row>
    <row r="4" spans="1:3" ht="14.25">
      <c r="A4" s="129" t="s">
        <v>47</v>
      </c>
      <c r="B4" s="130">
        <v>-0.03766247003196288</v>
      </c>
      <c r="C4" s="17"/>
    </row>
    <row r="5" spans="1:3" ht="14.25">
      <c r="A5" s="131" t="s">
        <v>36</v>
      </c>
      <c r="B5" s="132">
        <v>-0.029004498934539602</v>
      </c>
      <c r="C5" s="17"/>
    </row>
    <row r="6" spans="1:3" ht="14.25">
      <c r="A6" s="129" t="s">
        <v>57</v>
      </c>
      <c r="B6" s="133">
        <v>-0.02575503692759218</v>
      </c>
      <c r="C6" s="17"/>
    </row>
    <row r="7" spans="1:3" ht="14.25">
      <c r="A7" s="129" t="s">
        <v>56</v>
      </c>
      <c r="B7" s="133">
        <v>-0.025751870545298594</v>
      </c>
      <c r="C7" s="17"/>
    </row>
    <row r="8" spans="1:3" ht="14.25">
      <c r="A8" s="129" t="s">
        <v>39</v>
      </c>
      <c r="B8" s="133">
        <v>-0.01587301587306289</v>
      </c>
      <c r="C8" s="17"/>
    </row>
    <row r="9" spans="1:3" ht="14.25">
      <c r="A9" s="129" t="s">
        <v>60</v>
      </c>
      <c r="B9" s="133">
        <v>-0.011193840054306459</v>
      </c>
      <c r="C9" s="17"/>
    </row>
    <row r="10" spans="1:3" ht="14.25">
      <c r="A10" s="131" t="s">
        <v>44</v>
      </c>
      <c r="B10" s="132">
        <v>-0.002053799128468592</v>
      </c>
      <c r="C10" s="17"/>
    </row>
    <row r="11" spans="1:3" ht="14.25">
      <c r="A11" s="129" t="s">
        <v>51</v>
      </c>
      <c r="B11" s="133">
        <v>-0.0017541643086169678</v>
      </c>
      <c r="C11" s="17"/>
    </row>
    <row r="12" spans="1:3" ht="14.25">
      <c r="A12" s="129" t="s">
        <v>53</v>
      </c>
      <c r="B12" s="133">
        <v>-0.0010366086092629123</v>
      </c>
      <c r="C12" s="17"/>
    </row>
    <row r="13" spans="1:3" ht="14.25">
      <c r="A13" s="129" t="s">
        <v>52</v>
      </c>
      <c r="B13" s="133">
        <v>-7.50853967879106E-05</v>
      </c>
      <c r="C13" s="17"/>
    </row>
    <row r="14" spans="1:3" ht="14.25">
      <c r="A14" s="129" t="s">
        <v>43</v>
      </c>
      <c r="B14" s="133">
        <v>0.0017164590783413924</v>
      </c>
      <c r="C14" s="17"/>
    </row>
    <row r="15" spans="1:3" ht="14.25">
      <c r="A15" s="129" t="s">
        <v>61</v>
      </c>
      <c r="B15" s="133">
        <v>0.0023693354884117834</v>
      </c>
      <c r="C15" s="17"/>
    </row>
    <row r="16" spans="1:3" ht="14.25">
      <c r="A16" s="129" t="s">
        <v>33</v>
      </c>
      <c r="B16" s="133">
        <v>0.0058200520360238706</v>
      </c>
      <c r="C16" s="17"/>
    </row>
    <row r="17" spans="1:3" ht="14.25">
      <c r="A17" s="129" t="s">
        <v>40</v>
      </c>
      <c r="B17" s="133">
        <v>0.04142312125319947</v>
      </c>
      <c r="C17" s="17"/>
    </row>
    <row r="18" spans="1:3" ht="15.75">
      <c r="A18" s="134" t="s">
        <v>97</v>
      </c>
      <c r="B18" s="130">
        <v>-0.013242214514488634</v>
      </c>
      <c r="C18" s="17"/>
    </row>
    <row r="19" spans="1:3" ht="15.75">
      <c r="A19" s="134" t="s">
        <v>3</v>
      </c>
      <c r="B19" s="130">
        <v>0.0031953824323314173</v>
      </c>
      <c r="C19" s="17"/>
    </row>
    <row r="20" spans="1:3" ht="15.75">
      <c r="A20" s="134" t="s">
        <v>2</v>
      </c>
      <c r="B20" s="130">
        <v>0.01996730678155112</v>
      </c>
      <c r="C20" s="135"/>
    </row>
    <row r="21" spans="1:3" ht="15.75">
      <c r="A21" s="134" t="s">
        <v>98</v>
      </c>
      <c r="B21" s="130">
        <v>0.02818068939943874</v>
      </c>
      <c r="C21" s="136"/>
    </row>
    <row r="22" spans="1:3" ht="15.75">
      <c r="A22" s="134" t="s">
        <v>99</v>
      </c>
      <c r="B22" s="130">
        <v>-0.004030517293113212</v>
      </c>
      <c r="C22" s="137"/>
    </row>
    <row r="23" spans="1:3" ht="15.75">
      <c r="A23" s="134" t="s">
        <v>100</v>
      </c>
      <c r="B23" s="130">
        <v>0.007808219178082191</v>
      </c>
      <c r="C23" s="17"/>
    </row>
    <row r="24" spans="1:3" ht="15.75">
      <c r="A24" s="138" t="s">
        <v>101</v>
      </c>
      <c r="B24" s="139">
        <v>0.04960950950618748</v>
      </c>
      <c r="C24" s="17"/>
    </row>
    <row r="25" spans="2:3" ht="12.75">
      <c r="B25" s="17"/>
      <c r="C25" s="17"/>
    </row>
    <row r="26" ht="12.75">
      <c r="C26" s="17"/>
    </row>
    <row r="27" spans="2:3" ht="12.75">
      <c r="B27" s="17"/>
      <c r="C27" s="17"/>
    </row>
    <row r="28" ht="12.75">
      <c r="C28" s="17"/>
    </row>
    <row r="29" ht="12.75">
      <c r="B29" s="17"/>
    </row>
    <row r="30" ht="12.75">
      <c r="B30" s="17"/>
    </row>
    <row r="31" ht="12.75">
      <c r="B31" s="17"/>
    </row>
    <row r="32" ht="12.75">
      <c r="B32" s="17"/>
    </row>
    <row r="33" ht="12.75">
      <c r="B33" s="17"/>
    </row>
    <row r="34" ht="12.75">
      <c r="B34" s="17"/>
    </row>
    <row r="35" ht="12.75">
      <c r="B35" s="17"/>
    </row>
    <row r="36" ht="12.75">
      <c r="B36" s="17"/>
    </row>
    <row r="37" ht="12.75">
      <c r="B37" s="17"/>
    </row>
    <row r="38" ht="12.75">
      <c r="B38" s="17"/>
    </row>
    <row r="39" ht="12.75">
      <c r="B39" s="17"/>
    </row>
    <row r="40" ht="12.75">
      <c r="B40" s="17"/>
    </row>
    <row r="41" ht="12.75">
      <c r="B41" s="17"/>
    </row>
    <row r="42" ht="12.75">
      <c r="B42" s="17"/>
    </row>
    <row r="43" ht="12.75">
      <c r="B43" s="17"/>
    </row>
    <row r="44" ht="12.75">
      <c r="B44" s="17"/>
    </row>
    <row r="45" ht="12.75">
      <c r="B45" s="17"/>
    </row>
    <row r="46" ht="12.75">
      <c r="B46" s="17"/>
    </row>
    <row r="47" ht="12.75">
      <c r="B47" s="17"/>
    </row>
    <row r="48" ht="12.75">
      <c r="B48" s="17"/>
    </row>
    <row r="49" ht="12.75">
      <c r="B49" s="17"/>
    </row>
    <row r="50" ht="12.75">
      <c r="B50" s="17"/>
    </row>
    <row r="51" ht="12.75">
      <c r="B51" s="17"/>
    </row>
    <row r="52" ht="12.75">
      <c r="B52" s="17"/>
    </row>
    <row r="53" ht="12.75">
      <c r="B53" s="17"/>
    </row>
    <row r="54" ht="12.75">
      <c r="B54" s="17"/>
    </row>
    <row r="55" ht="12.75">
      <c r="B55" s="17"/>
    </row>
    <row r="56" ht="12.75">
      <c r="B56" s="17"/>
    </row>
    <row r="57" ht="12.75">
      <c r="B57" s="17"/>
    </row>
    <row r="58" ht="12.75">
      <c r="B58" s="17"/>
    </row>
    <row r="59" ht="12.75">
      <c r="B59" s="17"/>
    </row>
    <row r="60" ht="12.75">
      <c r="B60" s="17"/>
    </row>
    <row r="61" ht="12.75">
      <c r="B61" s="17"/>
    </row>
    <row r="62" ht="12.75">
      <c r="B62" s="17"/>
    </row>
    <row r="63" ht="12.75">
      <c r="B63" s="17"/>
    </row>
    <row r="64" ht="12.75">
      <c r="B64" s="17"/>
    </row>
    <row r="65" ht="12.75">
      <c r="B65" s="17"/>
    </row>
    <row r="66" ht="12.75">
      <c r="B66" s="17"/>
    </row>
    <row r="67" ht="12.75">
      <c r="B67" s="17"/>
    </row>
    <row r="68" ht="12.75">
      <c r="B68" s="17"/>
    </row>
    <row r="69" ht="12.75">
      <c r="B69" s="17"/>
    </row>
    <row r="70" ht="12.75">
      <c r="B70" s="17"/>
    </row>
    <row r="71" ht="12.75">
      <c r="B71" s="17"/>
    </row>
    <row r="72" ht="12.75">
      <c r="B72" s="17"/>
    </row>
    <row r="73" ht="12.75">
      <c r="B73" s="17"/>
    </row>
    <row r="74" ht="12.75">
      <c r="B74" s="17"/>
    </row>
    <row r="75" ht="12.75">
      <c r="B75" s="17"/>
    </row>
    <row r="76" ht="12.75">
      <c r="B76" s="17"/>
    </row>
    <row r="77" ht="12.75">
      <c r="B77" s="17"/>
    </row>
    <row r="78" ht="12.75">
      <c r="B78" s="17"/>
    </row>
    <row r="79" ht="12.75">
      <c r="B79" s="17"/>
    </row>
    <row r="80" ht="12.75">
      <c r="B80" s="17"/>
    </row>
    <row r="81" ht="12.75">
      <c r="B81" s="17"/>
    </row>
    <row r="82" ht="12.75">
      <c r="B82" s="17"/>
    </row>
    <row r="83" ht="12.75">
      <c r="B83" s="17"/>
    </row>
    <row r="84" ht="12.75">
      <c r="B84" s="17"/>
    </row>
    <row r="85" ht="12.75">
      <c r="B85" s="17"/>
    </row>
    <row r="86" ht="12.75">
      <c r="B86" s="17"/>
    </row>
    <row r="87" ht="12.75">
      <c r="B87" s="17"/>
    </row>
    <row r="88" ht="12.75">
      <c r="B88" s="17"/>
    </row>
    <row r="89" ht="12.75">
      <c r="B89" s="17"/>
    </row>
    <row r="90" ht="12.75">
      <c r="B90" s="17"/>
    </row>
    <row r="91" ht="12.75">
      <c r="B91" s="17"/>
    </row>
    <row r="92" ht="12.75">
      <c r="B92" s="17"/>
    </row>
    <row r="93" ht="12.75">
      <c r="B93" s="17"/>
    </row>
    <row r="94" ht="12.75">
      <c r="B94" s="17"/>
    </row>
    <row r="95" ht="12.75">
      <c r="B95" s="17"/>
    </row>
    <row r="96" ht="12.75">
      <c r="B96" s="17"/>
    </row>
    <row r="97" ht="12.75">
      <c r="B97" s="17"/>
    </row>
    <row r="98" ht="12.75">
      <c r="B98" s="17"/>
    </row>
    <row r="99" ht="12.75">
      <c r="B99" s="17"/>
    </row>
    <row r="100" ht="12.75">
      <c r="B100" s="17"/>
    </row>
    <row r="101" ht="12.75">
      <c r="B101" s="17"/>
    </row>
    <row r="102" ht="12.75">
      <c r="B102" s="17"/>
    </row>
    <row r="103" ht="12.75">
      <c r="B103" s="17"/>
    </row>
    <row r="104" ht="12.75">
      <c r="B104" s="17"/>
    </row>
    <row r="105" ht="12.75">
      <c r="B105" s="17"/>
    </row>
    <row r="106" ht="12.75">
      <c r="B106" s="17"/>
    </row>
  </sheetData>
  <sheetProtection selectLockedCells="1" selectUnlockedCells="1"/>
  <autoFilter ref="A1:B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10"/>
  <sheetViews>
    <sheetView zoomScale="60" zoomScaleNormal="60" workbookViewId="0" topLeftCell="A1">
      <selection activeCell="J28" sqref="J28"/>
    </sheetView>
  </sheetViews>
  <sheetFormatPr defaultColWidth="9.00390625" defaultRowHeight="12.75"/>
  <cols>
    <col min="1" max="1" width="4.75390625" style="90" customWidth="1"/>
    <col min="2" max="2" width="48.875" style="88" customWidth="1"/>
    <col min="3" max="4" width="12.75390625" style="90" customWidth="1"/>
    <col min="5" max="5" width="16.75390625" style="91" customWidth="1"/>
    <col min="6" max="6" width="14.75390625" style="140" customWidth="1"/>
    <col min="7" max="7" width="14.75390625" style="91" customWidth="1"/>
    <col min="8" max="8" width="12.75390625" style="140" customWidth="1"/>
    <col min="9" max="9" width="39.125" style="88" customWidth="1"/>
    <col min="10" max="10" width="22.875" style="88" customWidth="1"/>
    <col min="11" max="20" width="4.75390625" style="88" customWidth="1"/>
    <col min="21" max="16384" width="9.125" style="88" customWidth="1"/>
  </cols>
  <sheetData>
    <row r="1" spans="1:13" s="141" customFormat="1" ht="16.5" customHeight="1">
      <c r="A1" s="35" t="s">
        <v>102</v>
      </c>
      <c r="B1" s="35"/>
      <c r="C1" s="35"/>
      <c r="D1" s="35"/>
      <c r="E1" s="35"/>
      <c r="F1" s="35"/>
      <c r="G1" s="35"/>
      <c r="H1" s="35"/>
      <c r="I1" s="35"/>
      <c r="J1" s="35"/>
      <c r="K1" s="36"/>
      <c r="L1" s="37"/>
      <c r="M1" s="37"/>
    </row>
    <row r="2" spans="1:10" ht="28.5">
      <c r="A2" s="38" t="s">
        <v>86</v>
      </c>
      <c r="B2" s="38" t="s">
        <v>73</v>
      </c>
      <c r="C2" s="142" t="s">
        <v>103</v>
      </c>
      <c r="D2" s="142" t="s">
        <v>104</v>
      </c>
      <c r="E2" s="142" t="s">
        <v>27</v>
      </c>
      <c r="F2" s="142" t="s">
        <v>28</v>
      </c>
      <c r="G2" s="142" t="s">
        <v>29</v>
      </c>
      <c r="H2" s="142" t="s">
        <v>30</v>
      </c>
      <c r="I2" s="40" t="s">
        <v>31</v>
      </c>
      <c r="J2" s="41" t="s">
        <v>32</v>
      </c>
    </row>
    <row r="3" spans="1:10" ht="15.75">
      <c r="A3" s="43">
        <v>1</v>
      </c>
      <c r="B3" s="44" t="s">
        <v>105</v>
      </c>
      <c r="C3" s="143" t="s">
        <v>106</v>
      </c>
      <c r="D3" s="144" t="s">
        <v>107</v>
      </c>
      <c r="E3" s="45">
        <v>9988318.75</v>
      </c>
      <c r="F3" s="46">
        <v>22079</v>
      </c>
      <c r="G3" s="45">
        <v>452.39</v>
      </c>
      <c r="H3" s="145">
        <v>100</v>
      </c>
      <c r="I3" s="52" t="s">
        <v>58</v>
      </c>
      <c r="J3" s="48" t="s">
        <v>59</v>
      </c>
    </row>
    <row r="4" spans="1:10" ht="14.25" customHeight="1">
      <c r="A4" s="43">
        <v>2</v>
      </c>
      <c r="B4" s="44" t="s">
        <v>108</v>
      </c>
      <c r="C4" s="143" t="s">
        <v>106</v>
      </c>
      <c r="D4" s="144" t="s">
        <v>107</v>
      </c>
      <c r="E4" s="45">
        <v>5834716.4</v>
      </c>
      <c r="F4" s="46">
        <v>4556</v>
      </c>
      <c r="G4" s="45">
        <v>1280.66646</v>
      </c>
      <c r="H4" s="146">
        <v>1000</v>
      </c>
      <c r="I4" s="49" t="s">
        <v>37</v>
      </c>
      <c r="J4" s="48" t="s">
        <v>38</v>
      </c>
    </row>
    <row r="5" spans="1:10" ht="14.25" customHeight="1">
      <c r="A5" s="43">
        <v>3</v>
      </c>
      <c r="B5" s="44" t="s">
        <v>109</v>
      </c>
      <c r="C5" s="143" t="s">
        <v>106</v>
      </c>
      <c r="D5" s="144" t="s">
        <v>110</v>
      </c>
      <c r="E5" s="45">
        <v>1563915.4</v>
      </c>
      <c r="F5" s="46">
        <v>25448</v>
      </c>
      <c r="G5" s="45">
        <v>61.45534</v>
      </c>
      <c r="H5" s="146">
        <v>100</v>
      </c>
      <c r="I5" s="52" t="s">
        <v>58</v>
      </c>
      <c r="J5" s="48" t="s">
        <v>59</v>
      </c>
    </row>
    <row r="6" spans="1:10" ht="14.25" customHeight="1">
      <c r="A6" s="43">
        <v>4</v>
      </c>
      <c r="B6" s="44" t="s">
        <v>111</v>
      </c>
      <c r="C6" s="143" t="s">
        <v>106</v>
      </c>
      <c r="D6" s="144" t="s">
        <v>110</v>
      </c>
      <c r="E6" s="45">
        <v>827417.7703</v>
      </c>
      <c r="F6" s="46">
        <v>1982</v>
      </c>
      <c r="G6" s="45">
        <v>417.46608</v>
      </c>
      <c r="H6" s="146">
        <v>1000</v>
      </c>
      <c r="I6" s="52" t="s">
        <v>62</v>
      </c>
      <c r="J6" s="48" t="s">
        <v>63</v>
      </c>
    </row>
    <row r="7" spans="1:10" ht="14.25" customHeight="1">
      <c r="A7" s="43">
        <v>5</v>
      </c>
      <c r="B7" s="44" t="s">
        <v>112</v>
      </c>
      <c r="C7" s="143" t="s">
        <v>106</v>
      </c>
      <c r="D7" s="144" t="s">
        <v>107</v>
      </c>
      <c r="E7" s="45">
        <v>782827.7202</v>
      </c>
      <c r="F7" s="46">
        <v>13246</v>
      </c>
      <c r="G7" s="45">
        <v>59.0992</v>
      </c>
      <c r="H7" s="146">
        <v>100</v>
      </c>
      <c r="I7" s="44" t="s">
        <v>113</v>
      </c>
      <c r="J7" s="48" t="s">
        <v>114</v>
      </c>
    </row>
    <row r="8" spans="1:10" ht="15.75">
      <c r="A8" s="43">
        <v>6</v>
      </c>
      <c r="B8" s="44" t="s">
        <v>115</v>
      </c>
      <c r="C8" s="143" t="s">
        <v>106</v>
      </c>
      <c r="D8" s="144" t="s">
        <v>107</v>
      </c>
      <c r="E8" s="45">
        <v>307928.3802</v>
      </c>
      <c r="F8" s="46">
        <v>3428670</v>
      </c>
      <c r="G8" s="45">
        <v>0.0898</v>
      </c>
      <c r="H8" s="145">
        <v>0.1</v>
      </c>
      <c r="I8" s="44" t="s">
        <v>113</v>
      </c>
      <c r="J8" s="48" t="s">
        <v>114</v>
      </c>
    </row>
    <row r="9" spans="1:10" ht="15.75" customHeight="1">
      <c r="A9" s="53" t="s">
        <v>67</v>
      </c>
      <c r="B9" s="53"/>
      <c r="C9" s="147" t="s">
        <v>68</v>
      </c>
      <c r="D9" s="147" t="s">
        <v>68</v>
      </c>
      <c r="E9" s="54">
        <f>SUM(E3:E8)</f>
        <v>19305124.4207</v>
      </c>
      <c r="F9" s="55">
        <f>SUM(F3:F8)</f>
        <v>3495981</v>
      </c>
      <c r="G9" s="147" t="s">
        <v>68</v>
      </c>
      <c r="H9" s="147" t="s">
        <v>68</v>
      </c>
      <c r="I9" s="147" t="s">
        <v>68</v>
      </c>
      <c r="J9" s="147" t="s">
        <v>68</v>
      </c>
    </row>
    <row r="10" spans="1:8" ht="14.25">
      <c r="A10" s="148"/>
      <c r="B10" s="148"/>
      <c r="C10" s="148"/>
      <c r="D10" s="148"/>
      <c r="E10" s="148"/>
      <c r="F10" s="148"/>
      <c r="G10" s="148"/>
      <c r="H10" s="148"/>
    </row>
  </sheetData>
  <sheetProtection selectLockedCells="1" selectUnlockedCells="1"/>
  <mergeCells count="3">
    <mergeCell ref="A1:J1"/>
    <mergeCell ref="A9:B9"/>
    <mergeCell ref="A10:H10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IV31"/>
  <sheetViews>
    <sheetView zoomScale="60" zoomScaleNormal="60" workbookViewId="0" topLeftCell="A1">
      <selection activeCell="G8" sqref="G8"/>
    </sheetView>
  </sheetViews>
  <sheetFormatPr defaultColWidth="9.00390625" defaultRowHeight="12.75"/>
  <cols>
    <col min="1" max="1" width="4.625" style="149" customWidth="1"/>
    <col min="2" max="2" width="48.875" style="149" customWidth="1"/>
    <col min="3" max="4" width="14.75390625" style="150" customWidth="1"/>
    <col min="5" max="8" width="12.75390625" style="149" customWidth="1"/>
    <col min="9" max="9" width="16.125" style="149" customWidth="1"/>
    <col min="10" max="10" width="18.25390625" style="149" customWidth="1"/>
    <col min="11" max="11" width="24.00390625" style="149" customWidth="1"/>
    <col min="12" max="16384" width="9.125" style="149" customWidth="1"/>
  </cols>
  <sheetData>
    <row r="1" spans="1:10" s="151" customFormat="1" ht="16.5" customHeight="1">
      <c r="A1" s="64" t="s">
        <v>116</v>
      </c>
      <c r="B1" s="64"/>
      <c r="C1" s="64"/>
      <c r="D1" s="64"/>
      <c r="E1" s="64"/>
      <c r="F1" s="64"/>
      <c r="G1" s="64"/>
      <c r="H1" s="64"/>
      <c r="I1" s="64"/>
      <c r="J1" s="64"/>
    </row>
    <row r="2" spans="1:256" ht="15.75" customHeight="1">
      <c r="A2" s="65" t="s">
        <v>25</v>
      </c>
      <c r="B2" s="66"/>
      <c r="C2" s="67"/>
      <c r="D2" s="68"/>
      <c r="E2" s="4" t="s">
        <v>72</v>
      </c>
      <c r="F2" s="4"/>
      <c r="G2" s="4"/>
      <c r="H2" s="4"/>
      <c r="I2" s="4"/>
      <c r="J2" s="4"/>
      <c r="K2" s="4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48">
      <c r="A3" s="65"/>
      <c r="B3" s="69" t="s">
        <v>73</v>
      </c>
      <c r="C3" s="70" t="s">
        <v>74</v>
      </c>
      <c r="D3" s="70" t="s">
        <v>75</v>
      </c>
      <c r="E3" s="40" t="s">
        <v>76</v>
      </c>
      <c r="F3" s="40" t="s">
        <v>117</v>
      </c>
      <c r="G3" s="40" t="s">
        <v>78</v>
      </c>
      <c r="H3" s="40" t="s">
        <v>79</v>
      </c>
      <c r="I3" s="40" t="s">
        <v>80</v>
      </c>
      <c r="J3" s="41" t="s">
        <v>81</v>
      </c>
      <c r="K3" s="71" t="s">
        <v>82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4.25">
      <c r="A4" s="43">
        <v>1</v>
      </c>
      <c r="B4" s="28" t="s">
        <v>115</v>
      </c>
      <c r="C4" s="152">
        <v>38199</v>
      </c>
      <c r="D4" s="152">
        <v>38383</v>
      </c>
      <c r="E4" s="153">
        <v>-0.07906881345504879</v>
      </c>
      <c r="F4" s="153" t="s">
        <v>118</v>
      </c>
      <c r="G4" s="153" t="s">
        <v>118</v>
      </c>
      <c r="H4" s="153" t="s">
        <v>118</v>
      </c>
      <c r="I4" s="153">
        <v>-0.06720681416851082</v>
      </c>
      <c r="J4" s="154">
        <v>-0.10200000000002007</v>
      </c>
      <c r="K4" s="155">
        <v>-0.006596820337597897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4.25">
      <c r="A5" s="43">
        <v>2</v>
      </c>
      <c r="B5" s="28" t="s">
        <v>105</v>
      </c>
      <c r="C5" s="152">
        <v>38862</v>
      </c>
      <c r="D5" s="152">
        <v>38958</v>
      </c>
      <c r="E5" s="153">
        <v>-0.0045483070004769255</v>
      </c>
      <c r="F5" s="153">
        <v>-0.009388680329375121</v>
      </c>
      <c r="G5" s="153" t="s">
        <v>118</v>
      </c>
      <c r="H5" s="153" t="s">
        <v>118</v>
      </c>
      <c r="I5" s="153">
        <v>-0.011794225758053889</v>
      </c>
      <c r="J5" s="154">
        <v>3.5239000000001033</v>
      </c>
      <c r="K5" s="156">
        <v>0.10829440466840823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4.25">
      <c r="A6" s="43">
        <v>3</v>
      </c>
      <c r="B6" s="28" t="s">
        <v>108</v>
      </c>
      <c r="C6" s="152">
        <v>38925</v>
      </c>
      <c r="D6" s="152">
        <v>39092</v>
      </c>
      <c r="E6" s="153">
        <v>-0.08146736458517201</v>
      </c>
      <c r="F6" s="153" t="s">
        <v>118</v>
      </c>
      <c r="G6" s="153" t="s">
        <v>118</v>
      </c>
      <c r="H6" s="153" t="s">
        <v>118</v>
      </c>
      <c r="I6" s="153">
        <v>-0.05162550698487134</v>
      </c>
      <c r="J6" s="154">
        <v>0.2806664599999813</v>
      </c>
      <c r="K6" s="156">
        <v>0.017434682172842164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.25">
      <c r="A7" s="43">
        <v>4</v>
      </c>
      <c r="B7" s="28" t="s">
        <v>111</v>
      </c>
      <c r="C7" s="152">
        <v>39048</v>
      </c>
      <c r="D7" s="152">
        <v>39140</v>
      </c>
      <c r="E7" s="153">
        <v>-0.006338457195520175</v>
      </c>
      <c r="F7" s="153">
        <v>-0.024940521210347844</v>
      </c>
      <c r="G7" s="153">
        <v>0.032323934408059696</v>
      </c>
      <c r="H7" s="153">
        <v>-0.005954329236057321</v>
      </c>
      <c r="I7" s="153">
        <v>-0.016928662924588056</v>
      </c>
      <c r="J7" s="154">
        <v>-0.5825339199999886</v>
      </c>
      <c r="K7" s="156">
        <v>-0.059741970247452536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4.25">
      <c r="A8" s="43">
        <v>5</v>
      </c>
      <c r="B8" s="28" t="s">
        <v>112</v>
      </c>
      <c r="C8" s="152">
        <v>39157</v>
      </c>
      <c r="D8" s="152">
        <v>39399</v>
      </c>
      <c r="E8" s="153">
        <v>-0.05341472048127982</v>
      </c>
      <c r="F8" s="153" t="s">
        <v>118</v>
      </c>
      <c r="G8" s="153" t="s">
        <v>118</v>
      </c>
      <c r="H8" s="153" t="s">
        <v>118</v>
      </c>
      <c r="I8" s="153">
        <v>-0.03504940662900724</v>
      </c>
      <c r="J8" s="154">
        <v>-0.40900800000001203</v>
      </c>
      <c r="K8" s="156">
        <v>-0.03829032062394211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4.25">
      <c r="A9" s="43">
        <v>6</v>
      </c>
      <c r="B9" s="28" t="s">
        <v>109</v>
      </c>
      <c r="C9" s="152">
        <v>40253</v>
      </c>
      <c r="D9" s="152">
        <v>40445</v>
      </c>
      <c r="E9" s="153">
        <v>-0.005188434446731227</v>
      </c>
      <c r="F9" s="153">
        <v>-0.0011486199088855953</v>
      </c>
      <c r="G9" s="153" t="s">
        <v>118</v>
      </c>
      <c r="H9" s="153" t="s">
        <v>118</v>
      </c>
      <c r="I9" s="153">
        <v>0.014926295008571788</v>
      </c>
      <c r="J9" s="154">
        <v>-0.3854465999999962</v>
      </c>
      <c r="K9" s="156">
        <v>-0.04486864817464531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11" ht="15.75">
      <c r="A10" s="78"/>
      <c r="B10" s="79" t="s">
        <v>83</v>
      </c>
      <c r="C10" s="80" t="s">
        <v>68</v>
      </c>
      <c r="D10" s="80" t="s">
        <v>68</v>
      </c>
      <c r="E10" s="81">
        <f>AVERAGE(E4:E9)</f>
        <v>-0.038337682860704825</v>
      </c>
      <c r="F10" s="81">
        <f>AVERAGE(F4:F9)</f>
        <v>-0.01182594048286952</v>
      </c>
      <c r="G10" s="81">
        <f>AVERAGE(G4:G9)</f>
        <v>0.032323934408059696</v>
      </c>
      <c r="H10" s="81">
        <f>AVERAGE(H4:H9)</f>
        <v>-0.005954329236057321</v>
      </c>
      <c r="I10" s="81">
        <f>AVERAGE(I4:I9)</f>
        <v>-0.027946386909409926</v>
      </c>
      <c r="J10" s="80" t="s">
        <v>68</v>
      </c>
      <c r="K10" s="81">
        <f>AVERAGE(K4:K9)</f>
        <v>-0.003961445423731243</v>
      </c>
    </row>
    <row r="11" spans="1:11" ht="15.75">
      <c r="A11" s="157" t="s">
        <v>84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</row>
    <row r="12" spans="1:11" ht="1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2:9" ht="14.25">
      <c r="B13" s="88"/>
      <c r="C13" s="89"/>
      <c r="D13" s="89"/>
      <c r="E13" s="88"/>
      <c r="F13" s="88"/>
      <c r="G13" s="88"/>
      <c r="H13" s="88"/>
      <c r="I13" s="88"/>
    </row>
    <row r="14" spans="2:9" ht="14.25">
      <c r="B14" s="88"/>
      <c r="C14" s="89"/>
      <c r="D14" s="89"/>
      <c r="E14" s="158"/>
      <c r="F14" s="88"/>
      <c r="G14" s="88"/>
      <c r="H14" s="88"/>
      <c r="I14" s="88"/>
    </row>
    <row r="15" spans="2:9" ht="14.25">
      <c r="B15" s="88"/>
      <c r="C15" s="89"/>
      <c r="D15" s="89"/>
      <c r="E15" s="88"/>
      <c r="F15" s="88"/>
      <c r="G15" s="88"/>
      <c r="H15" s="88"/>
      <c r="I15" s="88"/>
    </row>
    <row r="16" spans="2:9" ht="14.25">
      <c r="B16" s="88"/>
      <c r="C16" s="89"/>
      <c r="D16" s="89"/>
      <c r="E16" s="88"/>
      <c r="F16" s="88"/>
      <c r="G16" s="88"/>
      <c r="H16" s="88"/>
      <c r="I16" s="88"/>
    </row>
    <row r="17" spans="2:9" ht="14.25">
      <c r="B17" s="88"/>
      <c r="C17" s="89"/>
      <c r="D17" s="89"/>
      <c r="E17" s="88"/>
      <c r="F17" s="88"/>
      <c r="G17" s="88"/>
      <c r="H17" s="88"/>
      <c r="I17" s="88"/>
    </row>
    <row r="18" spans="2:9" ht="14.25">
      <c r="B18" s="88"/>
      <c r="C18" s="89"/>
      <c r="D18" s="89"/>
      <c r="E18" s="88"/>
      <c r="F18" s="88"/>
      <c r="G18" s="88"/>
      <c r="H18" s="88"/>
      <c r="I18" s="88"/>
    </row>
    <row r="19" spans="2:9" ht="14.25">
      <c r="B19" s="88"/>
      <c r="C19" s="89"/>
      <c r="D19" s="89"/>
      <c r="E19" s="88"/>
      <c r="F19" s="88"/>
      <c r="G19" s="88"/>
      <c r="H19" s="88"/>
      <c r="I19" s="88"/>
    </row>
    <row r="20" spans="2:9" ht="14.25">
      <c r="B20" s="88"/>
      <c r="C20" s="89"/>
      <c r="D20" s="89"/>
      <c r="E20" s="88"/>
      <c r="F20" s="88"/>
      <c r="G20" s="88"/>
      <c r="H20" s="88"/>
      <c r="I20" s="88"/>
    </row>
    <row r="24" ht="14.25">
      <c r="C24" s="149"/>
    </row>
    <row r="25" ht="14.25">
      <c r="C25" s="149"/>
    </row>
    <row r="26" ht="14.25">
      <c r="C26" s="149"/>
    </row>
    <row r="27" ht="14.25">
      <c r="C27" s="149"/>
    </row>
    <row r="28" ht="14.25">
      <c r="C28" s="149"/>
    </row>
    <row r="29" ht="14.25">
      <c r="C29" s="149"/>
    </row>
    <row r="30" ht="14.25">
      <c r="C30" s="149"/>
    </row>
    <row r="31" ht="14.25">
      <c r="C31" s="149"/>
    </row>
  </sheetData>
  <sheetProtection selectLockedCells="1" selectUnlockedCells="1"/>
  <mergeCells count="5">
    <mergeCell ref="A1:J1"/>
    <mergeCell ref="A2:A3"/>
    <mergeCell ref="E2:K2"/>
    <mergeCell ref="A11:K11"/>
    <mergeCell ref="A12:K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44"/>
  <sheetViews>
    <sheetView zoomScale="60" zoomScaleNormal="60" workbookViewId="0" topLeftCell="A1">
      <selection activeCell="E44" sqref="E44"/>
    </sheetView>
  </sheetViews>
  <sheetFormatPr defaultColWidth="9.00390625" defaultRowHeight="12.75"/>
  <cols>
    <col min="1" max="1" width="4.125" style="31" customWidth="1"/>
    <col min="2" max="2" width="50.75390625" style="31" customWidth="1"/>
    <col min="3" max="3" width="24.75390625" style="31" customWidth="1"/>
    <col min="4" max="4" width="24.75390625" style="33" customWidth="1"/>
    <col min="5" max="7" width="24.75390625" style="31" customWidth="1"/>
    <col min="8" max="16384" width="9.125" style="31" customWidth="1"/>
  </cols>
  <sheetData>
    <row r="1" spans="1:7" s="90" customFormat="1" ht="16.5" customHeight="1">
      <c r="A1" s="63" t="s">
        <v>119</v>
      </c>
      <c r="B1" s="63"/>
      <c r="C1" s="63"/>
      <c r="D1" s="63"/>
      <c r="E1" s="63"/>
      <c r="F1" s="63"/>
      <c r="G1" s="63"/>
    </row>
    <row r="2" spans="1:7" s="90" customFormat="1" ht="15.75" customHeight="1">
      <c r="A2" s="65" t="s">
        <v>86</v>
      </c>
      <c r="B2" s="66"/>
      <c r="C2" s="40" t="s">
        <v>87</v>
      </c>
      <c r="D2" s="40"/>
      <c r="E2" s="40" t="s">
        <v>88</v>
      </c>
      <c r="F2" s="40"/>
      <c r="G2" s="92"/>
    </row>
    <row r="3" spans="1:7" s="90" customFormat="1" ht="41.25">
      <c r="A3" s="65"/>
      <c r="B3" s="69" t="s">
        <v>73</v>
      </c>
      <c r="C3" s="69" t="s">
        <v>89</v>
      </c>
      <c r="D3" s="69" t="s">
        <v>90</v>
      </c>
      <c r="E3" s="69" t="s">
        <v>91</v>
      </c>
      <c r="F3" s="69" t="s">
        <v>90</v>
      </c>
      <c r="G3" s="41" t="s">
        <v>92</v>
      </c>
    </row>
    <row r="4" spans="1:7" s="90" customFormat="1" ht="14.25">
      <c r="A4" s="43">
        <v>1</v>
      </c>
      <c r="B4" s="94" t="s">
        <v>111</v>
      </c>
      <c r="C4" s="95">
        <v>-5.278010000000009</v>
      </c>
      <c r="D4" s="153">
        <v>-0.006338461326294305</v>
      </c>
      <c r="E4" s="97">
        <v>0</v>
      </c>
      <c r="F4" s="153">
        <v>0</v>
      </c>
      <c r="G4" s="98">
        <v>0</v>
      </c>
    </row>
    <row r="5" spans="1:7" s="90" customFormat="1" ht="14.25">
      <c r="A5" s="43">
        <v>2</v>
      </c>
      <c r="B5" s="94" t="s">
        <v>109</v>
      </c>
      <c r="C5" s="95">
        <v>-8.156700000000187</v>
      </c>
      <c r="D5" s="153">
        <v>-0.005188502486622711</v>
      </c>
      <c r="E5" s="97">
        <v>0</v>
      </c>
      <c r="F5" s="153">
        <v>0</v>
      </c>
      <c r="G5" s="98">
        <v>0</v>
      </c>
    </row>
    <row r="6" spans="1:7" s="90" customFormat="1" ht="14.25">
      <c r="A6" s="43">
        <v>3</v>
      </c>
      <c r="B6" s="94" t="s">
        <v>115</v>
      </c>
      <c r="C6" s="95">
        <v>-26.40989999999996</v>
      </c>
      <c r="D6" s="153">
        <v>-0.07899155305878122</v>
      </c>
      <c r="E6" s="97">
        <v>0</v>
      </c>
      <c r="F6" s="153">
        <v>0</v>
      </c>
      <c r="G6" s="98">
        <v>0</v>
      </c>
    </row>
    <row r="7" spans="1:7" s="90" customFormat="1" ht="14.25">
      <c r="A7" s="43">
        <v>4</v>
      </c>
      <c r="B7" s="94" t="s">
        <v>112</v>
      </c>
      <c r="C7" s="95">
        <v>-44.1743101</v>
      </c>
      <c r="D7" s="153">
        <v>-0.05341499595106859</v>
      </c>
      <c r="E7" s="97">
        <v>0</v>
      </c>
      <c r="F7" s="153">
        <v>0</v>
      </c>
      <c r="G7" s="98">
        <v>0</v>
      </c>
    </row>
    <row r="8" spans="1:7" s="90" customFormat="1" ht="14.25">
      <c r="A8" s="43">
        <v>5</v>
      </c>
      <c r="B8" s="94" t="s">
        <v>108</v>
      </c>
      <c r="C8" s="95">
        <v>-517.4981799999997</v>
      </c>
      <c r="D8" s="153">
        <v>-0.08146736441009833</v>
      </c>
      <c r="E8" s="97">
        <v>0</v>
      </c>
      <c r="F8" s="153">
        <v>0</v>
      </c>
      <c r="G8" s="98">
        <v>0</v>
      </c>
    </row>
    <row r="9" spans="1:7" s="90" customFormat="1" ht="14.25">
      <c r="A9" s="43">
        <v>6</v>
      </c>
      <c r="B9" s="94" t="s">
        <v>105</v>
      </c>
      <c r="C9" s="95">
        <v>-77.44961999999917</v>
      </c>
      <c r="D9" s="153">
        <v>-0.007694357465132011</v>
      </c>
      <c r="E9" s="97">
        <v>-70</v>
      </c>
      <c r="F9" s="153">
        <v>-0.0031604135626890606</v>
      </c>
      <c r="G9" s="98">
        <v>-31.71557177750663</v>
      </c>
    </row>
    <row r="10" spans="1:7" s="90" customFormat="1" ht="15.75">
      <c r="A10" s="159"/>
      <c r="B10" s="101" t="s">
        <v>67</v>
      </c>
      <c r="C10" s="160">
        <v>-678.9667200999991</v>
      </c>
      <c r="D10" s="103">
        <v>-0.03397536146709241</v>
      </c>
      <c r="E10" s="104">
        <v>-70</v>
      </c>
      <c r="F10" s="103">
        <v>-2.0022591203618026E-05</v>
      </c>
      <c r="G10" s="105">
        <v>-31.71557177750663</v>
      </c>
    </row>
    <row r="11" spans="1:11" s="90" customFormat="1" ht="15" customHeight="1">
      <c r="A11" s="58"/>
      <c r="B11" s="58"/>
      <c r="C11" s="58"/>
      <c r="D11" s="58"/>
      <c r="E11" s="58"/>
      <c r="F11" s="58"/>
      <c r="G11" s="58"/>
      <c r="H11" s="161"/>
      <c r="I11" s="161"/>
      <c r="J11" s="161"/>
      <c r="K11" s="161"/>
    </row>
    <row r="12" s="90" customFormat="1" ht="14.25">
      <c r="D12" s="91"/>
    </row>
    <row r="13" s="90" customFormat="1" ht="14.25">
      <c r="D13" s="91"/>
    </row>
    <row r="14" s="90" customFormat="1" ht="14.25">
      <c r="D14" s="91"/>
    </row>
    <row r="15" s="90" customFormat="1" ht="14.25">
      <c r="D15" s="91"/>
    </row>
    <row r="16" s="90" customFormat="1" ht="14.25">
      <c r="D16" s="91"/>
    </row>
    <row r="17" s="90" customFormat="1" ht="14.25">
      <c r="D17" s="91"/>
    </row>
    <row r="18" s="90" customFormat="1" ht="14.25">
      <c r="D18" s="91"/>
    </row>
    <row r="19" s="90" customFormat="1" ht="14.25">
      <c r="D19" s="91"/>
    </row>
    <row r="20" s="90" customFormat="1" ht="14.25">
      <c r="D20" s="91"/>
    </row>
    <row r="21" s="90" customFormat="1" ht="14.25">
      <c r="D21" s="91"/>
    </row>
    <row r="22" s="90" customFormat="1" ht="14.25">
      <c r="D22" s="91"/>
    </row>
    <row r="23" s="90" customFormat="1" ht="14.25">
      <c r="D23" s="91"/>
    </row>
    <row r="24" s="90" customFormat="1" ht="14.25">
      <c r="D24" s="91"/>
    </row>
    <row r="25" s="90" customFormat="1" ht="14.25">
      <c r="D25" s="91"/>
    </row>
    <row r="26" s="90" customFormat="1" ht="14.25">
      <c r="D26" s="91"/>
    </row>
    <row r="27" s="90" customFormat="1" ht="14.25">
      <c r="D27" s="91"/>
    </row>
    <row r="28" s="90" customFormat="1" ht="14.25">
      <c r="D28" s="91"/>
    </row>
    <row r="29" s="90" customFormat="1" ht="14.25">
      <c r="D29" s="91"/>
    </row>
    <row r="30" s="90" customFormat="1" ht="14.25">
      <c r="D30" s="91"/>
    </row>
    <row r="31" s="90" customFormat="1" ht="14.25">
      <c r="D31" s="91"/>
    </row>
    <row r="32" s="90" customFormat="1" ht="14.25"/>
    <row r="33" s="90" customFormat="1" ht="14.25"/>
    <row r="34" spans="8:9" s="90" customFormat="1" ht="14.25">
      <c r="H34" s="31"/>
      <c r="I34" s="31"/>
    </row>
    <row r="37" spans="2:5" ht="28.5">
      <c r="B37" s="113" t="s">
        <v>73</v>
      </c>
      <c r="C37" s="69" t="s">
        <v>120</v>
      </c>
      <c r="D37" s="69" t="s">
        <v>121</v>
      </c>
      <c r="E37" s="114" t="s">
        <v>122</v>
      </c>
    </row>
    <row r="38" spans="1:5" ht="14.25">
      <c r="A38" s="31">
        <v>1</v>
      </c>
      <c r="B38" s="94">
        <f aca="true" t="shared" si="0" ref="B38:B43">B4</f>
        <v>0</v>
      </c>
      <c r="C38" s="162">
        <f aca="true" t="shared" si="1" ref="C38:C43">C4</f>
        <v>-5.278010000000009</v>
      </c>
      <c r="D38" s="153">
        <f aca="true" t="shared" si="2" ref="D38:D43">D4</f>
        <v>-0.006338461326294305</v>
      </c>
      <c r="E38" s="163">
        <f aca="true" t="shared" si="3" ref="E38:E43">G4</f>
        <v>0</v>
      </c>
    </row>
    <row r="39" spans="1:5" ht="14.25">
      <c r="A39" s="31">
        <v>2</v>
      </c>
      <c r="B39" s="94">
        <f t="shared" si="0"/>
        <v>0</v>
      </c>
      <c r="C39" s="162">
        <f t="shared" si="1"/>
        <v>-8.156700000000187</v>
      </c>
      <c r="D39" s="153">
        <f t="shared" si="2"/>
        <v>-0.005188502486622711</v>
      </c>
      <c r="E39" s="163">
        <f t="shared" si="3"/>
        <v>0</v>
      </c>
    </row>
    <row r="40" spans="1:5" ht="14.25">
      <c r="A40" s="31">
        <v>3</v>
      </c>
      <c r="B40" s="94">
        <f t="shared" si="0"/>
        <v>0</v>
      </c>
      <c r="C40" s="162">
        <f t="shared" si="1"/>
        <v>-26.40989999999996</v>
      </c>
      <c r="D40" s="153">
        <f t="shared" si="2"/>
        <v>-0.07899155305878122</v>
      </c>
      <c r="E40" s="163">
        <f t="shared" si="3"/>
        <v>0</v>
      </c>
    </row>
    <row r="41" spans="1:5" ht="14.25">
      <c r="A41" s="31">
        <v>4</v>
      </c>
      <c r="B41" s="94">
        <f t="shared" si="0"/>
        <v>0</v>
      </c>
      <c r="C41" s="162">
        <f t="shared" si="1"/>
        <v>-44.1743101</v>
      </c>
      <c r="D41" s="153">
        <f t="shared" si="2"/>
        <v>-0.05341499595106859</v>
      </c>
      <c r="E41" s="163">
        <f t="shared" si="3"/>
        <v>0</v>
      </c>
    </row>
    <row r="42" spans="1:5" ht="14.25">
      <c r="A42" s="31">
        <v>5</v>
      </c>
      <c r="B42" s="94">
        <f t="shared" si="0"/>
        <v>0</v>
      </c>
      <c r="C42" s="162">
        <f t="shared" si="1"/>
        <v>-517.4981799999997</v>
      </c>
      <c r="D42" s="153">
        <f t="shared" si="2"/>
        <v>-0.08146736441009833</v>
      </c>
      <c r="E42" s="163">
        <f t="shared" si="3"/>
        <v>0</v>
      </c>
    </row>
    <row r="43" spans="1:5" ht="14.25">
      <c r="A43" s="31">
        <v>6</v>
      </c>
      <c r="B43" s="94">
        <f t="shared" si="0"/>
        <v>0</v>
      </c>
      <c r="C43" s="162">
        <f t="shared" si="1"/>
        <v>-77.44961999999917</v>
      </c>
      <c r="D43" s="153">
        <f t="shared" si="2"/>
        <v>-0.007694357465132011</v>
      </c>
      <c r="E43" s="163">
        <f t="shared" si="3"/>
        <v>-31.71557177750663</v>
      </c>
    </row>
    <row r="44" ht="14.25">
      <c r="B44" s="94"/>
    </row>
  </sheetData>
  <sheetProtection selectLockedCells="1" selectUnlockedCells="1"/>
  <mergeCells count="5">
    <mergeCell ref="A1:G1"/>
    <mergeCell ref="A2:A3"/>
    <mergeCell ref="C2:D2"/>
    <mergeCell ref="E2:F2"/>
    <mergeCell ref="A11:G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7"/>
  <sheetViews>
    <sheetView zoomScale="60" zoomScaleNormal="60" workbookViewId="0" topLeftCell="A1">
      <selection activeCell="T11" sqref="T11"/>
    </sheetView>
  </sheetViews>
  <sheetFormatPr defaultColWidth="9.00390625" defaultRowHeight="12.75"/>
  <cols>
    <col min="1" max="1" width="49.375" style="0" customWidth="1"/>
    <col min="2" max="2" width="12.75390625" style="0" customWidth="1"/>
    <col min="3" max="3" width="2.75390625" style="0" customWidth="1"/>
  </cols>
  <sheetData>
    <row r="1" spans="1:4" ht="15.75">
      <c r="A1" s="125" t="s">
        <v>73</v>
      </c>
      <c r="B1" s="126" t="s">
        <v>96</v>
      </c>
      <c r="C1" s="17"/>
      <c r="D1" s="17"/>
    </row>
    <row r="2" spans="1:4" ht="14.25">
      <c r="A2" s="28" t="s">
        <v>108</v>
      </c>
      <c r="B2" s="164">
        <v>-0.08146736458517201</v>
      </c>
      <c r="C2" s="17"/>
      <c r="D2" s="17"/>
    </row>
    <row r="3" spans="1:4" ht="14.25">
      <c r="A3" s="28" t="s">
        <v>115</v>
      </c>
      <c r="B3" s="164">
        <v>-0.07906881345504879</v>
      </c>
      <c r="C3" s="17"/>
      <c r="D3" s="17"/>
    </row>
    <row r="4" spans="1:4" ht="14.25">
      <c r="A4" s="28" t="s">
        <v>112</v>
      </c>
      <c r="B4" s="164">
        <v>-0.05341472048127982</v>
      </c>
      <c r="C4" s="17"/>
      <c r="D4" s="17"/>
    </row>
    <row r="5" spans="1:4" ht="14.25">
      <c r="A5" s="28" t="s">
        <v>111</v>
      </c>
      <c r="B5" s="164">
        <v>-0.006338457195520175</v>
      </c>
      <c r="C5" s="17"/>
      <c r="D5" s="17"/>
    </row>
    <row r="6" spans="1:4" ht="14.25">
      <c r="A6" s="28" t="s">
        <v>109</v>
      </c>
      <c r="B6" s="164">
        <v>-0.005188434446731227</v>
      </c>
      <c r="C6" s="17"/>
      <c r="D6" s="17"/>
    </row>
    <row r="7" spans="1:4" ht="14.25">
      <c r="A7" s="28" t="s">
        <v>105</v>
      </c>
      <c r="B7" s="164">
        <v>-0.0045483070004769255</v>
      </c>
      <c r="C7" s="17"/>
      <c r="D7" s="17"/>
    </row>
    <row r="8" spans="1:4" ht="15.75">
      <c r="A8" s="165" t="s">
        <v>97</v>
      </c>
      <c r="B8" s="166">
        <v>0.00541745767136947</v>
      </c>
      <c r="C8" s="17"/>
      <c r="D8" s="17"/>
    </row>
    <row r="9" spans="1:4" ht="15.75">
      <c r="A9" s="165" t="s">
        <v>3</v>
      </c>
      <c r="B9" s="166">
        <v>0.0031953824323314173</v>
      </c>
      <c r="C9" s="17"/>
      <c r="D9" s="17"/>
    </row>
    <row r="10" spans="1:4" ht="15.75">
      <c r="A10" s="165" t="s">
        <v>2</v>
      </c>
      <c r="B10" s="166">
        <v>0.01996730678155112</v>
      </c>
      <c r="C10" s="17"/>
      <c r="D10" s="17"/>
    </row>
    <row r="11" spans="1:4" ht="15.75">
      <c r="A11" s="165" t="s">
        <v>98</v>
      </c>
      <c r="B11" s="166">
        <v>0.02818068939943874</v>
      </c>
      <c r="C11" s="17"/>
      <c r="D11" s="17"/>
    </row>
    <row r="12" spans="1:4" ht="15.75">
      <c r="A12" s="165" t="s">
        <v>99</v>
      </c>
      <c r="B12" s="166">
        <v>-0.004030517293113212</v>
      </c>
      <c r="C12" s="17"/>
      <c r="D12" s="17"/>
    </row>
    <row r="13" spans="1:4" ht="15.75">
      <c r="A13" s="165" t="s">
        <v>100</v>
      </c>
      <c r="B13" s="166">
        <v>0.007808219178082191</v>
      </c>
      <c r="C13" s="17"/>
      <c r="D13" s="17"/>
    </row>
    <row r="14" spans="1:4" ht="15.75">
      <c r="A14" s="167" t="s">
        <v>101</v>
      </c>
      <c r="B14" s="168">
        <v>0.04960950950618748</v>
      </c>
      <c r="C14" s="17"/>
      <c r="D14" s="17"/>
    </row>
    <row r="15" spans="2:4" ht="12.75">
      <c r="B15" s="17"/>
      <c r="C15" s="17"/>
      <c r="D15" s="17"/>
    </row>
    <row r="16" spans="1:4" ht="14.25">
      <c r="A16" s="12"/>
      <c r="B16" s="13"/>
      <c r="C16" s="17"/>
      <c r="D16" s="17"/>
    </row>
    <row r="17" spans="1:4" ht="14.25">
      <c r="A17" s="12"/>
      <c r="B17" s="13"/>
      <c r="C17" s="17"/>
      <c r="D17" s="17"/>
    </row>
    <row r="18" spans="1:4" ht="14.25">
      <c r="A18" s="12"/>
      <c r="B18" s="13"/>
      <c r="C18" s="17"/>
      <c r="D18" s="17"/>
    </row>
    <row r="19" spans="1:4" ht="14.25">
      <c r="A19" s="12"/>
      <c r="B19" s="13"/>
      <c r="C19" s="17"/>
      <c r="D19" s="17"/>
    </row>
    <row r="20" spans="1:4" ht="14.25">
      <c r="A20" s="12"/>
      <c r="B20" s="13"/>
      <c r="C20" s="17"/>
      <c r="D20" s="17"/>
    </row>
    <row r="21" ht="12.75">
      <c r="B21" s="17"/>
    </row>
    <row r="25" spans="1:2" ht="12.75">
      <c r="A25" s="161"/>
      <c r="B25" s="169"/>
    </row>
    <row r="26" ht="12.75">
      <c r="B26" s="169"/>
    </row>
    <row r="27" ht="12.75">
      <c r="B27" s="169"/>
    </row>
  </sheetData>
  <sheetProtection selectLockedCells="1" selectUnlockedCells="1"/>
  <autoFilter ref="A1:B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/>
  <dcterms:created xsi:type="dcterms:W3CDTF">2010-05-19T12:57:40Z</dcterms:created>
  <dcterms:modified xsi:type="dcterms:W3CDTF">2021-06-01T11:33:00Z</dcterms:modified>
  <cp:category/>
  <cp:version/>
  <cp:contentType/>
  <cp:contentStatus/>
  <cp:revision>12</cp:revision>
</cp:coreProperties>
</file>