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ВЧА'!$B$35:$E$35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ВЧА'!$B$35:$E$35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C25" i="12"/>
  <c r="D25" s="1"/>
  <c r="C26"/>
  <c r="D26" s="1"/>
  <c r="C27"/>
  <c r="D27" s="1"/>
  <c r="C28"/>
  <c r="D28" s="1"/>
  <c r="C29"/>
  <c r="D29" s="1"/>
  <c r="C30"/>
  <c r="D30" s="1"/>
  <c r="C31"/>
  <c r="D31" s="1"/>
  <c r="C32"/>
  <c r="D32" s="1"/>
  <c r="B25"/>
  <c r="B26"/>
  <c r="B27"/>
  <c r="B28"/>
  <c r="B29"/>
  <c r="B30"/>
  <c r="B31"/>
  <c r="B32"/>
  <c r="E37" i="20"/>
  <c r="D37"/>
  <c r="C37"/>
  <c r="B37"/>
  <c r="C62" i="14"/>
  <c r="C63"/>
  <c r="C64"/>
  <c r="C65"/>
  <c r="D62"/>
  <c r="D63"/>
  <c r="D64"/>
  <c r="D65"/>
  <c r="E62"/>
  <c r="E63"/>
  <c r="E64"/>
  <c r="E65"/>
  <c r="E66"/>
  <c r="D66"/>
  <c r="C66"/>
  <c r="B66"/>
  <c r="B38" i="17"/>
  <c r="E38"/>
  <c r="D38"/>
  <c r="C38"/>
  <c r="B62" i="14"/>
  <c r="B63"/>
  <c r="B64"/>
  <c r="B65"/>
  <c r="C18" i="12"/>
  <c r="C22" s="1"/>
  <c r="D22" s="1"/>
  <c r="I7" i="16"/>
  <c r="H7"/>
  <c r="G7"/>
  <c r="F7"/>
  <c r="E7"/>
  <c r="B37" i="17"/>
  <c r="C24" i="12"/>
  <c r="B24"/>
  <c r="C23"/>
  <c r="B23"/>
  <c r="E36" i="20"/>
  <c r="D36"/>
  <c r="C36"/>
  <c r="B36"/>
  <c r="I6" i="24"/>
  <c r="H6"/>
  <c r="G6"/>
  <c r="F6"/>
  <c r="E6"/>
  <c r="E37" i="17"/>
  <c r="D37"/>
  <c r="C37"/>
  <c r="E36"/>
  <c r="D36"/>
  <c r="C36"/>
  <c r="B36"/>
  <c r="E6" i="22"/>
  <c r="E61" i="14"/>
  <c r="E60"/>
  <c r="E59"/>
  <c r="E58"/>
  <c r="E57"/>
  <c r="D61"/>
  <c r="D60"/>
  <c r="D59"/>
  <c r="D58"/>
  <c r="D57"/>
  <c r="C61"/>
  <c r="C60"/>
  <c r="C59"/>
  <c r="C58"/>
  <c r="C57"/>
  <c r="B61"/>
  <c r="B60"/>
  <c r="B59"/>
  <c r="B58"/>
  <c r="B57"/>
  <c r="I19" i="21"/>
  <c r="H19"/>
  <c r="G19"/>
  <c r="F19"/>
  <c r="E19"/>
  <c r="E67" i="14"/>
  <c r="E68"/>
  <c r="C67"/>
  <c r="C68"/>
  <c r="D24" i="12"/>
  <c r="D23"/>
  <c r="F5" i="23"/>
  <c r="E5"/>
  <c r="F6" i="22"/>
  <c r="D18" i="12"/>
</calcChain>
</file>

<file path=xl/sharedStrings.xml><?xml version="1.0" encoding="utf-8"?>
<sst xmlns="http://schemas.openxmlformats.org/spreadsheetml/2006/main" count="341" uniqueCount="146">
  <si>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</si>
  <si>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</si>
  <si>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</si>
  <si>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</si>
  <si>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</si>
  <si>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</si>
  <si>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</si>
  <si>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</si>
  <si>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</si>
  <si>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</si>
  <si>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</si>
  <si>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</si>
  <si>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</si>
  <si>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</si>
  <si>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</si>
  <si>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</si>
  <si>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</si>
  <si>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</si>
  <si>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</si>
  <si>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</si>
  <si>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September</t>
  </si>
  <si>
    <t>October</t>
  </si>
  <si>
    <t>YTD 2017</t>
  </si>
  <si>
    <t>Index</t>
  </si>
  <si>
    <t>Monthly change</t>
  </si>
  <si>
    <t>YTD change</t>
  </si>
  <si>
    <t>RTSI (Russia)</t>
  </si>
  <si>
    <t>MICEX (Russia)</t>
  </si>
  <si>
    <t>SHANGHAI SE COMPOSITE (China)</t>
  </si>
  <si>
    <t>FTSE 100 (Great Britain)</t>
  </si>
  <si>
    <t>S&amp;P 500 (USA)</t>
  </si>
  <si>
    <t>HANG SENG (Hong Kong)</t>
  </si>
  <si>
    <t>WIG20 (Poland)</t>
  </si>
  <si>
    <t>DAX (Germany)</t>
  </si>
  <si>
    <t>CAC 40 (France)</t>
  </si>
  <si>
    <t>DJIA (USA)</t>
  </si>
  <si>
    <t>NIKKEI 225 (Japan)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</si>
  <si>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</si>
  <si>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</si>
  <si>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</si>
  <si>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</si>
  <si>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</si>
  <si>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</si>
  <si>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</si>
  <si>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</si>
  <si>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</si>
  <si>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КІNТО-Klasychnyi</t>
  </si>
  <si>
    <t>ОТP Fond Aktsii</t>
  </si>
  <si>
    <t>PrJSC “KINTO”</t>
  </si>
  <si>
    <t>LLC AMC "OTP Kapital"</t>
  </si>
  <si>
    <t>UNIVER.UA/Myhailo Hrushevskyi: Fond Derzhavnykh Paperiv</t>
  </si>
  <si>
    <t>Sofiivskyi</t>
  </si>
  <si>
    <t>Altus – Depozyt</t>
  </si>
  <si>
    <t>UNIVER.UA/Taras Shevchenko: Fond Zaoshchadzhen</t>
  </si>
  <si>
    <t>KINTO-Ekviti</t>
  </si>
  <si>
    <t>Altus – Zbalansovanyi</t>
  </si>
  <si>
    <t>KINTO-Kaznacheiskyi</t>
  </si>
  <si>
    <t>VSI</t>
  </si>
  <si>
    <t>LLC AMC "Altus Essets Activitis"</t>
  </si>
  <si>
    <t>LLC AMC "Vsesvit"</t>
  </si>
  <si>
    <t>UNIVER.UA/Volodymyr Velykyi: Fond Zbalansovanyi</t>
  </si>
  <si>
    <t>ТАSK Resurs</t>
  </si>
  <si>
    <t>UNIVER.UA/Iaroslav Mudryi: Fond Aktsii</t>
  </si>
  <si>
    <t>Nadbannia</t>
  </si>
  <si>
    <t>Bonum Optimum</t>
  </si>
  <si>
    <t>Total</t>
  </si>
  <si>
    <t>(*) All funds are diversified unit funds.</t>
  </si>
  <si>
    <t>LLC AMC  "IVEKS ESSET MENEDZHMENT"</t>
  </si>
  <si>
    <t>LLC AMC “Univer Menedzhment”</t>
  </si>
  <si>
    <t>LLC AMC "АRТ - КАPITAL  Menedzhment"</t>
  </si>
  <si>
    <t>LLC AMC "Bonum Grup"</t>
  </si>
  <si>
    <t>LLC AMC "Altus Assets Activitis"</t>
  </si>
  <si>
    <t>LLC AMC "TASK-Invest"</t>
  </si>
  <si>
    <t>Others</t>
  </si>
  <si>
    <t>Open-Ended Funds' Rates of Return. Sorting by the Date of Reaching Compliance with the Standards</t>
  </si>
  <si>
    <t>Rates of Return of Investment Certificates</t>
  </si>
  <si>
    <t>Fund</t>
  </si>
  <si>
    <t>Registration date</t>
  </si>
  <si>
    <t>Date of reaching compliance with the standards</t>
  </si>
  <si>
    <t xml:space="preserve">1 month </t>
  </si>
  <si>
    <t xml:space="preserve">3 months </t>
  </si>
  <si>
    <t xml:space="preserve">6 months </t>
  </si>
  <si>
    <t>1 year</t>
  </si>
  <si>
    <t>YTD</t>
  </si>
  <si>
    <t>since the fund's inception</t>
  </si>
  <si>
    <t>since the fund's inception, % per annum (average)*</t>
  </si>
  <si>
    <t>KINTO-Klasychnyi</t>
  </si>
  <si>
    <t xml:space="preserve">UNIVER.UA/Myhailo Hrushevskyi: Fond Derzhavnykh Paperiv   </t>
  </si>
  <si>
    <t>KINTO-Kaznacheyskyi</t>
  </si>
  <si>
    <t>Average</t>
  </si>
  <si>
    <t>*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</si>
  <si>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</si>
  <si>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</si>
  <si>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</si>
  <si>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</si>
  <si>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</si>
  <si>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</si>
  <si>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</si>
  <si>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</si>
  <si>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</si>
  <si>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t>KINTO- Kaznacheiskyi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</si>
  <si>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</si>
  <si>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Altus-Zbalansovanyi</t>
  </si>
  <si>
    <t>NAV change, UAH thsd.</t>
  </si>
  <si>
    <t>NAV change, %</t>
  </si>
  <si>
    <t>Net inflow/ outflow of capital, UAH thsd.</t>
  </si>
  <si>
    <t>1 month*</t>
  </si>
  <si>
    <t>KINTO- Кlasychnyi</t>
  </si>
  <si>
    <t>ТАSК Resurs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</si>
  <si>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</si>
  <si>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</si>
  <si>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</si>
  <si>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</si>
  <si>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</si>
  <si>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</si>
  <si>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</si>
  <si>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</si>
  <si>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"Parytet"</t>
  </si>
  <si>
    <t>ТАSК Ukrainskyi Kapital</t>
  </si>
  <si>
    <t xml:space="preserve">Optimum </t>
  </si>
  <si>
    <t>LLC AMC "АRТ-КАPITAL Меnedzhment"</t>
  </si>
  <si>
    <t>LLC AMC "ТАSК-Іnvest"</t>
  </si>
  <si>
    <t>LLC AMC "SЕМ"</t>
  </si>
  <si>
    <t>unit</t>
  </si>
  <si>
    <t>Specialized</t>
  </si>
  <si>
    <t>Diversified</t>
  </si>
  <si>
    <t>Interval Funds' Rates of Return. Sorting by the Date of Reaching Compliance with the Standards</t>
  </si>
  <si>
    <t>Оptimum</t>
  </si>
  <si>
    <t>Interval Funds' Dynamics.  Ranking by Net Inflow</t>
  </si>
  <si>
    <t xml:space="preserve">Net inflow/outflow of capital over the month, UAH thsd </t>
  </si>
  <si>
    <t>NAV Change, UAH thsd.</t>
  </si>
  <si>
    <t>NAV Change, %</t>
  </si>
  <si>
    <t>Net inflow-outflow,   UAH thsd.</t>
  </si>
  <si>
    <t>Optimum</t>
  </si>
  <si>
    <t>Closed-End Funds. Ranking by NAV</t>
  </si>
  <si>
    <t>Number of securities in circulation, pcs.</t>
  </si>
  <si>
    <t>NAV per one security, UAH</t>
  </si>
  <si>
    <t>Security nominal, UAH</t>
  </si>
  <si>
    <t>Іndeks Ukrainskoi Birzhi</t>
  </si>
  <si>
    <t>ТАSК Universal</t>
  </si>
  <si>
    <t>non-diversified</t>
  </si>
  <si>
    <t>Closed-end Funds' Rates of Return. Sorting by the Date of Reaching Compliance with the Standards</t>
  </si>
  <si>
    <t>Rates of Return of Closed-end Certificates</t>
  </si>
  <si>
    <t>Closed-End Funds' Dynamics/  Sorting by Net Inflows</t>
  </si>
  <si>
    <t>Number of Securities in Circulation</t>
  </si>
  <si>
    <t>Net inflow/ outflow of capital during month, UAH thsd.</t>
  </si>
</sst>
</file>

<file path=xl/styles.xml><?xml version="1.0" encoding="utf-8"?>
<styleSheet xmlns="http://schemas.openxmlformats.org/spreadsheetml/2006/main">
  <numFmts count="1">
    <numFmt numFmtId="182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/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82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8" xfId="0" applyNumberFormat="1" applyFont="1" applyBorder="1" applyAlignment="1">
      <alignment horizontal="right" vertical="center" indent="1"/>
    </xf>
    <xf numFmtId="10" fontId="9" fillId="0" borderId="20" xfId="0" applyNumberFormat="1" applyFont="1" applyBorder="1" applyAlignment="1">
      <alignment horizontal="right" vertical="center" indent="1"/>
    </xf>
    <xf numFmtId="0" fontId="9" fillId="0" borderId="39" xfId="0" applyFont="1" applyFill="1" applyBorder="1" applyAlignment="1">
      <alignment horizontal="left" vertical="center" wrapText="1" shrinkToFit="1"/>
    </xf>
    <xf numFmtId="0" fontId="9" fillId="0" borderId="40" xfId="0" applyFont="1" applyFill="1" applyBorder="1" applyAlignment="1">
      <alignment horizontal="left" vertical="center" wrapText="1" shrinkToFi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41" xfId="9" applyNumberFormat="1" applyFont="1" applyFill="1" applyBorder="1" applyAlignment="1">
      <alignment horizontal="right" vertical="center" inden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3" xfId="0" applyFont="1" applyFill="1" applyBorder="1" applyAlignment="1">
      <alignment horizontal="left" vertical="center" wrapText="1" shrinkToFit="1"/>
    </xf>
    <xf numFmtId="4" fontId="9" fillId="0" borderId="44" xfId="0" applyNumberFormat="1" applyFont="1" applyFill="1" applyBorder="1" applyAlignment="1">
      <alignment horizontal="right" vertical="center" indent="1"/>
    </xf>
    <xf numFmtId="4" fontId="9" fillId="0" borderId="45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6" xfId="0" applyFont="1" applyFill="1" applyBorder="1" applyAlignment="1">
      <alignment horizontal="left" vertical="center" wrapText="1" shrinkToFit="1"/>
    </xf>
    <xf numFmtId="4" fontId="9" fillId="0" borderId="47" xfId="0" applyNumberFormat="1" applyFont="1" applyFill="1" applyBorder="1" applyAlignment="1">
      <alignment horizontal="right" vertical="center" indent="1"/>
    </xf>
    <xf numFmtId="10" fontId="9" fillId="0" borderId="47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8" xfId="5" applyNumberFormat="1" applyFont="1" applyFill="1" applyBorder="1" applyAlignment="1">
      <alignment horizontal="right" vertical="center" indent="1"/>
    </xf>
    <xf numFmtId="10" fontId="19" fillId="0" borderId="48" xfId="0" applyNumberFormat="1" applyFont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4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49" xfId="0" applyFont="1" applyFill="1" applyBorder="1" applyAlignment="1">
      <alignment horizontal="left" vertical="center" wrapText="1" shrinkToFit="1"/>
    </xf>
    <xf numFmtId="4" fontId="9" fillId="0" borderId="50" xfId="0" applyNumberFormat="1" applyFont="1" applyFill="1" applyBorder="1" applyAlignment="1">
      <alignment horizontal="right" vertical="center" indent="1"/>
    </xf>
    <xf numFmtId="10" fontId="14" fillId="0" borderId="50" xfId="5" applyNumberFormat="1" applyFont="1" applyFill="1" applyBorder="1" applyAlignment="1">
      <alignment horizontal="right" vertical="center" wrapText="1" indent="1"/>
    </xf>
    <xf numFmtId="4" fontId="9" fillId="0" borderId="51" xfId="0" applyNumberFormat="1" applyFont="1" applyFill="1" applyBorder="1" applyAlignment="1">
      <alignment horizontal="right" vertical="center" indent="1"/>
    </xf>
    <xf numFmtId="4" fontId="9" fillId="0" borderId="18" xfId="0" applyNumberFormat="1" applyFont="1" applyFill="1" applyBorder="1" applyAlignment="1">
      <alignment horizontal="right" vertical="center" indent="1"/>
    </xf>
    <xf numFmtId="10" fontId="12" fillId="0" borderId="38" xfId="0" applyNumberFormat="1" applyFont="1" applyBorder="1" applyAlignment="1">
      <alignment horizontal="right" vertical="center" indent="1"/>
    </xf>
    <xf numFmtId="10" fontId="12" fillId="0" borderId="2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7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20" fillId="0" borderId="52" xfId="4" applyFont="1" applyFill="1" applyBorder="1" applyAlignment="1">
      <alignment vertical="center" wrapText="1"/>
    </xf>
    <xf numFmtId="10" fontId="20" fillId="0" borderId="52" xfId="5" applyNumberFormat="1" applyFont="1" applyFill="1" applyBorder="1" applyAlignment="1">
      <alignment horizontal="center" vertical="center" wrapText="1"/>
    </xf>
    <xf numFmtId="10" fontId="20" fillId="0" borderId="52" xfId="5" applyNumberFormat="1" applyFont="1" applyFill="1" applyBorder="1" applyAlignment="1">
      <alignment horizontal="right" vertical="center" wrapText="1" indent="1"/>
    </xf>
    <xf numFmtId="0" fontId="9" fillId="0" borderId="53" xfId="0" applyFont="1" applyFill="1" applyBorder="1" applyAlignment="1">
      <alignment horizontal="center" vertical="center"/>
    </xf>
    <xf numFmtId="10" fontId="14" fillId="0" borderId="45" xfId="5" applyNumberFormat="1" applyFont="1" applyFill="1" applyBorder="1" applyAlignment="1">
      <alignment horizontal="right" vertical="center" indent="1"/>
    </xf>
    <xf numFmtId="10" fontId="19" fillId="0" borderId="12" xfId="0" applyNumberFormat="1" applyFont="1" applyBorder="1" applyAlignment="1">
      <alignment horizontal="right" vertical="center" indent="1"/>
    </xf>
    <xf numFmtId="0" fontId="5" fillId="0" borderId="24" xfId="0" applyFont="1" applyBorder="1" applyAlignment="1">
      <alignment horizontal="left" vertical="center"/>
    </xf>
    <xf numFmtId="0" fontId="20" fillId="0" borderId="24" xfId="6" applyFont="1" applyFill="1" applyBorder="1" applyAlignment="1">
      <alignment horizontal="center" vertical="center" wrapText="1"/>
    </xf>
    <xf numFmtId="0" fontId="20" fillId="0" borderId="54" xfId="6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57" xfId="0" applyBorder="1" applyAlignment="1"/>
    <xf numFmtId="0" fontId="8" fillId="0" borderId="6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4" fillId="0" borderId="60" xfId="4" applyFont="1" applyFill="1" applyBorder="1" applyAlignment="1">
      <alignment vertical="center" wrapText="1"/>
    </xf>
    <xf numFmtId="0" fontId="21" fillId="0" borderId="61" xfId="4" applyFont="1" applyFill="1" applyBorder="1" applyAlignment="1">
      <alignment vertical="center" wrapText="1"/>
    </xf>
    <xf numFmtId="10" fontId="14" fillId="0" borderId="5" xfId="5" applyNumberFormat="1" applyFont="1" applyFill="1" applyBorder="1" applyAlignment="1">
      <alignment horizontal="center" vertical="center" wrapText="1"/>
    </xf>
    <xf numFmtId="0" fontId="21" fillId="0" borderId="62" xfId="3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0" xfId="0" applyFont="1"/>
    <xf numFmtId="0" fontId="21" fillId="0" borderId="63" xfId="0" applyFont="1" applyBorder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4" xfId="0" applyFont="1" applyBorder="1"/>
    <xf numFmtId="0" fontId="10" fillId="0" borderId="5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67" xfId="0" applyFont="1" applyBorder="1"/>
    <xf numFmtId="0" fontId="9" fillId="0" borderId="68" xfId="0" applyFont="1" applyBorder="1" applyAlignment="1">
      <alignment vertical="top" wrapText="1"/>
    </xf>
    <xf numFmtId="0" fontId="9" fillId="0" borderId="69" xfId="0" applyFont="1" applyBorder="1"/>
    <xf numFmtId="0" fontId="21" fillId="0" borderId="10" xfId="4" applyFont="1" applyFill="1" applyBorder="1" applyAlignment="1">
      <alignment horizontal="left" vertical="center" wrapText="1"/>
    </xf>
    <xf numFmtId="10" fontId="21" fillId="0" borderId="23" xfId="5" applyNumberFormat="1" applyFont="1" applyFill="1" applyBorder="1" applyAlignment="1">
      <alignment horizontal="left" vertical="center" wrapText="1"/>
    </xf>
    <xf numFmtId="0" fontId="9" fillId="0" borderId="70" xfId="0" applyFont="1" applyBorder="1"/>
    <xf numFmtId="0" fontId="10" fillId="0" borderId="71" xfId="0" applyFont="1" applyBorder="1" applyAlignment="1">
      <alignment horizontal="center" vertical="center" wrapText="1"/>
    </xf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Equity Indexes and  Rates of Return of Public Funds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333361155650006E-2"/>
          <c:y val="0.29118882898119081"/>
          <c:w val="0.95042814372007189"/>
          <c:h val="0.32567171662370026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3.2349358169615609E-3"/>
                  <c:y val="8.9826458336846517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2017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2.4892643926962998E-2</c:v>
                </c:pt>
                <c:pt idx="1">
                  <c:v>2.6502248262705974E-2</c:v>
                </c:pt>
                <c:pt idx="2">
                  <c:v>0.13648877993588537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7002012308576813E-3"/>
                  <c:y val="1.0647318823732167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2017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4.9336921687706869E-2</c:v>
                </c:pt>
                <c:pt idx="1">
                  <c:v>7.6098235904531242E-2</c:v>
                </c:pt>
                <c:pt idx="2">
                  <c:v>0.60272165259348598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9471514190190875E-4"/>
                  <c:y val="-2.442141772009016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4488338383126777E-4"/>
                  <c:y val="-3.002152146218633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5869308319489702E-4"/>
                  <c:y val="-1.7769411971211336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2017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2.5127044580012498E-2</c:v>
                </c:pt>
                <c:pt idx="1">
                  <c:v>2.9497839314156577E-2</c:v>
                </c:pt>
                <c:pt idx="2">
                  <c:v>0.20157369931451383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634311744564628E-3"/>
                  <c:y val="-3.585649050453084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9111652885744256E-4"/>
                  <c:y val="-9.2337949881464917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2017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-2.3997642318057604E-2</c:v>
                </c:pt>
                <c:pt idx="1">
                  <c:v>2.3506591517657216E-2</c:v>
                </c:pt>
                <c:pt idx="2">
                  <c:v>8.6604380794582103E-2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2017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1.8727409977233878E-2</c:v>
                </c:pt>
                <c:pt idx="1">
                  <c:v>5.5930386578572855E-2</c:v>
                </c:pt>
                <c:pt idx="2">
                  <c:v>0.35381730865301952</c:v>
                </c:pt>
              </c:numCache>
            </c:numRef>
          </c:val>
        </c:ser>
        <c:dLbls>
          <c:showVal val="1"/>
        </c:dLbls>
        <c:gapWidth val="400"/>
        <c:overlap val="-10"/>
        <c:axId val="63303680"/>
        <c:axId val="63305216"/>
      </c:barChart>
      <c:catAx>
        <c:axId val="63303680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305216"/>
        <c:crosses val="autoZero"/>
        <c:auto val="1"/>
        <c:lblAlgn val="ctr"/>
        <c:lblOffset val="0"/>
        <c:tickLblSkip val="1"/>
        <c:tickMarkSkip val="1"/>
      </c:catAx>
      <c:valAx>
        <c:axId val="63305216"/>
        <c:scaling>
          <c:orientation val="minMax"/>
          <c:max val="0.65"/>
          <c:min val="-0.04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3036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1453067786014114E-2"/>
          <c:y val="0.8582407591024571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and Global Equity Indexes 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34"/>
          <c:y val="0.15727735584781177"/>
          <c:w val="0.53846153846153844"/>
          <c:h val="0.63849911627768363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RTSI (Russia)</c:v>
                </c:pt>
                <c:pt idx="1">
                  <c:v>MICEX (Russia)</c:v>
                </c:pt>
                <c:pt idx="2">
                  <c:v>SHANGHAI SE COMPOSITE (China)</c:v>
                </c:pt>
                <c:pt idx="3">
                  <c:v>FTSE 100 (Great Britain)</c:v>
                </c:pt>
                <c:pt idx="4">
                  <c:v>S&amp;P 500 (USA)</c:v>
                </c:pt>
                <c:pt idx="5">
                  <c:v>HANG SENG (Hong Kong)</c:v>
                </c:pt>
                <c:pt idx="6">
                  <c:v>PFTS Index</c:v>
                </c:pt>
                <c:pt idx="7">
                  <c:v>WIG20 (Poland)</c:v>
                </c:pt>
                <c:pt idx="8">
                  <c:v>DAX (Germany)</c:v>
                </c:pt>
                <c:pt idx="9">
                  <c:v>CAC 40 (France)</c:v>
                </c:pt>
                <c:pt idx="10">
                  <c:v>DJIA (USA)</c:v>
                </c:pt>
                <c:pt idx="11">
                  <c:v>UX Index</c:v>
                </c:pt>
                <c:pt idx="12">
                  <c:v>NIKKEI 225 (Japan)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-2.0532219045524491E-2</c:v>
                </c:pt>
                <c:pt idx="1">
                  <c:v>-6.2006845786857223E-3</c:v>
                </c:pt>
                <c:pt idx="2">
                  <c:v>1.3257615910452936E-2</c:v>
                </c:pt>
                <c:pt idx="3">
                  <c:v>1.6319532983577245E-2</c:v>
                </c:pt>
                <c:pt idx="4">
                  <c:v>2.2188174774546043E-2</c:v>
                </c:pt>
                <c:pt idx="5">
                  <c:v>2.5086465633313182E-2</c:v>
                </c:pt>
                <c:pt idx="6">
                  <c:v>2.6502248262705974E-2</c:v>
                </c:pt>
                <c:pt idx="7">
                  <c:v>2.9118061839198628E-2</c:v>
                </c:pt>
                <c:pt idx="8">
                  <c:v>3.1235043487885861E-2</c:v>
                </c:pt>
                <c:pt idx="9">
                  <c:v>3.2549002684898687E-2</c:v>
                </c:pt>
                <c:pt idx="10">
                  <c:v>4.3389694038274307E-2</c:v>
                </c:pt>
                <c:pt idx="11">
                  <c:v>7.6098235904531242E-2</c:v>
                </c:pt>
                <c:pt idx="12">
                  <c:v>8.1317902878129011E-2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RTSI (Russia)</c:v>
                </c:pt>
                <c:pt idx="1">
                  <c:v>MICEX (Russia)</c:v>
                </c:pt>
                <c:pt idx="2">
                  <c:v>SHANGHAI SE COMPOSITE (China)</c:v>
                </c:pt>
                <c:pt idx="3">
                  <c:v>FTSE 100 (Great Britain)</c:v>
                </c:pt>
                <c:pt idx="4">
                  <c:v>S&amp;P 500 (USA)</c:v>
                </c:pt>
                <c:pt idx="5">
                  <c:v>HANG SENG (Hong Kong)</c:v>
                </c:pt>
                <c:pt idx="6">
                  <c:v>PFTS Index</c:v>
                </c:pt>
                <c:pt idx="7">
                  <c:v>WIG20 (Poland)</c:v>
                </c:pt>
                <c:pt idx="8">
                  <c:v>DAX (Germany)</c:v>
                </c:pt>
                <c:pt idx="9">
                  <c:v>CAC 40 (France)</c:v>
                </c:pt>
                <c:pt idx="10">
                  <c:v>DJIA (USA)</c:v>
                </c:pt>
                <c:pt idx="11">
                  <c:v>UX Index</c:v>
                </c:pt>
                <c:pt idx="12">
                  <c:v>NIKKEI 225 (Japan)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-2.6960655795011501E-2</c:v>
                </c:pt>
                <c:pt idx="1">
                  <c:v>-6.4369337315814068E-2</c:v>
                </c:pt>
                <c:pt idx="2">
                  <c:v>9.600635897389509E-2</c:v>
                </c:pt>
                <c:pt idx="3">
                  <c:v>5.2360447511748065E-2</c:v>
                </c:pt>
                <c:pt idx="4">
                  <c:v>0.1449365569120511</c:v>
                </c:pt>
                <c:pt idx="5">
                  <c:v>0.29620745531049431</c:v>
                </c:pt>
                <c:pt idx="6">
                  <c:v>0.13648877993588537</c:v>
                </c:pt>
                <c:pt idx="7">
                  <c:v>0.29726869168482062</c:v>
                </c:pt>
                <c:pt idx="8">
                  <c:v>0.15531501478030396</c:v>
                </c:pt>
                <c:pt idx="9">
                  <c:v>0.13740293935892955</c:v>
                </c:pt>
                <c:pt idx="10">
                  <c:v>0.17949038788523408</c:v>
                </c:pt>
                <c:pt idx="11">
                  <c:v>0.60272165259348598</c:v>
                </c:pt>
                <c:pt idx="12">
                  <c:v>0.14972311510910874</c:v>
                </c:pt>
              </c:numCache>
            </c:numRef>
          </c:val>
        </c:ser>
        <c:dLbls>
          <c:showVal val="1"/>
        </c:dLbls>
        <c:gapWidth val="100"/>
        <c:overlap val="-20"/>
        <c:axId val="65510400"/>
        <c:axId val="65532672"/>
      </c:barChart>
      <c:catAx>
        <c:axId val="6551040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532672"/>
        <c:crosses val="autoZero"/>
        <c:lblAlgn val="ctr"/>
        <c:lblOffset val="100"/>
        <c:tickLblSkip val="1"/>
        <c:tickMarkSkip val="1"/>
      </c:catAx>
      <c:valAx>
        <c:axId val="65532672"/>
        <c:scaling>
          <c:orientation val="minMax"/>
          <c:max val="0.65"/>
          <c:min val="-0.1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5104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baseline="0"/>
              <a:t>Funds' Shares within  the Aggregate NAV of  Open-Ended CII</a:t>
            </a:r>
            <a:endParaRPr lang="ru-RU" sz="1200" b="1" i="0" baseline="0"/>
          </a:p>
        </c:rich>
      </c:tx>
      <c:layout>
        <c:manualLayout>
          <c:xMode val="edge"/>
          <c:yMode val="edge"/>
          <c:x val="0.26050882650169954"/>
          <c:y val="9.0146398366870814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5515875667257451E-2"/>
                  <c:y val="-0.13104885301316957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1.9839182791420603E-2"/>
                  <c:y val="-6.3849182449392319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0239979939162715"/>
                  <c:y val="-7.7631633032255468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217057369402967"/>
                  <c:y val="-2.3133912801853701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8.1936969568852297E-2"/>
                  <c:y val="8.7019100567625615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3.8202036615422791E-2"/>
                  <c:y val="0.17340155479025318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3.1109654395586779E-2"/>
                  <c:y val="0.10064698728979786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3841015218659229E-2"/>
                  <c:y val="0.11824053023290801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7530310803283028E-2"/>
                  <c:y val="-1.2809022997054154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7593113627055861E-2"/>
                  <c:y val="-0.10850490423865977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7908619973287778E-2"/>
                  <c:y val="-0.11602431139545694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UNIVER.UA/Myhailo Hrushevskyi: Fond Derzhavnykh Paperiv</c:v>
                </c:pt>
                <c:pt idx="4">
                  <c:v>Sofiivskyi</c:v>
                </c:pt>
                <c:pt idx="5">
                  <c:v>KINTO-Ekviti</c:v>
                </c:pt>
                <c:pt idx="6">
                  <c:v>Altus – Depozyt</c:v>
                </c:pt>
                <c:pt idx="7">
                  <c:v>UNIVER.UA/Taras Shevchenko: Fond Zaoshchadzhen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VSI</c:v>
                </c:pt>
              </c:strCache>
            </c:strRef>
          </c:cat>
          <c:val>
            <c:numRef>
              <c:f>В_ВЧА!$C$22:$C$32</c:f>
              <c:numCache>
                <c:formatCode>#,##0.00</c:formatCode>
                <c:ptCount val="11"/>
                <c:pt idx="0">
                  <c:v>8402389.8638999984</c:v>
                </c:pt>
                <c:pt idx="1">
                  <c:v>26718357.02</c:v>
                </c:pt>
                <c:pt idx="2">
                  <c:v>6608608.8700000001</c:v>
                </c:pt>
                <c:pt idx="3">
                  <c:v>6437759.96</c:v>
                </c:pt>
                <c:pt idx="4">
                  <c:v>6050505.3200000003</c:v>
                </c:pt>
                <c:pt idx="5">
                  <c:v>4751522.47</c:v>
                </c:pt>
                <c:pt idx="6">
                  <c:v>3816510.21</c:v>
                </c:pt>
                <c:pt idx="7">
                  <c:v>3169529.8</c:v>
                </c:pt>
                <c:pt idx="8">
                  <c:v>2934731</c:v>
                </c:pt>
                <c:pt idx="9">
                  <c:v>1769788.014</c:v>
                </c:pt>
                <c:pt idx="10">
                  <c:v>1748966.92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UNIVER.UA/Myhailo Hrushevskyi: Fond Derzhavnykh Paperiv</c:v>
                </c:pt>
                <c:pt idx="4">
                  <c:v>Sofiivskyi</c:v>
                </c:pt>
                <c:pt idx="5">
                  <c:v>KINTO-Ekviti</c:v>
                </c:pt>
                <c:pt idx="6">
                  <c:v>Altus – Depozyt</c:v>
                </c:pt>
                <c:pt idx="7">
                  <c:v>UNIVER.UA/Taras Shevchenko: Fond Zaoshchadzhen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VSI</c:v>
                </c:pt>
              </c:strCache>
            </c:strRef>
          </c:cat>
          <c:val>
            <c:numRef>
              <c:f>В_ВЧА!$D$22:$D$32</c:f>
              <c:numCache>
                <c:formatCode>0.00%</c:formatCode>
                <c:ptCount val="11"/>
                <c:pt idx="0">
                  <c:v>0.12196835956596576</c:v>
                </c:pt>
                <c:pt idx="1">
                  <c:v>0.38784134380960811</c:v>
                </c:pt>
                <c:pt idx="2">
                  <c:v>9.5929990864868517E-2</c:v>
                </c:pt>
                <c:pt idx="3">
                  <c:v>9.3449962965203651E-2</c:v>
                </c:pt>
                <c:pt idx="4">
                  <c:v>8.7828608333941002E-2</c:v>
                </c:pt>
                <c:pt idx="5">
                  <c:v>6.8972686401596275E-2</c:v>
                </c:pt>
                <c:pt idx="6">
                  <c:v>5.5400129858339982E-2</c:v>
                </c:pt>
                <c:pt idx="7">
                  <c:v>4.6008618567242962E-2</c:v>
                </c:pt>
                <c:pt idx="8">
                  <c:v>4.2600299633233772E-2</c:v>
                </c:pt>
                <c:pt idx="9">
                  <c:v>2.5690088694229802E-2</c:v>
                </c:pt>
                <c:pt idx="10">
                  <c:v>2.5387851506872009E-2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930463974560639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037064375667561E-2"/>
          <c:y val="0.38398395788945983"/>
          <c:w val="0.89795984649577676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5365055543441332E-3"/>
                  <c:y val="-4.6498362294208565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ВЧА'!$B$57:$B$67</c:f>
              <c:strCache>
                <c:ptCount val="11"/>
                <c:pt idx="0">
                  <c:v>UNIVER.UA/Myhailo Hrushevskyi: Fond Derzhavnykh Paperiv   </c:v>
                </c:pt>
                <c:pt idx="1">
                  <c:v>ОТP Fond Aktsii</c:v>
                </c:pt>
                <c:pt idx="2">
                  <c:v>VSI</c:v>
                </c:pt>
                <c:pt idx="3">
                  <c:v>KINTO-Ekviti</c:v>
                </c:pt>
                <c:pt idx="4">
                  <c:v>UNIVER.UA/Volodymyr Velykyi: Fond Zbalansovanyi</c:v>
                </c:pt>
                <c:pt idx="5">
                  <c:v>Sofiivskyi</c:v>
                </c:pt>
                <c:pt idx="6">
                  <c:v>Altus – Depozyt</c:v>
                </c:pt>
                <c:pt idx="7">
                  <c:v>UNIVER.UA/Taras Shevchenko: Fond Zaoshchadzhen</c:v>
                </c:pt>
                <c:pt idx="8">
                  <c:v>Altus-Zbalansovanyi</c:v>
                </c:pt>
                <c:pt idx="9">
                  <c:v>KINTO-Klasychnyi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ВЧА'!$C$57:$C$67</c:f>
              <c:numCache>
                <c:formatCode>#,##0.00</c:formatCode>
                <c:ptCount val="11"/>
                <c:pt idx="0">
                  <c:v>1241.8842400000001</c:v>
                </c:pt>
                <c:pt idx="1">
                  <c:v>269.72183000000007</c:v>
                </c:pt>
                <c:pt idx="2">
                  <c:v>28.670449999999953</c:v>
                </c:pt>
                <c:pt idx="3">
                  <c:v>208.5538700000001</c:v>
                </c:pt>
                <c:pt idx="4">
                  <c:v>70.63812999999989</c:v>
                </c:pt>
                <c:pt idx="5">
                  <c:v>31.803129999999886</c:v>
                </c:pt>
                <c:pt idx="6">
                  <c:v>28.540079999999957</c:v>
                </c:pt>
                <c:pt idx="7">
                  <c:v>-1.7212399999999908</c:v>
                </c:pt>
                <c:pt idx="8">
                  <c:v>-17.562079999999959</c:v>
                </c:pt>
                <c:pt idx="9">
                  <c:v>459.03562000000102</c:v>
                </c:pt>
                <c:pt idx="10">
                  <c:v>604.58110399999896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1532522005931797E-3"/>
                  <c:y val="-7.684549466698763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5366131096865628E-3"/>
                  <c:y val="-3.607184054124779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8076307431406886E-4"/>
                  <c:y val="3.8064148988043778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1956888007460568E-3"/>
                  <c:y val="-3.652446862619751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0718781479189582E-3"/>
                  <c:y val="-2.0309345469309791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8277281832914244E-3"/>
                  <c:y val="-3.2597582166995305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4.3985560792120752E-4"/>
                  <c:y val="-7.3665385149824609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0718528840975331E-3"/>
                  <c:y val="-5.3131483658409402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9.8502880115111267E-4"/>
                  <c:y val="-7.1342369379150975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9.8502037987730439E-4"/>
                  <c:y val="6.4281594437997107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827765449724736E-3"/>
                  <c:y val="-4.9186241440667758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05"/>
                  <c:y val="0.34907632535405442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29"/>
                  <c:y val="0.3839839578894598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7"/>
                  <c:y val="0.3470229352049129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38"/>
                  <c:y val="0.3511297155031958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37"/>
                  <c:y val="0.35728988595062039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693"/>
                  <c:y val="0.46406617370597819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67"/>
                  <c:y val="0.66324501817270332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ВЧА'!$B$57:$B$67</c:f>
              <c:strCache>
                <c:ptCount val="11"/>
                <c:pt idx="0">
                  <c:v>UNIVER.UA/Myhailo Hrushevskyi: Fond Derzhavnykh Paperiv   </c:v>
                </c:pt>
                <c:pt idx="1">
                  <c:v>ОТP Fond Aktsii</c:v>
                </c:pt>
                <c:pt idx="2">
                  <c:v>VSI</c:v>
                </c:pt>
                <c:pt idx="3">
                  <c:v>KINTO-Ekviti</c:v>
                </c:pt>
                <c:pt idx="4">
                  <c:v>UNIVER.UA/Volodymyr Velykyi: Fond Zbalansovanyi</c:v>
                </c:pt>
                <c:pt idx="5">
                  <c:v>Sofiivskyi</c:v>
                </c:pt>
                <c:pt idx="6">
                  <c:v>Altus – Depozyt</c:v>
                </c:pt>
                <c:pt idx="7">
                  <c:v>UNIVER.UA/Taras Shevchenko: Fond Zaoshchadzhen</c:v>
                </c:pt>
                <c:pt idx="8">
                  <c:v>Altus-Zbalansovanyi</c:v>
                </c:pt>
                <c:pt idx="9">
                  <c:v>KINTO-Klasychnyi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ВЧА'!$E$57:$E$67</c:f>
              <c:numCache>
                <c:formatCode>#,##0.00</c:formatCode>
                <c:ptCount val="11"/>
                <c:pt idx="0">
                  <c:v>1185.7481948439579</c:v>
                </c:pt>
                <c:pt idx="1">
                  <c:v>20.705701894436331</c:v>
                </c:pt>
                <c:pt idx="2">
                  <c:v>12.720035392625192</c:v>
                </c:pt>
                <c:pt idx="3">
                  <c:v>9.1463328671791881</c:v>
                </c:pt>
                <c:pt idx="4">
                  <c:v>6.7672999437125991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-49.117010996724375</c:v>
                </c:pt>
                <c:pt idx="9">
                  <c:v>-55.957843815236018</c:v>
                </c:pt>
                <c:pt idx="10">
                  <c:v>7.1676334018047783</c:v>
                </c:pt>
              </c:numCache>
            </c:numRef>
          </c:val>
        </c:ser>
        <c:dLbls>
          <c:showVal val="1"/>
        </c:dLbls>
        <c:overlap val="-30"/>
        <c:axId val="65005440"/>
        <c:axId val="65006976"/>
      </c:barChart>
      <c:lineChart>
        <c:grouping val="standard"/>
        <c:ser>
          <c:idx val="2"/>
          <c:order val="2"/>
          <c:tx>
            <c:strRef>
              <c:f>'В_динаміка ВЧА'!$D$56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732487844680759E-2"/>
                  <c:y val="-9.089381473507930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197328683529257E-2"/>
                  <c:y val="-5.907620582378451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127018782500129E-2"/>
                  <c:y val="5.257936948701529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441453384335393E-2"/>
                  <c:y val="5.0718310153641588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220737246292904E-2"/>
                  <c:y val="4.2977768813369989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220808197821559E-2"/>
                  <c:y val="0.11459285113020599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220799776547697E-2"/>
                  <c:y val="9.9109599299319104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197357528688761E-2"/>
                  <c:y val="0.10870093253265783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976641390646323E-2"/>
                  <c:y val="0.10336308736660937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488349882665093E-2"/>
                  <c:y val="5.6920201107395471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596"/>
                  <c:y val="1.0266950745707482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882"/>
                  <c:y val="8.2135605965659858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58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58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58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ВЧА'!$B$57:$B$66</c:f>
              <c:strCache>
                <c:ptCount val="10"/>
                <c:pt idx="0">
                  <c:v>UNIVER.UA/Myhailo Hrushevskyi: Fond Derzhavnykh Paperiv   </c:v>
                </c:pt>
                <c:pt idx="1">
                  <c:v>ОТP Fond Aktsii</c:v>
                </c:pt>
                <c:pt idx="2">
                  <c:v>VSI</c:v>
                </c:pt>
                <c:pt idx="3">
                  <c:v>KINTO-Ekviti</c:v>
                </c:pt>
                <c:pt idx="4">
                  <c:v>UNIVER.UA/Volodymyr Velykyi: Fond Zbalansovanyi</c:v>
                </c:pt>
                <c:pt idx="5">
                  <c:v>Sofiivskyi</c:v>
                </c:pt>
                <c:pt idx="6">
                  <c:v>Altus – Depozyt</c:v>
                </c:pt>
                <c:pt idx="7">
                  <c:v>UNIVER.UA/Taras Shevchenko: Fond Zaoshchadzhen</c:v>
                </c:pt>
                <c:pt idx="8">
                  <c:v>Altus-Zbalansovanyi</c:v>
                </c:pt>
                <c:pt idx="9">
                  <c:v>KINTO-Klasychnyi</c:v>
                </c:pt>
              </c:strCache>
            </c:strRef>
          </c:cat>
          <c:val>
            <c:numRef>
              <c:f>'В_динаміка ВЧА'!$D$57:$D$66</c:f>
              <c:numCache>
                <c:formatCode>0.00%</c:formatCode>
                <c:ptCount val="10"/>
                <c:pt idx="0">
                  <c:v>0.23901346123806058</c:v>
                </c:pt>
                <c:pt idx="1">
                  <c:v>4.2550344926165475E-2</c:v>
                </c:pt>
                <c:pt idx="2">
                  <c:v>1.6665993623761814E-2</c:v>
                </c:pt>
                <c:pt idx="3">
                  <c:v>4.5906958282740523E-2</c:v>
                </c:pt>
                <c:pt idx="4">
                  <c:v>5.4695221662860588E-2</c:v>
                </c:pt>
                <c:pt idx="5">
                  <c:v>1.0955535729518448E-2</c:v>
                </c:pt>
                <c:pt idx="6">
                  <c:v>2.852523546746269E-2</c:v>
                </c:pt>
                <c:pt idx="7">
                  <c:v>-2.39695241551428E-3</c:v>
                </c:pt>
                <c:pt idx="8">
                  <c:v>-2.096463026807048E-2</c:v>
                </c:pt>
                <c:pt idx="9">
                  <c:v>1.7480863766723274E-2</c:v>
                </c:pt>
              </c:numCache>
            </c:numRef>
          </c:val>
        </c:ser>
        <c:dLbls>
          <c:showVal val="1"/>
        </c:dLbls>
        <c:marker val="1"/>
        <c:axId val="65029248"/>
        <c:axId val="65030784"/>
      </c:lineChart>
      <c:catAx>
        <c:axId val="6500544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06976"/>
        <c:crosses val="autoZero"/>
        <c:lblAlgn val="ctr"/>
        <c:lblOffset val="40"/>
        <c:tickLblSkip val="2"/>
        <c:tickMarkSkip val="1"/>
      </c:catAx>
      <c:valAx>
        <c:axId val="65006976"/>
        <c:scaling>
          <c:orientation val="minMax"/>
          <c:max val="1800"/>
          <c:min val="-1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05440"/>
        <c:crosses val="autoZero"/>
        <c:crossBetween val="between"/>
      </c:valAx>
      <c:catAx>
        <c:axId val="65029248"/>
        <c:scaling>
          <c:orientation val="minMax"/>
        </c:scaling>
        <c:delete val="1"/>
        <c:axPos val="b"/>
        <c:tickLblPos val="none"/>
        <c:crossAx val="65030784"/>
        <c:crosses val="autoZero"/>
        <c:lblAlgn val="ctr"/>
        <c:lblOffset val="100"/>
      </c:catAx>
      <c:valAx>
        <c:axId val="65030784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2924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2562411838042559E-2"/>
          <c:y val="0.75564757488407064"/>
          <c:w val="0.48299355379697079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354203938152547"/>
          <c:y val="9.250305836157277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312515576696348"/>
          <c:y val="9.9571786530017553E-2"/>
          <c:w val="0.82916751013947565"/>
          <c:h val="0.8629554832601521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'В_діаграма(дох)'!$A$2:$A$23</c:f>
              <c:strCache>
                <c:ptCount val="22"/>
                <c:pt idx="0">
                  <c:v>Bonum Optimum</c:v>
                </c:pt>
                <c:pt idx="1">
                  <c:v>VSI</c:v>
                </c:pt>
                <c:pt idx="2">
                  <c:v>UNIVER.UA/Myhailo Hrushevskyi: Fond Derzhavnykh Paperiv   </c:v>
                </c:pt>
                <c:pt idx="3">
                  <c:v>Altus – Zbalansovanyi</c:v>
                </c:pt>
                <c:pt idx="4">
                  <c:v>Altus – Depozyt</c:v>
                </c:pt>
                <c:pt idx="5">
                  <c:v>UNIVER.UA/Taras Shevchenko: Fond Zaoshchadzhen</c:v>
                </c:pt>
                <c:pt idx="6">
                  <c:v>KINTO- Кlasychnyi</c:v>
                </c:pt>
                <c:pt idx="7">
                  <c:v>KINTO-Kaznacheiskyi</c:v>
                </c:pt>
                <c:pt idx="8">
                  <c:v>ТАSК Resurs</c:v>
                </c:pt>
                <c:pt idx="9">
                  <c:v>ОТP Fond Aktsii</c:v>
                </c:pt>
                <c:pt idx="10">
                  <c:v>Nadbannia</c:v>
                </c:pt>
                <c:pt idx="11">
                  <c:v>KINTO-Ekviti</c:v>
                </c:pt>
                <c:pt idx="12">
                  <c:v>UNIVER.UA/Volodymyr Velykyi: Fond Zbalansovanyi</c:v>
                </c:pt>
                <c:pt idx="13">
                  <c:v>Sofiivskyi</c:v>
                </c:pt>
                <c:pt idx="14">
                  <c:v>UNIVER.UA/Iaroslav Mudryi: Fond Aktsii</c:v>
                </c:pt>
                <c:pt idx="15">
                  <c:v>Funds' average rate of return</c:v>
                </c:pt>
                <c:pt idx="16">
                  <c:v>UX Index</c:v>
                </c:pt>
                <c:pt idx="17">
                  <c:v>PFTS Index</c:v>
                </c:pt>
                <c:pt idx="18">
                  <c:v>EURO Deposits</c:v>
                </c:pt>
                <c:pt idx="19">
                  <c:v>USD Deposits</c:v>
                </c:pt>
                <c:pt idx="20">
                  <c:v>UAH Deposits</c:v>
                </c:pt>
                <c:pt idx="21">
                  <c:v>"Gold" deposit (at official rate of gold)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-2.3969524155160737E-3</c:v>
                </c:pt>
                <c:pt idx="1">
                  <c:v>9.0448092637651634E-3</c:v>
                </c:pt>
                <c:pt idx="2">
                  <c:v>9.4653122658483468E-3</c:v>
                </c:pt>
                <c:pt idx="3">
                  <c:v>1.0955535729558319E-2</c:v>
                </c:pt>
                <c:pt idx="4">
                  <c:v>1.1035883455005946E-2</c:v>
                </c:pt>
                <c:pt idx="5">
                  <c:v>1.1091481542318871E-2</c:v>
                </c:pt>
                <c:pt idx="6">
                  <c:v>1.9652802425751181E-2</c:v>
                </c:pt>
                <c:pt idx="7">
                  <c:v>2.4007713068545655E-2</c:v>
                </c:pt>
                <c:pt idx="8">
                  <c:v>2.8525235467472321E-2</c:v>
                </c:pt>
                <c:pt idx="9">
                  <c:v>3.9082644348441997E-2</c:v>
                </c:pt>
                <c:pt idx="10">
                  <c:v>3.9860131767965434E-2</c:v>
                </c:pt>
                <c:pt idx="11">
                  <c:v>4.3844477427274375E-2</c:v>
                </c:pt>
                <c:pt idx="12">
                  <c:v>4.9304956475464401E-2</c:v>
                </c:pt>
                <c:pt idx="13">
                  <c:v>7.3146544169472305E-2</c:v>
                </c:pt>
                <c:pt idx="14">
                  <c:v>7.5847014720980432E-2</c:v>
                </c:pt>
                <c:pt idx="15">
                  <c:v>2.9497839314156577E-2</c:v>
                </c:pt>
                <c:pt idx="16">
                  <c:v>7.6098235904531242E-2</c:v>
                </c:pt>
                <c:pt idx="17">
                  <c:v>2.6502248262705974E-2</c:v>
                </c:pt>
                <c:pt idx="18">
                  <c:v>-1.0146924037779392E-5</c:v>
                </c:pt>
                <c:pt idx="19">
                  <c:v>1.5172173061382965E-2</c:v>
                </c:pt>
                <c:pt idx="20">
                  <c:v>1.3150684931506848E-2</c:v>
                </c:pt>
                <c:pt idx="21">
                  <c:v>4.7105323564753387E-3</c:v>
                </c:pt>
              </c:numCache>
            </c:numRef>
          </c:val>
        </c:ser>
        <c:gapWidth val="60"/>
        <c:axId val="63072896"/>
        <c:axId val="65053056"/>
      </c:barChart>
      <c:catAx>
        <c:axId val="6307289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53056"/>
        <c:crosses val="autoZero"/>
        <c:lblAlgn val="ctr"/>
        <c:lblOffset val="0"/>
        <c:tickLblSkip val="1"/>
        <c:tickMarkSkip val="1"/>
      </c:catAx>
      <c:valAx>
        <c:axId val="65053056"/>
        <c:scaling>
          <c:orientation val="minMax"/>
          <c:max val="0.09"/>
          <c:min val="-0.03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07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59999999999999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2000000000000001E-2"/>
          <c:y val="0.34133422222453702"/>
          <c:w val="0.93279999999999996"/>
          <c:h val="0.43733447222518806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1.3373388730245739E-4"/>
                  <c:y val="2.247943177085323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1120000000000005"/>
                  <c:y val="0.5573347847260018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ВЧА'!$B$36:$B$38</c:f>
              <c:strCache>
                <c:ptCount val="3"/>
                <c:pt idx="0">
                  <c:v>ТАSК Ukrainskyi Kapital</c:v>
                </c:pt>
                <c:pt idx="1">
                  <c:v>Zbalansovanyi Fond "Parytet"</c:v>
                </c:pt>
                <c:pt idx="2">
                  <c:v>Оptimum</c:v>
                </c:pt>
              </c:strCache>
            </c:strRef>
          </c:cat>
          <c:val>
            <c:numRef>
              <c:f>'І_динаміка ВЧА'!$C$36:$C$38</c:f>
              <c:numCache>
                <c:formatCode>#,##0.00</c:formatCode>
                <c:ptCount val="3"/>
                <c:pt idx="0">
                  <c:v>65.728939999999938</c:v>
                </c:pt>
                <c:pt idx="1">
                  <c:v>32.878249999999994</c:v>
                </c:pt>
                <c:pt idx="2">
                  <c:v>-2.5830900000000256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ВЧА'!$E$35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814514450337059E-2"/>
                  <c:y val="-7.169162673511819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2822956377119286E-3"/>
                  <c:y val="-1.83581545125345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1499928632432815E-3"/>
                  <c:y val="-1.2502509895770186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0960000000000003"/>
                  <c:y val="0.54666809028148511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1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6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"/>
                  <c:y val="0.5120013333368055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7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59999999999996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ВЧА'!$B$36:$B$38</c:f>
              <c:strCache>
                <c:ptCount val="3"/>
                <c:pt idx="0">
                  <c:v>ТАSК Ukrainskyi Kapital</c:v>
                </c:pt>
                <c:pt idx="1">
                  <c:v>Zbalansovanyi Fond "Parytet"</c:v>
                </c:pt>
                <c:pt idx="2">
                  <c:v>Оptimum</c:v>
                </c:pt>
              </c:strCache>
            </c:strRef>
          </c:cat>
          <c:val>
            <c:numRef>
              <c:f>'І_динаміка ВЧА'!$E$36:$E$38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65304448"/>
        <c:axId val="65305984"/>
      </c:barChart>
      <c:lineChart>
        <c:grouping val="standard"/>
        <c:ser>
          <c:idx val="2"/>
          <c:order val="2"/>
          <c:tx>
            <c:strRef>
              <c:f>'І_динаміка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810747989197734E-3"/>
                  <c:y val="-5.550827656601881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9133775733885354E-3"/>
                  <c:y val="-5.88833331307399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3543196521426616E-3"/>
                  <c:y val="-2.316404774524065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8479999999999999"/>
                  <c:y val="0.56533480555938953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48"/>
                  <c:y val="0.68000177083794489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439999999999996"/>
                  <c:y val="0.42933445139180049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39999999999996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04"/>
                  <c:y val="1.066669444451678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19999999999998"/>
                  <c:y val="1.0666694444516782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ВЧА'!$D$36:$D$38</c:f>
              <c:numCache>
                <c:formatCode>0.00%</c:formatCode>
                <c:ptCount val="3"/>
                <c:pt idx="0">
                  <c:v>5.4826852784229101E-2</c:v>
                </c:pt>
                <c:pt idx="1">
                  <c:v>2.1847600687797477E-2</c:v>
                </c:pt>
                <c:pt idx="2">
                  <c:v>-6.1546789191102638E-3</c:v>
                </c:pt>
              </c:numCache>
            </c:numRef>
          </c:val>
        </c:ser>
        <c:dLbls>
          <c:showVal val="1"/>
        </c:dLbls>
        <c:marker val="1"/>
        <c:axId val="65324160"/>
        <c:axId val="65325696"/>
      </c:lineChart>
      <c:catAx>
        <c:axId val="6530444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05984"/>
        <c:crosses val="autoZero"/>
        <c:lblAlgn val="ctr"/>
        <c:lblOffset val="100"/>
        <c:tickLblSkip val="1"/>
        <c:tickMarkSkip val="1"/>
      </c:catAx>
      <c:valAx>
        <c:axId val="65305984"/>
        <c:scaling>
          <c:orientation val="minMax"/>
          <c:max val="10"/>
          <c:min val="-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04448"/>
        <c:crosses val="autoZero"/>
        <c:crossBetween val="between"/>
      </c:valAx>
      <c:catAx>
        <c:axId val="65324160"/>
        <c:scaling>
          <c:orientation val="minMax"/>
        </c:scaling>
        <c:delete val="1"/>
        <c:axPos val="b"/>
        <c:tickLblPos val="none"/>
        <c:crossAx val="65325696"/>
        <c:crosses val="autoZero"/>
        <c:lblAlgn val="ctr"/>
        <c:lblOffset val="100"/>
      </c:catAx>
      <c:valAx>
        <c:axId val="65325696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2416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76"/>
          <c:y val="0.81600212500553382"/>
          <c:w val="0.53839999999999999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6.031366640534671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664983376121993"/>
          <c:y val="0.1230398794669073"/>
          <c:w val="0.81015268587042244"/>
          <c:h val="0.8347411430499984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Optimum</c:v>
                </c:pt>
                <c:pt idx="1">
                  <c:v>Zbalansovanyi Fond "Parytet"</c:v>
                </c:pt>
                <c:pt idx="2">
                  <c:v>ТАSК Ukrainskyi Kapital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-6.1546789191099238E-3</c:v>
                </c:pt>
                <c:pt idx="1">
                  <c:v>2.184760068782432E-2</c:v>
                </c:pt>
                <c:pt idx="2">
                  <c:v>5.4826852784257252E-2</c:v>
                </c:pt>
                <c:pt idx="3">
                  <c:v>2.3506591517657216E-2</c:v>
                </c:pt>
                <c:pt idx="4">
                  <c:v>7.6098235904531242E-2</c:v>
                </c:pt>
                <c:pt idx="5">
                  <c:v>2.6502248262705974E-2</c:v>
                </c:pt>
                <c:pt idx="6">
                  <c:v>-1.0146924037779392E-5</c:v>
                </c:pt>
                <c:pt idx="7">
                  <c:v>1.5172173061382965E-2</c:v>
                </c:pt>
                <c:pt idx="8">
                  <c:v>1.3150684931506848E-2</c:v>
                </c:pt>
                <c:pt idx="9">
                  <c:v>4.7105323564753387E-3</c:v>
                </c:pt>
              </c:numCache>
            </c:numRef>
          </c:val>
        </c:ser>
        <c:gapWidth val="60"/>
        <c:axId val="65366272"/>
        <c:axId val="65368064"/>
      </c:barChart>
      <c:catAx>
        <c:axId val="6536627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368064"/>
        <c:crosses val="autoZero"/>
        <c:lblAlgn val="ctr"/>
        <c:lblOffset val="100"/>
        <c:tickLblSkip val="1"/>
        <c:tickMarkSkip val="1"/>
      </c:catAx>
      <c:valAx>
        <c:axId val="65368064"/>
        <c:scaling>
          <c:orientation val="minMax"/>
          <c:max val="0.08"/>
          <c:min val="-0.0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366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9118065433854911E-2"/>
          <c:y val="0.32840236686390534"/>
          <c:w val="0.92389758179231862"/>
          <c:h val="0.45857988165680474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1.2279921254682963E-4"/>
                  <c:y val="2.6710746690532798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3940256045519206"/>
                  <c:y val="0.36390532544378701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23186344238973"/>
                  <c:y val="0.5355029585798816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ВЧА'!$C$36:$C$37</c:f>
              <c:numCache>
                <c:formatCode>#,##0.00</c:formatCode>
                <c:ptCount val="2"/>
                <c:pt idx="0">
                  <c:v>762.88093999999944</c:v>
                </c:pt>
                <c:pt idx="1">
                  <c:v>21.42625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ВЧА'!$E$36:$E$37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overlap val="-20"/>
        <c:axId val="64468864"/>
        <c:axId val="64470400"/>
      </c:barChart>
      <c:lineChart>
        <c:grouping val="standard"/>
        <c:ser>
          <c:idx val="2"/>
          <c:order val="2"/>
          <c:tx>
            <c:strRef>
              <c:f>'3_динаміка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708339397345925E-3"/>
                  <c:y val="-5.672633338919710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760138755689345E-3"/>
                  <c:y val="3.041945284526435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687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ВЧА'!$D$36:$D$37</c:f>
              <c:numCache>
                <c:formatCode>0.00%</c:formatCode>
                <c:ptCount val="2"/>
                <c:pt idx="0">
                  <c:v>9.9230345838583034E-2</c:v>
                </c:pt>
                <c:pt idx="1">
                  <c:v>2.2545373479173587E-2</c:v>
                </c:pt>
              </c:numCache>
            </c:numRef>
          </c:val>
        </c:ser>
        <c:dLbls>
          <c:showVal val="1"/>
        </c:dLbls>
        <c:marker val="1"/>
        <c:axId val="64496768"/>
        <c:axId val="64498304"/>
      </c:lineChart>
      <c:catAx>
        <c:axId val="6446886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70400"/>
        <c:crosses val="autoZero"/>
        <c:lblAlgn val="ctr"/>
        <c:lblOffset val="100"/>
        <c:tickLblSkip val="1"/>
        <c:tickMarkSkip val="1"/>
      </c:catAx>
      <c:valAx>
        <c:axId val="64470400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68864"/>
        <c:crosses val="autoZero"/>
        <c:crossBetween val="between"/>
      </c:valAx>
      <c:catAx>
        <c:axId val="64496768"/>
        <c:scaling>
          <c:orientation val="minMax"/>
        </c:scaling>
        <c:delete val="1"/>
        <c:axPos val="b"/>
        <c:tickLblPos val="none"/>
        <c:crossAx val="64498304"/>
        <c:crosses val="autoZero"/>
        <c:lblAlgn val="ctr"/>
        <c:lblOffset val="100"/>
      </c:catAx>
      <c:valAx>
        <c:axId val="64498304"/>
        <c:scaling>
          <c:orientation val="minMax"/>
          <c:max val="0.1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9676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492176386913228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3"/>
          <c:y val="9.3896857114474999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085914085914086"/>
          <c:y val="0.17840402851750251"/>
          <c:w val="0.84215784215784217"/>
          <c:h val="0.7668243331015458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2.2545373479183617E-2</c:v>
                </c:pt>
                <c:pt idx="1">
                  <c:v>8.9315399677962093E-2</c:v>
                </c:pt>
                <c:pt idx="2">
                  <c:v>5.5930386578572855E-2</c:v>
                </c:pt>
                <c:pt idx="3">
                  <c:v>7.6098235904531242E-2</c:v>
                </c:pt>
                <c:pt idx="4">
                  <c:v>2.6502248262705974E-2</c:v>
                </c:pt>
                <c:pt idx="5">
                  <c:v>-1.0146924037779392E-5</c:v>
                </c:pt>
                <c:pt idx="6">
                  <c:v>1.5172173061382965E-2</c:v>
                </c:pt>
                <c:pt idx="7">
                  <c:v>1.3150684931506848E-2</c:v>
                </c:pt>
                <c:pt idx="8">
                  <c:v>4.7105323564753387E-3</c:v>
                </c:pt>
              </c:numCache>
            </c:numRef>
          </c:val>
        </c:ser>
        <c:gapWidth val="60"/>
        <c:axId val="65075456"/>
        <c:axId val="65085440"/>
      </c:barChart>
      <c:catAx>
        <c:axId val="6507545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85440"/>
        <c:crosses val="autoZero"/>
        <c:lblAlgn val="ctr"/>
        <c:lblOffset val="100"/>
        <c:tickLblSkip val="1"/>
        <c:tickMarkSkip val="1"/>
      </c:catAx>
      <c:valAx>
        <c:axId val="65085440"/>
        <c:scaling>
          <c:orientation val="minMax"/>
          <c:max val="0.09"/>
          <c:min val="-0.0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75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32</xdr:row>
      <xdr:rowOff>104775</xdr:rowOff>
    </xdr:from>
    <xdr:to>
      <xdr:col>4</xdr:col>
      <xdr:colOff>533400</xdr:colOff>
      <xdr:row>56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104775</xdr:rowOff>
    </xdr:from>
    <xdr:to>
      <xdr:col>7</xdr:col>
      <xdr:colOff>38100</xdr:colOff>
      <xdr:row>50</xdr:row>
      <xdr:rowOff>142875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18</xdr:col>
      <xdr:colOff>28575</xdr:colOff>
      <xdr:row>52</xdr:row>
      <xdr:rowOff>104775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19050</xdr:rowOff>
    </xdr:from>
    <xdr:to>
      <xdr:col>7</xdr:col>
      <xdr:colOff>9525</xdr:colOff>
      <xdr:row>32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123825</xdr:rowOff>
    </xdr:from>
    <xdr:to>
      <xdr:col>9</xdr:col>
      <xdr:colOff>295275</xdr:colOff>
      <xdr:row>29</xdr:row>
      <xdr:rowOff>76200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P46" sqref="P46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8" t="s">
        <v>13</v>
      </c>
      <c r="B1" s="68"/>
      <c r="C1" s="68"/>
      <c r="D1" s="69"/>
      <c r="E1" s="69"/>
      <c r="F1" s="69"/>
    </row>
    <row r="2" spans="1:14" ht="30.75" thickBot="1">
      <c r="A2" s="25" t="s">
        <v>14</v>
      </c>
      <c r="B2" s="25" t="s">
        <v>15</v>
      </c>
      <c r="C2" s="25" t="s">
        <v>16</v>
      </c>
      <c r="D2" s="25" t="s">
        <v>17</v>
      </c>
      <c r="E2" s="25" t="s">
        <v>18</v>
      </c>
      <c r="F2" s="25" t="s">
        <v>19</v>
      </c>
      <c r="G2" s="2"/>
      <c r="I2" s="1"/>
    </row>
    <row r="3" spans="1:14" ht="14.25">
      <c r="A3" s="82" t="s">
        <v>20</v>
      </c>
      <c r="B3" s="83">
        <v>2.4892643926962998E-2</v>
      </c>
      <c r="C3" s="83">
        <v>4.9336921687706869E-2</v>
      </c>
      <c r="D3" s="83">
        <v>2.5127044580012498E-2</v>
      </c>
      <c r="E3" s="83">
        <v>-2.3997642318057604E-2</v>
      </c>
      <c r="F3" s="83">
        <v>1.8727409977233878E-2</v>
      </c>
      <c r="G3" s="56"/>
      <c r="H3" s="56"/>
      <c r="I3" s="2"/>
      <c r="J3" s="2"/>
      <c r="K3" s="2"/>
      <c r="L3" s="2"/>
    </row>
    <row r="4" spans="1:14" ht="14.25">
      <c r="A4" s="82" t="s">
        <v>21</v>
      </c>
      <c r="B4" s="83">
        <v>2.6502248262705974E-2</v>
      </c>
      <c r="C4" s="83">
        <v>7.6098235904531242E-2</v>
      </c>
      <c r="D4" s="83">
        <v>2.9497839314156577E-2</v>
      </c>
      <c r="E4" s="83">
        <v>2.3506591517657216E-2</v>
      </c>
      <c r="F4" s="83">
        <v>5.5930386578572855E-2</v>
      </c>
      <c r="G4" s="56"/>
      <c r="H4" s="56"/>
      <c r="I4" s="2"/>
      <c r="J4" s="2"/>
      <c r="K4" s="2"/>
      <c r="L4" s="2"/>
    </row>
    <row r="5" spans="1:14" ht="15" thickBot="1">
      <c r="A5" s="72" t="s">
        <v>22</v>
      </c>
      <c r="B5" s="74">
        <v>0.13648877993588537</v>
      </c>
      <c r="C5" s="74">
        <v>0.60272165259348598</v>
      </c>
      <c r="D5" s="74">
        <v>0.20157369931451383</v>
      </c>
      <c r="E5" s="74">
        <v>8.6604380794582103E-2</v>
      </c>
      <c r="F5" s="74">
        <v>0.35381730865301952</v>
      </c>
      <c r="G5" s="56"/>
      <c r="H5" s="56"/>
      <c r="I5" s="2"/>
      <c r="J5" s="2"/>
      <c r="K5" s="2"/>
      <c r="L5" s="2"/>
    </row>
    <row r="6" spans="1:14" ht="14.25">
      <c r="A6" s="66"/>
      <c r="B6" s="65"/>
      <c r="C6" s="65"/>
      <c r="D6" s="67"/>
      <c r="E6" s="67"/>
      <c r="F6" s="67"/>
      <c r="G6" s="10"/>
      <c r="J6" s="2"/>
      <c r="K6" s="2"/>
      <c r="L6" s="2"/>
      <c r="M6" s="2"/>
      <c r="N6" s="2"/>
    </row>
    <row r="7" spans="1:14" ht="14.25">
      <c r="A7" s="66"/>
      <c r="B7" s="67"/>
      <c r="C7" s="67"/>
      <c r="D7" s="67"/>
      <c r="E7" s="67"/>
      <c r="F7" s="67"/>
      <c r="J7" s="4"/>
      <c r="K7" s="4"/>
      <c r="L7" s="4"/>
      <c r="M7" s="4"/>
      <c r="N7" s="4"/>
    </row>
    <row r="8" spans="1:14" ht="14.25">
      <c r="A8" s="66"/>
      <c r="B8" s="67"/>
      <c r="C8" s="67"/>
      <c r="D8" s="67"/>
      <c r="E8" s="67"/>
      <c r="F8" s="67"/>
    </row>
    <row r="9" spans="1:14" ht="14.25">
      <c r="A9" s="66"/>
      <c r="B9" s="67"/>
      <c r="C9" s="67"/>
      <c r="D9" s="67"/>
      <c r="E9" s="67"/>
      <c r="F9" s="67"/>
    </row>
    <row r="10" spans="1:14" ht="14.25">
      <c r="A10" s="66"/>
      <c r="B10" s="67"/>
      <c r="C10" s="67"/>
      <c r="D10" s="67"/>
      <c r="E10" s="67"/>
      <c r="F10" s="67"/>
      <c r="N10" s="10"/>
    </row>
    <row r="11" spans="1:14" ht="14.25">
      <c r="A11" s="66"/>
      <c r="B11" s="67"/>
      <c r="C11" s="67"/>
      <c r="D11" s="67"/>
      <c r="E11" s="67"/>
      <c r="F11" s="67"/>
    </row>
    <row r="12" spans="1:14" ht="14.25">
      <c r="A12" s="66"/>
      <c r="B12" s="67"/>
      <c r="C12" s="67"/>
      <c r="D12" s="67"/>
      <c r="E12" s="67"/>
      <c r="F12" s="67"/>
    </row>
    <row r="13" spans="1:14" ht="14.25">
      <c r="A13" s="66"/>
      <c r="B13" s="67"/>
      <c r="C13" s="67"/>
      <c r="D13" s="67"/>
      <c r="E13" s="67"/>
      <c r="F13" s="67"/>
    </row>
    <row r="14" spans="1:14" ht="14.25">
      <c r="A14" s="66"/>
      <c r="B14" s="67"/>
      <c r="C14" s="67"/>
      <c r="D14" s="67"/>
      <c r="E14" s="67"/>
      <c r="F14" s="67"/>
    </row>
    <row r="15" spans="1:14" ht="14.25">
      <c r="A15" s="66"/>
      <c r="B15" s="67"/>
      <c r="C15" s="67"/>
      <c r="D15" s="67"/>
      <c r="E15" s="67"/>
      <c r="F15" s="67"/>
    </row>
    <row r="16" spans="1:14" ht="14.25">
      <c r="A16" s="66"/>
      <c r="B16" s="67"/>
      <c r="C16" s="67"/>
      <c r="D16" s="67"/>
      <c r="E16" s="67"/>
      <c r="F16" s="67"/>
    </row>
    <row r="17" spans="1:6" ht="14.25">
      <c r="A17" s="66"/>
      <c r="B17" s="67"/>
      <c r="C17" s="67"/>
      <c r="D17" s="67"/>
      <c r="E17" s="67"/>
      <c r="F17" s="67"/>
    </row>
    <row r="18" spans="1:6" ht="14.25">
      <c r="A18" s="66"/>
      <c r="B18" s="67"/>
      <c r="C18" s="67"/>
      <c r="D18" s="67"/>
      <c r="E18" s="67"/>
      <c r="F18" s="67"/>
    </row>
    <row r="19" spans="1:6" ht="14.25">
      <c r="A19" s="66"/>
      <c r="B19" s="67"/>
      <c r="C19" s="67"/>
      <c r="D19" s="67"/>
      <c r="E19" s="67"/>
      <c r="F19" s="67"/>
    </row>
    <row r="20" spans="1:6" ht="14.25">
      <c r="A20" s="66"/>
      <c r="B20" s="67"/>
      <c r="C20" s="67"/>
      <c r="D20" s="67"/>
      <c r="E20" s="67"/>
      <c r="F20" s="67"/>
    </row>
    <row r="21" spans="1:6" ht="15" thickBot="1">
      <c r="A21" s="66"/>
      <c r="B21" s="67"/>
      <c r="C21" s="67"/>
      <c r="D21" s="67"/>
      <c r="E21" s="67"/>
      <c r="F21" s="67"/>
    </row>
    <row r="22" spans="1:6" ht="15.75" thickBot="1">
      <c r="A22" s="190" t="s">
        <v>23</v>
      </c>
      <c r="B22" s="191" t="s">
        <v>24</v>
      </c>
      <c r="C22" s="192" t="s">
        <v>25</v>
      </c>
      <c r="D22" s="71"/>
      <c r="E22" s="67"/>
      <c r="F22" s="67"/>
    </row>
    <row r="23" spans="1:6" ht="14.25">
      <c r="A23" s="26" t="s">
        <v>26</v>
      </c>
      <c r="B23" s="27">
        <v>-2.0532219045524491E-2</v>
      </c>
      <c r="C23" s="62">
        <v>-2.6960655795011501E-2</v>
      </c>
      <c r="D23" s="71"/>
      <c r="E23" s="67"/>
      <c r="F23" s="67"/>
    </row>
    <row r="24" spans="1:6" ht="14.25">
      <c r="A24" s="26" t="s">
        <v>27</v>
      </c>
      <c r="B24" s="27">
        <v>-6.2006845786857223E-3</v>
      </c>
      <c r="C24" s="62">
        <v>-6.4369337315814068E-2</v>
      </c>
      <c r="D24" s="71"/>
      <c r="E24" s="67"/>
      <c r="F24" s="67"/>
    </row>
    <row r="25" spans="1:6" ht="28.5">
      <c r="A25" s="193" t="s">
        <v>28</v>
      </c>
      <c r="B25" s="27">
        <v>1.3257615910452936E-2</v>
      </c>
      <c r="C25" s="62">
        <v>9.600635897389509E-2</v>
      </c>
      <c r="D25" s="71"/>
      <c r="E25" s="67"/>
      <c r="F25" s="67"/>
    </row>
    <row r="26" spans="1:6" ht="14.25">
      <c r="A26" s="52" t="s">
        <v>29</v>
      </c>
      <c r="B26" s="27">
        <v>1.6319532983577245E-2</v>
      </c>
      <c r="C26" s="62">
        <v>5.2360447511748065E-2</v>
      </c>
      <c r="D26" s="71"/>
      <c r="E26" s="67"/>
      <c r="F26" s="67"/>
    </row>
    <row r="27" spans="1:6" ht="14.25">
      <c r="A27" s="26" t="s">
        <v>30</v>
      </c>
      <c r="B27" s="27">
        <v>2.2188174774546043E-2</v>
      </c>
      <c r="C27" s="62">
        <v>0.1449365569120511</v>
      </c>
      <c r="D27" s="71"/>
      <c r="E27" s="67"/>
      <c r="F27" s="67"/>
    </row>
    <row r="28" spans="1:6" ht="14.25">
      <c r="A28" s="26" t="s">
        <v>31</v>
      </c>
      <c r="B28" s="27">
        <v>2.5086465633313182E-2</v>
      </c>
      <c r="C28" s="62">
        <v>0.29620745531049431</v>
      </c>
      <c r="D28" s="71"/>
      <c r="E28" s="67"/>
      <c r="F28" s="67"/>
    </row>
    <row r="29" spans="1:6" ht="14.25">
      <c r="A29" s="26" t="s">
        <v>15</v>
      </c>
      <c r="B29" s="27">
        <v>2.6502248262705974E-2</v>
      </c>
      <c r="C29" s="62">
        <v>0.13648877993588537</v>
      </c>
      <c r="D29" s="71"/>
      <c r="E29" s="67"/>
      <c r="F29" s="67"/>
    </row>
    <row r="30" spans="1:6" ht="14.25">
      <c r="A30" s="82" t="s">
        <v>32</v>
      </c>
      <c r="B30" s="27">
        <v>2.9118061839198628E-2</v>
      </c>
      <c r="C30" s="62">
        <v>0.29726869168482062</v>
      </c>
      <c r="D30" s="71"/>
      <c r="E30" s="67"/>
      <c r="F30" s="67"/>
    </row>
    <row r="31" spans="1:6" ht="14.25">
      <c r="A31" s="52" t="s">
        <v>33</v>
      </c>
      <c r="B31" s="195">
        <v>3.1235043487885861E-2</v>
      </c>
      <c r="C31" s="62">
        <v>0.15531501478030396</v>
      </c>
      <c r="D31" s="71"/>
      <c r="E31" s="67"/>
      <c r="F31" s="67"/>
    </row>
    <row r="32" spans="1:6" ht="14.25">
      <c r="A32" s="194" t="s">
        <v>34</v>
      </c>
      <c r="B32" s="27">
        <v>3.2549002684898687E-2</v>
      </c>
      <c r="C32" s="62">
        <v>0.13740293935892955</v>
      </c>
      <c r="D32" s="71"/>
      <c r="E32" s="67"/>
      <c r="F32" s="67"/>
    </row>
    <row r="33" spans="1:6" ht="14.25">
      <c r="A33" s="26" t="s">
        <v>35</v>
      </c>
      <c r="B33" s="27">
        <v>4.3389694038274307E-2</v>
      </c>
      <c r="C33" s="62">
        <v>0.17949038788523408</v>
      </c>
      <c r="D33" s="71"/>
      <c r="E33" s="67"/>
      <c r="F33" s="67"/>
    </row>
    <row r="34" spans="1:6" ht="14.25">
      <c r="A34" s="26" t="s">
        <v>16</v>
      </c>
      <c r="B34" s="27">
        <v>7.6098235904531242E-2</v>
      </c>
      <c r="C34" s="62">
        <v>0.60272165259348598</v>
      </c>
      <c r="D34" s="71"/>
      <c r="E34" s="67"/>
      <c r="F34" s="67"/>
    </row>
    <row r="35" spans="1:6" ht="15" thickBot="1">
      <c r="A35" s="72" t="s">
        <v>36</v>
      </c>
      <c r="B35" s="73">
        <v>8.1317902878129011E-2</v>
      </c>
      <c r="C35" s="74">
        <v>0.14972311510910874</v>
      </c>
      <c r="D35" s="71"/>
      <c r="E35" s="67"/>
      <c r="F35" s="67"/>
    </row>
    <row r="36" spans="1:6" ht="14.25">
      <c r="A36" s="66"/>
      <c r="B36" s="67"/>
      <c r="C36" s="67"/>
      <c r="D36" s="71"/>
      <c r="E36" s="67"/>
      <c r="F36" s="67"/>
    </row>
    <row r="37" spans="1:6" ht="14.25">
      <c r="A37" s="66"/>
      <c r="B37" s="67"/>
      <c r="C37" s="67"/>
      <c r="D37" s="71"/>
      <c r="E37" s="67"/>
      <c r="F37" s="67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5" workbookViewId="0">
      <selection activeCell="I3" sqref="I3:I4"/>
    </sheetView>
  </sheetViews>
  <sheetFormatPr defaultRowHeight="14.25"/>
  <cols>
    <col min="1" max="1" width="4.7109375" style="30" customWidth="1"/>
    <col min="2" max="2" width="37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>
      <c r="A1" s="167" t="s">
        <v>134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1" ht="60.75" thickBot="1">
      <c r="A2" s="25" t="s">
        <v>38</v>
      </c>
      <c r="B2" s="215" t="s">
        <v>76</v>
      </c>
      <c r="C2" s="15" t="s">
        <v>115</v>
      </c>
      <c r="D2" s="43" t="s">
        <v>116</v>
      </c>
      <c r="E2" s="43" t="s">
        <v>40</v>
      </c>
      <c r="F2" s="43" t="s">
        <v>135</v>
      </c>
      <c r="G2" s="43" t="s">
        <v>136</v>
      </c>
      <c r="H2" s="43" t="s">
        <v>137</v>
      </c>
      <c r="I2" s="17" t="s">
        <v>44</v>
      </c>
      <c r="J2" s="18" t="s">
        <v>45</v>
      </c>
    </row>
    <row r="3" spans="1:11" ht="14.25" customHeight="1">
      <c r="A3" s="21">
        <v>1</v>
      </c>
      <c r="B3" s="197" t="s">
        <v>138</v>
      </c>
      <c r="C3" s="216" t="s">
        <v>123</v>
      </c>
      <c r="D3" s="217" t="s">
        <v>140</v>
      </c>
      <c r="E3" s="79">
        <v>8450861.1999999993</v>
      </c>
      <c r="F3" s="80">
        <v>175390</v>
      </c>
      <c r="G3" s="79">
        <v>48.183255601801697</v>
      </c>
      <c r="H3" s="50">
        <v>100</v>
      </c>
      <c r="I3" s="78" t="s">
        <v>48</v>
      </c>
      <c r="J3" s="81" t="s">
        <v>7</v>
      </c>
      <c r="K3" s="46"/>
    </row>
    <row r="4" spans="1:11" ht="28.5">
      <c r="A4" s="21">
        <v>2</v>
      </c>
      <c r="B4" s="197" t="s">
        <v>139</v>
      </c>
      <c r="C4" s="216" t="s">
        <v>123</v>
      </c>
      <c r="D4" s="217" t="s">
        <v>140</v>
      </c>
      <c r="E4" s="79">
        <v>971787.53009999997</v>
      </c>
      <c r="F4" s="80">
        <v>648</v>
      </c>
      <c r="G4" s="79">
        <v>1499.6721143518519</v>
      </c>
      <c r="H4" s="50">
        <v>5000</v>
      </c>
      <c r="I4" s="197" t="s">
        <v>121</v>
      </c>
      <c r="J4" s="81" t="s">
        <v>0</v>
      </c>
      <c r="K4" s="47"/>
    </row>
    <row r="5" spans="1:11" ht="15.75" customHeight="1" thickBot="1">
      <c r="A5" s="168" t="s">
        <v>65</v>
      </c>
      <c r="B5" s="169"/>
      <c r="C5" s="106" t="s">
        <v>4</v>
      </c>
      <c r="D5" s="106" t="s">
        <v>4</v>
      </c>
      <c r="E5" s="93">
        <f>SUM(E3:E4)</f>
        <v>9422648.7300999984</v>
      </c>
      <c r="F5" s="94">
        <f>SUM(F3:F4)</f>
        <v>176038</v>
      </c>
      <c r="G5" s="106" t="s">
        <v>4</v>
      </c>
      <c r="H5" s="106" t="s">
        <v>4</v>
      </c>
      <c r="I5" s="106" t="s">
        <v>4</v>
      </c>
      <c r="J5" s="106" t="s">
        <v>4</v>
      </c>
    </row>
    <row r="6" spans="1:11" ht="15" thickBot="1">
      <c r="A6" s="185"/>
      <c r="B6" s="185"/>
      <c r="C6" s="185"/>
      <c r="D6" s="185"/>
      <c r="E6" s="185"/>
      <c r="F6" s="185"/>
      <c r="G6" s="185"/>
      <c r="H6" s="185"/>
      <c r="I6" s="159"/>
      <c r="J6" s="159"/>
    </row>
  </sheetData>
  <mergeCells count="3">
    <mergeCell ref="A1:J1"/>
    <mergeCell ref="A5:B5"/>
    <mergeCell ref="A6:H6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2"/>
  <sheetViews>
    <sheetView zoomScale="85" workbookViewId="0">
      <selection activeCell="B4" sqref="B4:B6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48" customFormat="1" ht="16.5" thickBot="1">
      <c r="A1" s="183" t="s">
        <v>141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1" s="22" customFormat="1" ht="15.75" customHeight="1" thickBot="1">
      <c r="A2" s="174" t="s">
        <v>38</v>
      </c>
      <c r="B2" s="97"/>
      <c r="C2" s="98"/>
      <c r="D2" s="99"/>
      <c r="E2" s="176" t="s">
        <v>142</v>
      </c>
      <c r="F2" s="176"/>
      <c r="G2" s="176"/>
      <c r="H2" s="176"/>
      <c r="I2" s="176"/>
      <c r="J2" s="176"/>
      <c r="K2" s="176"/>
    </row>
    <row r="3" spans="1:11" s="22" customFormat="1" ht="64.5" thickBot="1">
      <c r="A3" s="175"/>
      <c r="B3" s="200" t="s">
        <v>76</v>
      </c>
      <c r="C3" s="201" t="s">
        <v>77</v>
      </c>
      <c r="D3" s="201" t="s">
        <v>78</v>
      </c>
      <c r="E3" s="17" t="s">
        <v>79</v>
      </c>
      <c r="F3" s="17" t="s">
        <v>80</v>
      </c>
      <c r="G3" s="17" t="s">
        <v>81</v>
      </c>
      <c r="H3" s="17" t="s">
        <v>82</v>
      </c>
      <c r="I3" s="17" t="s">
        <v>83</v>
      </c>
      <c r="J3" s="18" t="s">
        <v>84</v>
      </c>
      <c r="K3" s="202" t="s">
        <v>85</v>
      </c>
    </row>
    <row r="4" spans="1:11" s="22" customFormat="1" collapsed="1">
      <c r="A4" s="21">
        <v>1</v>
      </c>
      <c r="B4" s="197" t="s">
        <v>139</v>
      </c>
      <c r="C4" s="100">
        <v>38945</v>
      </c>
      <c r="D4" s="100">
        <v>39016</v>
      </c>
      <c r="E4" s="95">
        <v>2.2545373479183617E-2</v>
      </c>
      <c r="F4" s="95">
        <v>1.181671951104768E-2</v>
      </c>
      <c r="G4" s="95">
        <v>6.8464156475851468E-3</v>
      </c>
      <c r="H4" s="95">
        <v>-6.4541910893964993E-2</v>
      </c>
      <c r="I4" s="95">
        <v>-6.0181023275636125E-2</v>
      </c>
      <c r="J4" s="101">
        <v>-0.70006557712963646</v>
      </c>
      <c r="K4" s="114">
        <v>-0.10349755169900998</v>
      </c>
    </row>
    <row r="5" spans="1:11" s="22" customFormat="1" collapsed="1">
      <c r="A5" s="21">
        <v>2</v>
      </c>
      <c r="B5" s="140" t="s">
        <v>138</v>
      </c>
      <c r="C5" s="100">
        <v>40555</v>
      </c>
      <c r="D5" s="100">
        <v>40626</v>
      </c>
      <c r="E5" s="95">
        <v>8.9315399677962093E-2</v>
      </c>
      <c r="F5" s="95">
        <v>0.14154472397580853</v>
      </c>
      <c r="G5" s="95">
        <v>0.38498862152875613</v>
      </c>
      <c r="H5" s="95">
        <v>0.64899226095785978</v>
      </c>
      <c r="I5" s="95">
        <v>0.76781564058167517</v>
      </c>
      <c r="J5" s="101">
        <v>-0.51816744398195747</v>
      </c>
      <c r="K5" s="115">
        <v>-0.1045659477854407</v>
      </c>
    </row>
    <row r="6" spans="1:11" s="22" customFormat="1" ht="15.75" collapsed="1" thickBot="1">
      <c r="A6" s="160"/>
      <c r="B6" s="161" t="s">
        <v>89</v>
      </c>
      <c r="C6" s="162" t="s">
        <v>4</v>
      </c>
      <c r="D6" s="162" t="s">
        <v>4</v>
      </c>
      <c r="E6" s="163">
        <f>AVERAGE(E4:E5)</f>
        <v>5.5930386578572855E-2</v>
      </c>
      <c r="F6" s="163">
        <f>AVERAGE(F4:F5)</f>
        <v>7.6680721743428104E-2</v>
      </c>
      <c r="G6" s="163">
        <f>AVERAGE(G4:G5)</f>
        <v>0.19591751858817064</v>
      </c>
      <c r="H6" s="163">
        <f>AVERAGE(H4:H5)</f>
        <v>0.29222517503194739</v>
      </c>
      <c r="I6" s="163">
        <f>AVERAGE(I4:I5)</f>
        <v>0.35381730865301952</v>
      </c>
      <c r="J6" s="162" t="s">
        <v>4</v>
      </c>
      <c r="K6" s="162" t="s">
        <v>4</v>
      </c>
    </row>
    <row r="7" spans="1:11" s="22" customFormat="1" hidden="1">
      <c r="A7" s="188" t="s">
        <v>9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</row>
    <row r="8" spans="1:11" s="22" customFormat="1" ht="15" hidden="1" thickBot="1">
      <c r="A8" s="187" t="s">
        <v>10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</row>
    <row r="9" spans="1:11" s="22" customFormat="1" ht="15.75" hidden="1" customHeight="1">
      <c r="C9" s="61"/>
      <c r="D9" s="61"/>
    </row>
    <row r="10" spans="1:11" ht="15" thickBot="1">
      <c r="A10" s="186"/>
      <c r="B10" s="186"/>
      <c r="C10" s="186"/>
      <c r="D10" s="186"/>
      <c r="E10" s="186"/>
      <c r="F10" s="186"/>
      <c r="G10" s="186"/>
      <c r="H10" s="186"/>
      <c r="I10" s="164"/>
      <c r="J10" s="164"/>
      <c r="K10" s="164"/>
    </row>
    <row r="11" spans="1:11">
      <c r="B11" s="28"/>
      <c r="C11" s="102"/>
      <c r="E11" s="102"/>
    </row>
    <row r="12" spans="1:11">
      <c r="E12" s="102"/>
      <c r="F12" s="102"/>
    </row>
  </sheetData>
  <mergeCells count="6">
    <mergeCell ref="A10:H10"/>
    <mergeCell ref="A8:K8"/>
    <mergeCell ref="A1:J1"/>
    <mergeCell ref="A2:A3"/>
    <mergeCell ref="E2:K2"/>
    <mergeCell ref="A7:K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19"/>
  <sheetViews>
    <sheetView zoomScale="85" workbookViewId="0">
      <selection activeCell="J43" sqref="J43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9" customWidth="1"/>
    <col min="5" max="7" width="24.7109375" style="20" customWidth="1"/>
    <col min="8" max="16384" width="9.140625" style="20"/>
  </cols>
  <sheetData>
    <row r="1" spans="1:8" s="28" customFormat="1" ht="16.5" thickBot="1">
      <c r="A1" s="179" t="s">
        <v>143</v>
      </c>
      <c r="B1" s="179"/>
      <c r="C1" s="179"/>
      <c r="D1" s="179"/>
      <c r="E1" s="179"/>
      <c r="F1" s="179"/>
      <c r="G1" s="179"/>
    </row>
    <row r="2" spans="1:8" s="28" customFormat="1" ht="15.75" customHeight="1" thickBot="1">
      <c r="A2" s="189" t="s">
        <v>38</v>
      </c>
      <c r="B2" s="85"/>
      <c r="C2" s="180" t="s">
        <v>94</v>
      </c>
      <c r="D2" s="181"/>
      <c r="E2" s="218" t="s">
        <v>144</v>
      </c>
      <c r="F2" s="218"/>
      <c r="G2" s="86"/>
    </row>
    <row r="3" spans="1:8" s="28" customFormat="1" ht="45.75" thickBot="1">
      <c r="A3" s="175"/>
      <c r="B3" s="219" t="s">
        <v>76</v>
      </c>
      <c r="C3" s="34" t="s">
        <v>96</v>
      </c>
      <c r="D3" s="34" t="s">
        <v>97</v>
      </c>
      <c r="E3" s="34" t="s">
        <v>98</v>
      </c>
      <c r="F3" s="34" t="s">
        <v>97</v>
      </c>
      <c r="G3" s="18" t="s">
        <v>145</v>
      </c>
    </row>
    <row r="4" spans="1:8" s="28" customFormat="1">
      <c r="A4" s="21">
        <v>1</v>
      </c>
      <c r="B4" s="140" t="s">
        <v>138</v>
      </c>
      <c r="C4" s="37">
        <v>762.88093999999944</v>
      </c>
      <c r="D4" s="95">
        <v>9.9230345838583034E-2</v>
      </c>
      <c r="E4" s="38">
        <v>1582</v>
      </c>
      <c r="F4" s="95">
        <v>9.1019976065543594E-3</v>
      </c>
      <c r="G4" s="39">
        <v>0</v>
      </c>
    </row>
    <row r="5" spans="1:8" s="28" customFormat="1">
      <c r="A5" s="21">
        <v>2</v>
      </c>
      <c r="B5" s="197" t="s">
        <v>139</v>
      </c>
      <c r="C5" s="37">
        <v>21.42625</v>
      </c>
      <c r="D5" s="95">
        <v>2.2545373479173587E-2</v>
      </c>
      <c r="E5" s="38">
        <v>0</v>
      </c>
      <c r="F5" s="95">
        <v>0</v>
      </c>
      <c r="G5" s="39">
        <v>0</v>
      </c>
    </row>
    <row r="6" spans="1:8" s="28" customFormat="1" ht="15.75" thickBot="1">
      <c r="A6" s="109"/>
      <c r="B6" s="87" t="s">
        <v>65</v>
      </c>
      <c r="C6" s="88">
        <v>784.30718999999942</v>
      </c>
      <c r="D6" s="92">
        <v>9.0793723119093089E-2</v>
      </c>
      <c r="E6" s="89">
        <v>1582</v>
      </c>
      <c r="F6" s="92">
        <v>9.0681891135873799E-3</v>
      </c>
      <c r="G6" s="110">
        <v>0</v>
      </c>
    </row>
    <row r="7" spans="1:8" s="28" customFormat="1" ht="15" customHeight="1" thickBot="1">
      <c r="A7" s="170"/>
      <c r="B7" s="170"/>
      <c r="C7" s="170"/>
      <c r="D7" s="170"/>
      <c r="E7" s="170"/>
      <c r="F7" s="170"/>
      <c r="G7" s="170"/>
      <c r="H7" s="7"/>
    </row>
    <row r="8" spans="1:8" s="28" customFormat="1">
      <c r="D8" s="6"/>
    </row>
    <row r="9" spans="1:8" s="28" customFormat="1">
      <c r="D9" s="6"/>
    </row>
    <row r="10" spans="1:8" s="28" customFormat="1">
      <c r="D10" s="6"/>
    </row>
    <row r="11" spans="1:8" s="28" customFormat="1">
      <c r="D11" s="6"/>
    </row>
    <row r="12" spans="1:8" s="28" customFormat="1">
      <c r="D12" s="6"/>
    </row>
    <row r="13" spans="1:8" s="28" customFormat="1">
      <c r="D13" s="6"/>
    </row>
    <row r="14" spans="1:8" s="28" customFormat="1">
      <c r="D14" s="6"/>
    </row>
    <row r="15" spans="1:8" s="28" customFormat="1">
      <c r="D15" s="6"/>
    </row>
    <row r="16" spans="1:8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>
      <c r="D28" s="6"/>
    </row>
    <row r="29" spans="2:5" s="28" customFormat="1" ht="15" thickBot="1">
      <c r="B29" s="76"/>
      <c r="C29" s="76"/>
      <c r="D29" s="77"/>
      <c r="E29" s="76"/>
    </row>
    <row r="30" spans="2:5" s="28" customFormat="1"/>
    <row r="31" spans="2:5" s="28" customFormat="1"/>
    <row r="32" spans="2:5" s="28" customFormat="1"/>
    <row r="33" spans="2:6" s="28" customFormat="1"/>
    <row r="34" spans="2:6" s="28" customFormat="1" ht="15" thickBot="1"/>
    <row r="35" spans="2:6" s="28" customFormat="1" ht="30.75" thickBot="1">
      <c r="B35" s="206" t="s">
        <v>76</v>
      </c>
      <c r="C35" s="206" t="s">
        <v>103</v>
      </c>
      <c r="D35" s="206" t="s">
        <v>104</v>
      </c>
      <c r="E35" s="220" t="s">
        <v>105</v>
      </c>
    </row>
    <row r="36" spans="2:6" s="28" customFormat="1">
      <c r="B36" s="122" t="str">
        <f t="shared" ref="B36:D37" si="0">B4</f>
        <v>Іndeks Ukrainskoi Birzhi</v>
      </c>
      <c r="C36" s="123">
        <f t="shared" si="0"/>
        <v>762.88093999999944</v>
      </c>
      <c r="D36" s="148">
        <f t="shared" si="0"/>
        <v>9.9230345838583034E-2</v>
      </c>
      <c r="E36" s="124">
        <f>G4</f>
        <v>0</v>
      </c>
    </row>
    <row r="37" spans="2:6">
      <c r="B37" s="36" t="str">
        <f t="shared" si="0"/>
        <v>ТАSК Universal</v>
      </c>
      <c r="C37" s="37">
        <f t="shared" si="0"/>
        <v>21.42625</v>
      </c>
      <c r="D37" s="149">
        <f t="shared" si="0"/>
        <v>2.2545373479173587E-2</v>
      </c>
      <c r="E37" s="39">
        <f>G5</f>
        <v>0</v>
      </c>
      <c r="F37" s="19"/>
    </row>
    <row r="38" spans="2:6">
      <c r="B38" s="36"/>
      <c r="C38" s="37"/>
      <c r="D38" s="149"/>
      <c r="E38" s="39"/>
      <c r="F38" s="19"/>
    </row>
    <row r="39" spans="2:6">
      <c r="B39" s="150"/>
      <c r="C39" s="151"/>
      <c r="D39" s="152"/>
      <c r="E39" s="153"/>
      <c r="F39" s="19"/>
    </row>
    <row r="40" spans="2:6">
      <c r="B40" s="28"/>
      <c r="C40" s="154"/>
      <c r="D40" s="6"/>
      <c r="F40" s="19"/>
    </row>
    <row r="41" spans="2:6">
      <c r="B41" s="28"/>
      <c r="C41" s="28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  <c r="F43" s="19"/>
    </row>
    <row r="44" spans="2:6">
      <c r="B44" s="28"/>
      <c r="C44" s="28"/>
      <c r="D44" s="6"/>
      <c r="F44" s="19"/>
    </row>
    <row r="45" spans="2:6">
      <c r="B45" s="28"/>
      <c r="C45" s="28"/>
      <c r="D45" s="6"/>
      <c r="F45" s="19"/>
    </row>
    <row r="46" spans="2:6">
      <c r="B46" s="28"/>
      <c r="C46" s="28"/>
      <c r="D46" s="6"/>
      <c r="F46" s="19"/>
    </row>
    <row r="47" spans="2:6">
      <c r="B47" s="28"/>
      <c r="C47" s="28"/>
      <c r="D47" s="6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  <row r="117" spans="2:4">
      <c r="B117" s="28"/>
      <c r="C117" s="28"/>
      <c r="D117" s="6"/>
    </row>
    <row r="118" spans="2:4">
      <c r="B118" s="28"/>
      <c r="C118" s="28"/>
      <c r="D118" s="6"/>
    </row>
    <row r="119" spans="2:4">
      <c r="B119" s="28"/>
      <c r="C119" s="28"/>
      <c r="D119" s="6"/>
    </row>
  </sheetData>
  <mergeCells count="5">
    <mergeCell ref="A1:G1"/>
    <mergeCell ref="A7:G7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4"/>
  <sheetViews>
    <sheetView zoomScale="85" workbookViewId="0">
      <selection activeCell="A2" sqref="A2:A3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76</v>
      </c>
      <c r="B1" s="64" t="s">
        <v>106</v>
      </c>
      <c r="C1" s="10"/>
      <c r="D1" s="10"/>
    </row>
    <row r="2" spans="1:4" ht="14.25">
      <c r="A2" s="197" t="s">
        <v>139</v>
      </c>
      <c r="B2" s="132">
        <v>2.2545373479183617E-2</v>
      </c>
      <c r="C2" s="10"/>
      <c r="D2" s="10"/>
    </row>
    <row r="3" spans="1:4" ht="14.25">
      <c r="A3" s="140" t="s">
        <v>138</v>
      </c>
      <c r="B3" s="133">
        <v>8.9315399677962093E-2</v>
      </c>
      <c r="C3" s="10"/>
      <c r="D3" s="10"/>
    </row>
    <row r="4" spans="1:4" ht="14.25">
      <c r="A4" s="194" t="s">
        <v>109</v>
      </c>
      <c r="B4" s="133">
        <v>5.5930386578572855E-2</v>
      </c>
      <c r="C4" s="10"/>
      <c r="D4" s="10"/>
    </row>
    <row r="5" spans="1:4" ht="14.25">
      <c r="A5" s="140" t="s">
        <v>16</v>
      </c>
      <c r="B5" s="133">
        <v>7.6098235904531242E-2</v>
      </c>
      <c r="C5" s="10"/>
      <c r="D5" s="10"/>
    </row>
    <row r="6" spans="1:4" ht="14.25">
      <c r="A6" s="140" t="s">
        <v>15</v>
      </c>
      <c r="B6" s="133">
        <v>2.6502248262705974E-2</v>
      </c>
      <c r="C6" s="10"/>
      <c r="D6" s="10"/>
    </row>
    <row r="7" spans="1:4" ht="14.25">
      <c r="A7" s="140" t="s">
        <v>110</v>
      </c>
      <c r="B7" s="133">
        <v>-1.0146924037779392E-5</v>
      </c>
      <c r="C7" s="10"/>
      <c r="D7" s="10"/>
    </row>
    <row r="8" spans="1:4" ht="14.25">
      <c r="A8" s="140" t="s">
        <v>111</v>
      </c>
      <c r="B8" s="133">
        <v>1.5172173061382965E-2</v>
      </c>
      <c r="C8" s="10"/>
      <c r="D8" s="10"/>
    </row>
    <row r="9" spans="1:4" ht="14.25">
      <c r="A9" s="140" t="s">
        <v>112</v>
      </c>
      <c r="B9" s="133">
        <v>1.3150684931506848E-2</v>
      </c>
      <c r="C9" s="10"/>
      <c r="D9" s="10"/>
    </row>
    <row r="10" spans="1:4" ht="15" thickBot="1">
      <c r="A10" s="213" t="s">
        <v>113</v>
      </c>
      <c r="B10" s="134">
        <v>4.7105323564753387E-3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2"/>
  <sheetViews>
    <sheetView tabSelected="1" zoomScale="80" zoomScaleNormal="40" workbookViewId="0">
      <selection activeCell="A6" sqref="A6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7" t="s">
        <v>37</v>
      </c>
      <c r="B1" s="167"/>
      <c r="C1" s="167"/>
      <c r="D1" s="167"/>
      <c r="E1" s="167"/>
      <c r="F1" s="167"/>
      <c r="G1" s="167"/>
      <c r="H1" s="167"/>
      <c r="I1" s="13"/>
    </row>
    <row r="2" spans="1:9" ht="45.75" thickBot="1">
      <c r="A2" s="15" t="s">
        <v>38</v>
      </c>
      <c r="B2" s="16" t="s">
        <v>39</v>
      </c>
      <c r="C2" s="17" t="s">
        <v>40</v>
      </c>
      <c r="D2" s="17" t="s">
        <v>41</v>
      </c>
      <c r="E2" s="17" t="s">
        <v>42</v>
      </c>
      <c r="F2" s="17" t="s">
        <v>43</v>
      </c>
      <c r="G2" s="17" t="s">
        <v>44</v>
      </c>
      <c r="H2" s="18" t="s">
        <v>45</v>
      </c>
      <c r="I2" s="19"/>
    </row>
    <row r="3" spans="1:9">
      <c r="A3" s="21">
        <v>1</v>
      </c>
      <c r="B3" s="78" t="s">
        <v>46</v>
      </c>
      <c r="C3" s="79">
        <v>26718357.02</v>
      </c>
      <c r="D3" s="80">
        <v>49189</v>
      </c>
      <c r="E3" s="79">
        <v>543.1774791111834</v>
      </c>
      <c r="F3" s="80">
        <v>100</v>
      </c>
      <c r="G3" s="196" t="s">
        <v>48</v>
      </c>
      <c r="H3" s="81" t="s">
        <v>7</v>
      </c>
      <c r="I3" s="19"/>
    </row>
    <row r="4" spans="1:9">
      <c r="A4" s="21">
        <v>2</v>
      </c>
      <c r="B4" s="78" t="s">
        <v>47</v>
      </c>
      <c r="C4" s="79">
        <v>6608608.8700000001</v>
      </c>
      <c r="D4" s="80">
        <v>5686118</v>
      </c>
      <c r="E4" s="79">
        <v>1.162235618395538</v>
      </c>
      <c r="F4" s="80">
        <v>1</v>
      </c>
      <c r="G4" s="78" t="s">
        <v>49</v>
      </c>
      <c r="H4" s="81" t="s">
        <v>3</v>
      </c>
      <c r="I4" s="19"/>
    </row>
    <row r="5" spans="1:9" ht="14.25" customHeight="1">
      <c r="A5" s="21">
        <v>3</v>
      </c>
      <c r="B5" s="78" t="s">
        <v>50</v>
      </c>
      <c r="C5" s="79">
        <v>6437759.96</v>
      </c>
      <c r="D5" s="80">
        <v>2267</v>
      </c>
      <c r="E5" s="79">
        <v>2839.7706043228936</v>
      </c>
      <c r="F5" s="80">
        <v>1000</v>
      </c>
      <c r="G5" s="199" t="s">
        <v>68</v>
      </c>
      <c r="H5" s="81" t="s">
        <v>1</v>
      </c>
      <c r="I5" s="19"/>
    </row>
    <row r="6" spans="1:9" ht="15.75" customHeight="1">
      <c r="A6" s="21">
        <v>4</v>
      </c>
      <c r="B6" s="78" t="s">
        <v>51</v>
      </c>
      <c r="C6" s="79">
        <v>6050505.3200000003</v>
      </c>
      <c r="D6" s="80">
        <v>3643</v>
      </c>
      <c r="E6" s="79">
        <v>1660.8578973373594</v>
      </c>
      <c r="F6" s="80">
        <v>1000</v>
      </c>
      <c r="G6" s="78" t="s">
        <v>67</v>
      </c>
      <c r="H6" s="81" t="s">
        <v>8</v>
      </c>
      <c r="I6" s="19"/>
    </row>
    <row r="7" spans="1:9" ht="14.25" customHeight="1">
      <c r="A7" s="21">
        <v>5</v>
      </c>
      <c r="B7" s="78" t="s">
        <v>54</v>
      </c>
      <c r="C7" s="79">
        <v>4751522.47</v>
      </c>
      <c r="D7" s="80">
        <v>4564</v>
      </c>
      <c r="E7" s="79">
        <v>1041.0873071866783</v>
      </c>
      <c r="F7" s="80">
        <v>1000</v>
      </c>
      <c r="G7" s="196" t="s">
        <v>48</v>
      </c>
      <c r="H7" s="81" t="s">
        <v>7</v>
      </c>
      <c r="I7" s="19"/>
    </row>
    <row r="8" spans="1:9">
      <c r="A8" s="21">
        <v>6</v>
      </c>
      <c r="B8" s="197" t="s">
        <v>52</v>
      </c>
      <c r="C8" s="79">
        <v>3816510.21</v>
      </c>
      <c r="D8" s="80">
        <v>1256</v>
      </c>
      <c r="E8" s="79">
        <v>3038.6227786624204</v>
      </c>
      <c r="F8" s="80">
        <v>1000</v>
      </c>
      <c r="G8" s="198" t="s">
        <v>71</v>
      </c>
      <c r="H8" s="81" t="s">
        <v>5</v>
      </c>
      <c r="I8" s="19"/>
    </row>
    <row r="9" spans="1:9">
      <c r="A9" s="21">
        <v>7</v>
      </c>
      <c r="B9" s="197" t="s">
        <v>53</v>
      </c>
      <c r="C9" s="79">
        <v>3169529.8</v>
      </c>
      <c r="D9" s="80">
        <v>1315</v>
      </c>
      <c r="E9" s="79">
        <v>2410.2888212927755</v>
      </c>
      <c r="F9" s="80">
        <v>1000</v>
      </c>
      <c r="G9" s="199" t="s">
        <v>68</v>
      </c>
      <c r="H9" s="81" t="s">
        <v>1</v>
      </c>
      <c r="I9" s="19"/>
    </row>
    <row r="10" spans="1:9">
      <c r="A10" s="21">
        <v>8</v>
      </c>
      <c r="B10" s="197" t="s">
        <v>55</v>
      </c>
      <c r="C10" s="79">
        <v>2934731</v>
      </c>
      <c r="D10" s="80">
        <v>699</v>
      </c>
      <c r="E10" s="79">
        <v>4198.4706723891277</v>
      </c>
      <c r="F10" s="80">
        <v>1000</v>
      </c>
      <c r="G10" s="198" t="s">
        <v>58</v>
      </c>
      <c r="H10" s="81" t="s">
        <v>5</v>
      </c>
      <c r="I10" s="19"/>
    </row>
    <row r="11" spans="1:9">
      <c r="A11" s="21">
        <v>9</v>
      </c>
      <c r="B11" s="78" t="s">
        <v>56</v>
      </c>
      <c r="C11" s="79">
        <v>1769788.014</v>
      </c>
      <c r="D11" s="80">
        <v>10196</v>
      </c>
      <c r="E11" s="79">
        <v>173.5766981169086</v>
      </c>
      <c r="F11" s="80">
        <v>100</v>
      </c>
      <c r="G11" s="196" t="s">
        <v>48</v>
      </c>
      <c r="H11" s="81" t="s">
        <v>7</v>
      </c>
      <c r="I11" s="19"/>
    </row>
    <row r="12" spans="1:9">
      <c r="A12" s="21">
        <v>10</v>
      </c>
      <c r="B12" s="78" t="s">
        <v>57</v>
      </c>
      <c r="C12" s="79">
        <v>1748966.92</v>
      </c>
      <c r="D12" s="80">
        <v>1334</v>
      </c>
      <c r="E12" s="79">
        <v>1311.0696551724138</v>
      </c>
      <c r="F12" s="80">
        <v>1000</v>
      </c>
      <c r="G12" s="78" t="s">
        <v>59</v>
      </c>
      <c r="H12" s="81" t="s">
        <v>6</v>
      </c>
      <c r="I12" s="19"/>
    </row>
    <row r="13" spans="1:9">
      <c r="A13" s="21">
        <v>11</v>
      </c>
      <c r="B13" s="197" t="s">
        <v>60</v>
      </c>
      <c r="C13" s="79">
        <v>1362124.44</v>
      </c>
      <c r="D13" s="80">
        <v>587</v>
      </c>
      <c r="E13" s="79">
        <v>2320.4845655877343</v>
      </c>
      <c r="F13" s="80">
        <v>1000</v>
      </c>
      <c r="G13" s="199" t="s">
        <v>68</v>
      </c>
      <c r="H13" s="81" t="s">
        <v>1</v>
      </c>
      <c r="I13" s="19"/>
    </row>
    <row r="14" spans="1:9">
      <c r="A14" s="21">
        <v>12</v>
      </c>
      <c r="B14" s="78" t="s">
        <v>61</v>
      </c>
      <c r="C14" s="79">
        <v>1029060.48</v>
      </c>
      <c r="D14" s="80">
        <v>955</v>
      </c>
      <c r="E14" s="79">
        <v>1077.5502408376963</v>
      </c>
      <c r="F14" s="80">
        <v>1000</v>
      </c>
      <c r="G14" s="78" t="s">
        <v>72</v>
      </c>
      <c r="H14" s="81" t="s">
        <v>0</v>
      </c>
      <c r="I14" s="19"/>
    </row>
    <row r="15" spans="1:9">
      <c r="A15" s="21">
        <v>13</v>
      </c>
      <c r="B15" s="197" t="s">
        <v>62</v>
      </c>
      <c r="C15" s="79">
        <v>955937.7</v>
      </c>
      <c r="D15" s="80">
        <v>1423</v>
      </c>
      <c r="E15" s="79">
        <v>671.77631763879128</v>
      </c>
      <c r="F15" s="80">
        <v>1000</v>
      </c>
      <c r="G15" s="199" t="s">
        <v>68</v>
      </c>
      <c r="H15" s="81" t="s">
        <v>1</v>
      </c>
      <c r="I15" s="19"/>
    </row>
    <row r="16" spans="1:9">
      <c r="A16" s="21">
        <v>14</v>
      </c>
      <c r="B16" s="78" t="s">
        <v>63</v>
      </c>
      <c r="C16" s="79">
        <v>820138.36</v>
      </c>
      <c r="D16" s="80">
        <v>8048</v>
      </c>
      <c r="E16" s="79">
        <v>101.90585984095428</v>
      </c>
      <c r="F16" s="80">
        <v>100</v>
      </c>
      <c r="G16" s="78" t="s">
        <v>69</v>
      </c>
      <c r="H16" s="81" t="s">
        <v>11</v>
      </c>
      <c r="I16" s="19"/>
    </row>
    <row r="17" spans="1:9">
      <c r="A17" s="21">
        <v>15</v>
      </c>
      <c r="B17" s="78" t="s">
        <v>64</v>
      </c>
      <c r="C17" s="79">
        <v>716373.94990000001</v>
      </c>
      <c r="D17" s="80">
        <v>8850</v>
      </c>
      <c r="E17" s="79">
        <v>80.946209028248589</v>
      </c>
      <c r="F17" s="80">
        <v>100</v>
      </c>
      <c r="G17" s="78" t="s">
        <v>70</v>
      </c>
      <c r="H17" s="81" t="s">
        <v>12</v>
      </c>
      <c r="I17" s="19"/>
    </row>
    <row r="18" spans="1:9" ht="15" customHeight="1" thickBot="1">
      <c r="A18" s="168" t="s">
        <v>65</v>
      </c>
      <c r="B18" s="169"/>
      <c r="C18" s="93">
        <f>SUM(C3:C17)</f>
        <v>68889914.513899997</v>
      </c>
      <c r="D18" s="94">
        <f>SUM(D3:D17)</f>
        <v>5780444</v>
      </c>
      <c r="E18" s="54" t="s">
        <v>4</v>
      </c>
      <c r="F18" s="54" t="s">
        <v>4</v>
      </c>
      <c r="G18" s="54" t="s">
        <v>4</v>
      </c>
      <c r="H18" s="54" t="s">
        <v>4</v>
      </c>
    </row>
    <row r="19" spans="1:9" ht="15" customHeight="1">
      <c r="A19" s="171" t="s">
        <v>66</v>
      </c>
      <c r="B19" s="171"/>
      <c r="C19" s="171"/>
      <c r="D19" s="171"/>
      <c r="E19" s="171"/>
      <c r="F19" s="171"/>
      <c r="G19" s="171"/>
      <c r="H19" s="171"/>
    </row>
    <row r="20" spans="1:9" ht="15" customHeight="1" thickBot="1">
      <c r="A20" s="170"/>
      <c r="B20" s="170"/>
      <c r="C20" s="170"/>
      <c r="D20" s="170"/>
      <c r="E20" s="170"/>
      <c r="F20" s="170"/>
      <c r="G20" s="170"/>
      <c r="H20" s="170"/>
    </row>
    <row r="22" spans="1:9">
      <c r="B22" s="20" t="s">
        <v>73</v>
      </c>
      <c r="C22" s="23">
        <f>C18-SUM(C3:C10)</f>
        <v>8402389.8638999984</v>
      </c>
      <c r="D22" s="121">
        <f>C22/$C$18</f>
        <v>0.12196835956596576</v>
      </c>
    </row>
    <row r="23" spans="1:9">
      <c r="B23" s="78" t="str">
        <f>B3</f>
        <v>КІNТО-Klasychnyi</v>
      </c>
      <c r="C23" s="79">
        <f>C3</f>
        <v>26718357.02</v>
      </c>
      <c r="D23" s="121">
        <f>C23/$C$18</f>
        <v>0.38784134380960811</v>
      </c>
      <c r="H23" s="19"/>
    </row>
    <row r="24" spans="1:9">
      <c r="B24" s="78" t="str">
        <f>B4</f>
        <v>ОТP Fond Aktsii</v>
      </c>
      <c r="C24" s="79">
        <f>C4</f>
        <v>6608608.8700000001</v>
      </c>
      <c r="D24" s="121">
        <f t="shared" ref="D24:D32" si="0">C24/$C$18</f>
        <v>9.5929990864868517E-2</v>
      </c>
      <c r="H24" s="19"/>
    </row>
    <row r="25" spans="1:9">
      <c r="B25" s="78" t="str">
        <f t="shared" ref="B25:C32" si="1">B5</f>
        <v>UNIVER.UA/Myhailo Hrushevskyi: Fond Derzhavnykh Paperiv</v>
      </c>
      <c r="C25" s="79">
        <f t="shared" si="1"/>
        <v>6437759.96</v>
      </c>
      <c r="D25" s="121">
        <f t="shared" si="0"/>
        <v>9.3449962965203651E-2</v>
      </c>
      <c r="H25" s="19"/>
    </row>
    <row r="26" spans="1:9">
      <c r="B26" s="78" t="str">
        <f t="shared" si="1"/>
        <v>Sofiivskyi</v>
      </c>
      <c r="C26" s="79">
        <f t="shared" si="1"/>
        <v>6050505.3200000003</v>
      </c>
      <c r="D26" s="121">
        <f t="shared" si="0"/>
        <v>8.7828608333941002E-2</v>
      </c>
      <c r="H26" s="19"/>
    </row>
    <row r="27" spans="1:9">
      <c r="B27" s="78" t="str">
        <f t="shared" si="1"/>
        <v>KINTO-Ekviti</v>
      </c>
      <c r="C27" s="79">
        <f t="shared" si="1"/>
        <v>4751522.47</v>
      </c>
      <c r="D27" s="121">
        <f t="shared" si="0"/>
        <v>6.8972686401596275E-2</v>
      </c>
      <c r="H27" s="19"/>
    </row>
    <row r="28" spans="1:9">
      <c r="B28" s="78" t="str">
        <f t="shared" si="1"/>
        <v>Altus – Depozyt</v>
      </c>
      <c r="C28" s="79">
        <f t="shared" si="1"/>
        <v>3816510.21</v>
      </c>
      <c r="D28" s="121">
        <f t="shared" si="0"/>
        <v>5.5400129858339982E-2</v>
      </c>
      <c r="H28" s="19"/>
    </row>
    <row r="29" spans="1:9">
      <c r="B29" s="78" t="str">
        <f t="shared" si="1"/>
        <v>UNIVER.UA/Taras Shevchenko: Fond Zaoshchadzhen</v>
      </c>
      <c r="C29" s="79">
        <f t="shared" si="1"/>
        <v>3169529.8</v>
      </c>
      <c r="D29" s="121">
        <f t="shared" si="0"/>
        <v>4.6008618567242962E-2</v>
      </c>
      <c r="H29" s="19"/>
    </row>
    <row r="30" spans="1:9">
      <c r="B30" s="78" t="str">
        <f t="shared" si="1"/>
        <v>Altus – Zbalansovanyi</v>
      </c>
      <c r="C30" s="79">
        <f t="shared" si="1"/>
        <v>2934731</v>
      </c>
      <c r="D30" s="121">
        <f t="shared" si="0"/>
        <v>4.2600299633233772E-2</v>
      </c>
      <c r="H30" s="19"/>
    </row>
    <row r="31" spans="1:9">
      <c r="B31" s="78" t="str">
        <f t="shared" si="1"/>
        <v>KINTO-Kaznacheiskyi</v>
      </c>
      <c r="C31" s="79">
        <f t="shared" si="1"/>
        <v>1769788.014</v>
      </c>
      <c r="D31" s="121">
        <f t="shared" si="0"/>
        <v>2.5690088694229802E-2</v>
      </c>
    </row>
    <row r="32" spans="1:9">
      <c r="B32" s="78" t="str">
        <f t="shared" si="1"/>
        <v>VSI</v>
      </c>
      <c r="C32" s="79">
        <f t="shared" si="1"/>
        <v>1748966.92</v>
      </c>
      <c r="D32" s="121">
        <f t="shared" si="0"/>
        <v>2.5387851506872009E-2</v>
      </c>
    </row>
  </sheetData>
  <mergeCells count="4">
    <mergeCell ref="A1:H1"/>
    <mergeCell ref="A18:B18"/>
    <mergeCell ref="A20:H20"/>
    <mergeCell ref="A19:H19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0"/>
  <sheetViews>
    <sheetView zoomScale="80" workbookViewId="0">
      <selection activeCell="I14" sqref="I14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>
      <c r="A1" s="173" t="s">
        <v>74</v>
      </c>
      <c r="B1" s="173"/>
      <c r="C1" s="173"/>
      <c r="D1" s="173"/>
      <c r="E1" s="173"/>
      <c r="F1" s="173"/>
      <c r="G1" s="173"/>
      <c r="H1" s="173"/>
      <c r="I1" s="173"/>
      <c r="J1" s="96"/>
    </row>
    <row r="2" spans="1:11" s="20" customFormat="1" ht="15.75" customHeight="1" thickBot="1">
      <c r="A2" s="174" t="s">
        <v>38</v>
      </c>
      <c r="B2" s="97"/>
      <c r="C2" s="98"/>
      <c r="D2" s="99"/>
      <c r="E2" s="176" t="s">
        <v>75</v>
      </c>
      <c r="F2" s="176"/>
      <c r="G2" s="176"/>
      <c r="H2" s="176"/>
      <c r="I2" s="176"/>
      <c r="J2" s="176"/>
      <c r="K2" s="176"/>
    </row>
    <row r="3" spans="1:11" s="22" customFormat="1" ht="64.5" thickBot="1">
      <c r="A3" s="175"/>
      <c r="B3" s="200" t="s">
        <v>76</v>
      </c>
      <c r="C3" s="201" t="s">
        <v>77</v>
      </c>
      <c r="D3" s="201" t="s">
        <v>78</v>
      </c>
      <c r="E3" s="17" t="s">
        <v>79</v>
      </c>
      <c r="F3" s="17" t="s">
        <v>80</v>
      </c>
      <c r="G3" s="17" t="s">
        <v>81</v>
      </c>
      <c r="H3" s="17" t="s">
        <v>82</v>
      </c>
      <c r="I3" s="17" t="s">
        <v>83</v>
      </c>
      <c r="J3" s="18" t="s">
        <v>84</v>
      </c>
      <c r="K3" s="202" t="s">
        <v>85</v>
      </c>
    </row>
    <row r="4" spans="1:11" s="20" customFormat="1" collapsed="1">
      <c r="A4" s="21">
        <v>1</v>
      </c>
      <c r="B4" s="197" t="s">
        <v>86</v>
      </c>
      <c r="C4" s="141">
        <v>38118</v>
      </c>
      <c r="D4" s="141">
        <v>38182</v>
      </c>
      <c r="E4" s="142">
        <v>1.9652802425751181E-2</v>
      </c>
      <c r="F4" s="142">
        <v>8.638435556762869E-2</v>
      </c>
      <c r="G4" s="142">
        <v>0.16454845907033699</v>
      </c>
      <c r="H4" s="142">
        <v>0.25193966103197951</v>
      </c>
      <c r="I4" s="142">
        <v>0.25235301412451716</v>
      </c>
      <c r="J4" s="143">
        <v>4.4317747911114687</v>
      </c>
      <c r="K4" s="114">
        <v>0.13561294832033011</v>
      </c>
    </row>
    <row r="5" spans="1:11" s="20" customFormat="1" collapsed="1">
      <c r="A5" s="21">
        <v>2</v>
      </c>
      <c r="B5" s="140" t="s">
        <v>55</v>
      </c>
      <c r="C5" s="141">
        <v>38828</v>
      </c>
      <c r="D5" s="141">
        <v>39028</v>
      </c>
      <c r="E5" s="142">
        <v>1.0955535729558319E-2</v>
      </c>
      <c r="F5" s="142">
        <v>2.4650053948012562E-2</v>
      </c>
      <c r="G5" s="142">
        <v>4.9884131961553502E-2</v>
      </c>
      <c r="H5" s="142">
        <v>0.10829038152304271</v>
      </c>
      <c r="I5" s="142">
        <v>7.5903840251468901E-2</v>
      </c>
      <c r="J5" s="143">
        <v>3.1984706723892184</v>
      </c>
      <c r="K5" s="115">
        <v>0.13946538586079615</v>
      </c>
    </row>
    <row r="6" spans="1:11" s="20" customFormat="1" collapsed="1">
      <c r="A6" s="21">
        <v>3</v>
      </c>
      <c r="B6" s="140" t="s">
        <v>60</v>
      </c>
      <c r="C6" s="141">
        <v>38919</v>
      </c>
      <c r="D6" s="141">
        <v>39092</v>
      </c>
      <c r="E6" s="142">
        <v>4.9304956475464401E-2</v>
      </c>
      <c r="F6" s="142">
        <v>0.11943740910372136</v>
      </c>
      <c r="G6" s="142">
        <v>0.1935834669687504</v>
      </c>
      <c r="H6" s="142">
        <v>0.19676031649276471</v>
      </c>
      <c r="I6" s="142">
        <v>0.22934952129712349</v>
      </c>
      <c r="J6" s="143">
        <v>1.3204845655877167</v>
      </c>
      <c r="K6" s="115">
        <v>8.0953464120678387E-2</v>
      </c>
    </row>
    <row r="7" spans="1:11" s="20" customFormat="1" collapsed="1">
      <c r="A7" s="21">
        <v>4</v>
      </c>
      <c r="B7" s="140" t="s">
        <v>62</v>
      </c>
      <c r="C7" s="141">
        <v>38919</v>
      </c>
      <c r="D7" s="141">
        <v>39092</v>
      </c>
      <c r="E7" s="142">
        <v>7.5847014720980432E-2</v>
      </c>
      <c r="F7" s="142">
        <v>0.11572346495762109</v>
      </c>
      <c r="G7" s="142">
        <v>0.19574048794547361</v>
      </c>
      <c r="H7" s="142">
        <v>0.18833940223479928</v>
      </c>
      <c r="I7" s="142">
        <v>0.25516608298905541</v>
      </c>
      <c r="J7" s="143">
        <v>-0.3282236823611967</v>
      </c>
      <c r="K7" s="115">
        <v>-3.6120926077328863E-2</v>
      </c>
    </row>
    <row r="8" spans="1:11" s="20" customFormat="1" collapsed="1">
      <c r="A8" s="21">
        <v>5</v>
      </c>
      <c r="B8" s="140" t="s">
        <v>64</v>
      </c>
      <c r="C8" s="141">
        <v>38968</v>
      </c>
      <c r="D8" s="141">
        <v>39140</v>
      </c>
      <c r="E8" s="142">
        <v>-2.3969524155160737E-3</v>
      </c>
      <c r="F8" s="142">
        <v>3.9561289978951031E-3</v>
      </c>
      <c r="G8" s="142">
        <v>-1.8914211338872389E-2</v>
      </c>
      <c r="H8" s="142">
        <v>-1.818754871853856E-2</v>
      </c>
      <c r="I8" s="142">
        <v>-2.1220347353888447E-2</v>
      </c>
      <c r="J8" s="143">
        <v>-0.19053790971752715</v>
      </c>
      <c r="K8" s="115">
        <v>-1.9594064881724549E-2</v>
      </c>
    </row>
    <row r="9" spans="1:11" s="20" customFormat="1" collapsed="1">
      <c r="A9" s="21">
        <v>6</v>
      </c>
      <c r="B9" s="140" t="s">
        <v>61</v>
      </c>
      <c r="C9" s="141">
        <v>39429</v>
      </c>
      <c r="D9" s="141">
        <v>39618</v>
      </c>
      <c r="E9" s="142">
        <v>2.8525235467472321E-2</v>
      </c>
      <c r="F9" s="142">
        <v>3.5494306419163957E-2</v>
      </c>
      <c r="G9" s="142">
        <v>-9.2623710223835864E-3</v>
      </c>
      <c r="H9" s="142">
        <v>0.14913422794080211</v>
      </c>
      <c r="I9" s="142">
        <v>0.14820790120557947</v>
      </c>
      <c r="J9" s="143">
        <v>7.7550240837720441E-2</v>
      </c>
      <c r="K9" s="115">
        <v>8.0008260137400811E-3</v>
      </c>
    </row>
    <row r="10" spans="1:11" s="20" customFormat="1" collapsed="1">
      <c r="A10" s="21">
        <v>7</v>
      </c>
      <c r="B10" s="140" t="s">
        <v>63</v>
      </c>
      <c r="C10" s="141">
        <v>39560</v>
      </c>
      <c r="D10" s="141">
        <v>39770</v>
      </c>
      <c r="E10" s="142">
        <v>3.9860131767965434E-2</v>
      </c>
      <c r="F10" s="142">
        <v>5.7242207874678597E-2</v>
      </c>
      <c r="G10" s="142">
        <v>0.21594598495793926</v>
      </c>
      <c r="H10" s="142">
        <v>0.59032554006865379</v>
      </c>
      <c r="I10" s="142">
        <v>0.62662948017850484</v>
      </c>
      <c r="J10" s="143">
        <v>1.9058598409592786E-2</v>
      </c>
      <c r="K10" s="115">
        <v>2.1101857838159432E-3</v>
      </c>
    </row>
    <row r="11" spans="1:11" s="20" customFormat="1" collapsed="1">
      <c r="A11" s="21">
        <v>8</v>
      </c>
      <c r="B11" s="140" t="s">
        <v>54</v>
      </c>
      <c r="C11" s="141">
        <v>39884</v>
      </c>
      <c r="D11" s="141">
        <v>40001</v>
      </c>
      <c r="E11" s="142">
        <v>4.3844477427274375E-2</v>
      </c>
      <c r="F11" s="142">
        <v>0.12766501987629275</v>
      </c>
      <c r="G11" s="142">
        <v>0.18956885484560382</v>
      </c>
      <c r="H11" s="142">
        <v>0.31924894222320188</v>
      </c>
      <c r="I11" s="142">
        <v>0.35148788400546604</v>
      </c>
      <c r="J11" s="143">
        <v>4.1087307186746802E-2</v>
      </c>
      <c r="K11" s="115">
        <v>4.8494309366116095E-3</v>
      </c>
    </row>
    <row r="12" spans="1:11" s="20" customFormat="1">
      <c r="A12" s="21">
        <v>9</v>
      </c>
      <c r="B12" s="140" t="s">
        <v>47</v>
      </c>
      <c r="C12" s="141">
        <v>40253</v>
      </c>
      <c r="D12" s="141">
        <v>40366</v>
      </c>
      <c r="E12" s="142">
        <v>3.9082644348441997E-2</v>
      </c>
      <c r="F12" s="142">
        <v>5.1353323184208044E-2</v>
      </c>
      <c r="G12" s="142">
        <v>0.20153857464723002</v>
      </c>
      <c r="H12" s="142">
        <v>0.37760771438096352</v>
      </c>
      <c r="I12" s="142">
        <v>0.41003483074685865</v>
      </c>
      <c r="J12" s="143">
        <v>0.16223561839552203</v>
      </c>
      <c r="K12" s="115">
        <v>2.074195472749274E-2</v>
      </c>
    </row>
    <row r="13" spans="1:11" s="20" customFormat="1">
      <c r="A13" s="21">
        <v>10</v>
      </c>
      <c r="B13" s="140" t="s">
        <v>51</v>
      </c>
      <c r="C13" s="141">
        <v>40114</v>
      </c>
      <c r="D13" s="141">
        <v>40401</v>
      </c>
      <c r="E13" s="142">
        <v>7.3146544169472305E-2</v>
      </c>
      <c r="F13" s="142">
        <v>0.12524051013742032</v>
      </c>
      <c r="G13" s="142">
        <v>0.29660634497664851</v>
      </c>
      <c r="H13" s="142">
        <v>0.51031679223746917</v>
      </c>
      <c r="I13" s="142" t="s">
        <v>91</v>
      </c>
      <c r="J13" s="143">
        <v>0.66085789733737665</v>
      </c>
      <c r="K13" s="115">
        <v>7.271839808506253E-2</v>
      </c>
    </row>
    <row r="14" spans="1:11" s="20" customFormat="1">
      <c r="A14" s="21">
        <v>11</v>
      </c>
      <c r="B14" s="140" t="s">
        <v>52</v>
      </c>
      <c r="C14" s="141">
        <v>40226</v>
      </c>
      <c r="D14" s="141">
        <v>40430</v>
      </c>
      <c r="E14" s="142">
        <v>1.1035883455005946E-2</v>
      </c>
      <c r="F14" s="142">
        <v>2.7169926999558669E-2</v>
      </c>
      <c r="G14" s="142">
        <v>5.2648142177543322E-2</v>
      </c>
      <c r="H14" s="142">
        <v>0.11372610158508212</v>
      </c>
      <c r="I14" s="142">
        <v>8.1572928094610919E-2</v>
      </c>
      <c r="J14" s="143">
        <v>2.0386227786624467</v>
      </c>
      <c r="K14" s="115">
        <v>0.16822541265477886</v>
      </c>
    </row>
    <row r="15" spans="1:11" s="20" customFormat="1" collapsed="1">
      <c r="A15" s="21">
        <v>12</v>
      </c>
      <c r="B15" s="67" t="s">
        <v>53</v>
      </c>
      <c r="C15" s="141">
        <v>40427</v>
      </c>
      <c r="D15" s="141">
        <v>40543</v>
      </c>
      <c r="E15" s="142">
        <v>1.1091481542318871E-2</v>
      </c>
      <c r="F15" s="142">
        <v>2.6938137157578756E-2</v>
      </c>
      <c r="G15" s="142">
        <v>5.2562170370911376E-2</v>
      </c>
      <c r="H15" s="142">
        <v>0.12081351883882996</v>
      </c>
      <c r="I15" s="142">
        <v>8.5223589102776831E-2</v>
      </c>
      <c r="J15" s="143">
        <v>1.4102888212927902</v>
      </c>
      <c r="K15" s="115">
        <v>0.13729068222932028</v>
      </c>
    </row>
    <row r="16" spans="1:11" s="20" customFormat="1" collapsed="1">
      <c r="A16" s="21">
        <v>13</v>
      </c>
      <c r="B16" s="203" t="s">
        <v>57</v>
      </c>
      <c r="C16" s="141">
        <v>40444</v>
      </c>
      <c r="D16" s="141">
        <v>40638</v>
      </c>
      <c r="E16" s="142">
        <v>9.0448092637651634E-3</v>
      </c>
      <c r="F16" s="142">
        <v>3.9611696181003353E-2</v>
      </c>
      <c r="G16" s="142">
        <v>3.1198841688831136E-2</v>
      </c>
      <c r="H16" s="142">
        <v>7.8985658687764637E-2</v>
      </c>
      <c r="I16" s="142">
        <v>5.5158115178020051E-2</v>
      </c>
      <c r="J16" s="143">
        <v>0.31106965517241081</v>
      </c>
      <c r="K16" s="115">
        <v>4.2032988318339237E-2</v>
      </c>
    </row>
    <row r="17" spans="1:12" s="20" customFormat="1" collapsed="1">
      <c r="A17" s="21">
        <v>14</v>
      </c>
      <c r="B17" s="67" t="s">
        <v>87</v>
      </c>
      <c r="C17" s="141">
        <v>40427</v>
      </c>
      <c r="D17" s="141">
        <v>40708</v>
      </c>
      <c r="E17" s="142">
        <v>9.4653122658483468E-3</v>
      </c>
      <c r="F17" s="142">
        <v>1.8901787500206657E-2</v>
      </c>
      <c r="G17" s="142">
        <v>4.8594667561881577E-2</v>
      </c>
      <c r="H17" s="142">
        <v>9.7801773720015639E-2</v>
      </c>
      <c r="I17" s="142">
        <v>7.0220818485715597E-2</v>
      </c>
      <c r="J17" s="143">
        <v>1.8397706043228834</v>
      </c>
      <c r="K17" s="115">
        <v>0.17754477606824648</v>
      </c>
    </row>
    <row r="18" spans="1:12" s="20" customFormat="1" collapsed="1">
      <c r="A18" s="21">
        <v>15</v>
      </c>
      <c r="B18" s="67" t="s">
        <v>88</v>
      </c>
      <c r="C18" s="141">
        <v>41026</v>
      </c>
      <c r="D18" s="141">
        <v>41242</v>
      </c>
      <c r="E18" s="142">
        <v>2.4007713068545655E-2</v>
      </c>
      <c r="F18" s="142">
        <v>4.0495567640166374E-2</v>
      </c>
      <c r="G18" s="142">
        <v>9.480459442516298E-2</v>
      </c>
      <c r="H18" s="142">
        <v>0.17491612186579464</v>
      </c>
      <c r="I18" s="142">
        <v>0.20194413209738449</v>
      </c>
      <c r="J18" s="143">
        <v>0.73576698116910344</v>
      </c>
      <c r="K18" s="115">
        <v>0.11852221188982437</v>
      </c>
    </row>
    <row r="19" spans="1:12" s="20" customFormat="1" ht="15.75" thickBot="1">
      <c r="A19" s="139"/>
      <c r="B19" s="144" t="s">
        <v>89</v>
      </c>
      <c r="C19" s="145" t="s">
        <v>4</v>
      </c>
      <c r="D19" s="145" t="s">
        <v>4</v>
      </c>
      <c r="E19" s="146">
        <f>AVERAGE(E4:E18)</f>
        <v>2.9497839314156577E-2</v>
      </c>
      <c r="F19" s="146">
        <f>AVERAGE(F4:F18)</f>
        <v>6.0017593036343755E-2</v>
      </c>
      <c r="G19" s="146">
        <f>AVERAGE(G4:G18)</f>
        <v>0.11726987594910737</v>
      </c>
      <c r="H19" s="146">
        <f>AVERAGE(H4:H18)</f>
        <v>0.21733457360750835</v>
      </c>
      <c r="I19" s="146">
        <f>AVERAGE(I4:I18)</f>
        <v>0.20157369931451383</v>
      </c>
      <c r="J19" s="145" t="s">
        <v>4</v>
      </c>
      <c r="K19" s="145" t="s">
        <v>4</v>
      </c>
      <c r="L19" s="147"/>
    </row>
    <row r="20" spans="1:12" s="20" customFormat="1">
      <c r="A20" s="177" t="s">
        <v>90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</row>
    <row r="21" spans="1:12" s="20" customFormat="1" ht="15" collapsed="1" thickBot="1">
      <c r="A21" s="172"/>
      <c r="B21" s="172"/>
      <c r="C21" s="172"/>
      <c r="D21" s="172"/>
      <c r="E21" s="172"/>
      <c r="F21" s="172"/>
      <c r="G21" s="172"/>
      <c r="H21" s="172"/>
      <c r="I21" s="158"/>
      <c r="J21" s="158"/>
      <c r="K21" s="158"/>
    </row>
    <row r="22" spans="1:12" s="20" customFormat="1" collapsed="1">
      <c r="E22" s="102"/>
      <c r="J22" s="19"/>
    </row>
    <row r="23" spans="1:12" s="20" customFormat="1" collapsed="1">
      <c r="E23" s="103"/>
      <c r="J23" s="19"/>
    </row>
    <row r="24" spans="1:12" s="20" customFormat="1">
      <c r="E24" s="102"/>
      <c r="F24" s="102"/>
      <c r="J24" s="19"/>
    </row>
    <row r="25" spans="1:12" s="20" customFormat="1" collapsed="1">
      <c r="E25" s="103"/>
      <c r="I25" s="103"/>
      <c r="J25" s="19"/>
    </row>
    <row r="26" spans="1:12" s="20" customFormat="1" collapsed="1"/>
    <row r="27" spans="1:12" s="20" customFormat="1" collapsed="1"/>
    <row r="28" spans="1:12" s="20" customFormat="1" collapsed="1"/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/>
    <row r="40" spans="3:8" s="20" customFormat="1"/>
    <row r="41" spans="3:8" s="28" customFormat="1">
      <c r="C41" s="29"/>
      <c r="D41" s="29"/>
      <c r="E41" s="30"/>
      <c r="F41" s="30"/>
      <c r="G41" s="30"/>
      <c r="H41" s="30"/>
    </row>
    <row r="42" spans="3:8" s="28" customFormat="1">
      <c r="C42" s="29"/>
      <c r="D42" s="29"/>
      <c r="E42" s="30"/>
      <c r="F42" s="30"/>
      <c r="G42" s="30"/>
      <c r="H42" s="30"/>
    </row>
    <row r="43" spans="3:8" s="28" customFormat="1">
      <c r="C43" s="29"/>
      <c r="D43" s="29"/>
      <c r="E43" s="30"/>
      <c r="F43" s="30"/>
      <c r="G43" s="30"/>
      <c r="H43" s="30"/>
    </row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  <row r="56" spans="3:8" s="28" customFormat="1">
      <c r="C56" s="29"/>
      <c r="D56" s="29"/>
      <c r="E56" s="30"/>
      <c r="F56" s="30"/>
      <c r="G56" s="30"/>
      <c r="H56" s="30"/>
    </row>
    <row r="57" spans="3:8" s="28" customFormat="1">
      <c r="C57" s="29"/>
      <c r="D57" s="29"/>
      <c r="E57" s="30"/>
      <c r="F57" s="30"/>
      <c r="G57" s="30"/>
      <c r="H57" s="30"/>
    </row>
    <row r="58" spans="3:8" s="28" customFormat="1">
      <c r="C58" s="29"/>
      <c r="D58" s="29"/>
      <c r="E58" s="30"/>
      <c r="F58" s="30"/>
      <c r="G58" s="30"/>
      <c r="H58" s="30"/>
    </row>
    <row r="59" spans="3:8" s="28" customFormat="1">
      <c r="C59" s="29"/>
      <c r="D59" s="29"/>
      <c r="E59" s="30"/>
      <c r="F59" s="30"/>
      <c r="G59" s="30"/>
      <c r="H59" s="30"/>
    </row>
    <row r="60" spans="3:8" s="28" customFormat="1">
      <c r="C60" s="29"/>
      <c r="D60" s="29"/>
      <c r="E60" s="30"/>
      <c r="F60" s="30"/>
      <c r="G60" s="30"/>
      <c r="H60" s="30"/>
    </row>
  </sheetData>
  <mergeCells count="5">
    <mergeCell ref="A21:H21"/>
    <mergeCell ref="A1:I1"/>
    <mergeCell ref="A2:A3"/>
    <mergeCell ref="E2:K2"/>
    <mergeCell ref="A20:K20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8"/>
  <sheetViews>
    <sheetView topLeftCell="A28" zoomScale="85" workbookViewId="0">
      <selection activeCell="B67" sqref="B67:B68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40" customWidth="1"/>
    <col min="5" max="7" width="24.7109375" style="28" customWidth="1"/>
    <col min="8" max="16384" width="9.140625" style="28"/>
  </cols>
  <sheetData>
    <row r="1" spans="1:8" ht="16.5" thickBot="1">
      <c r="A1" s="179" t="s">
        <v>92</v>
      </c>
      <c r="B1" s="179"/>
      <c r="C1" s="179"/>
      <c r="D1" s="179"/>
      <c r="E1" s="179"/>
      <c r="F1" s="179"/>
      <c r="G1" s="179"/>
    </row>
    <row r="2" spans="1:8" ht="15.75" customHeight="1" thickBot="1">
      <c r="A2" s="204" t="s">
        <v>93</v>
      </c>
      <c r="B2" s="85"/>
      <c r="C2" s="180" t="s">
        <v>94</v>
      </c>
      <c r="D2" s="181"/>
      <c r="E2" s="180" t="s">
        <v>95</v>
      </c>
      <c r="F2" s="181"/>
      <c r="G2" s="86"/>
    </row>
    <row r="3" spans="1:8" ht="45.75" thickBot="1">
      <c r="A3" s="205"/>
      <c r="B3" s="206" t="s">
        <v>76</v>
      </c>
      <c r="C3" s="41" t="s">
        <v>96</v>
      </c>
      <c r="D3" s="34" t="s">
        <v>97</v>
      </c>
      <c r="E3" s="34" t="s">
        <v>98</v>
      </c>
      <c r="F3" s="34" t="s">
        <v>97</v>
      </c>
      <c r="G3" s="207" t="s">
        <v>99</v>
      </c>
    </row>
    <row r="4" spans="1:8" ht="15" customHeight="1">
      <c r="A4" s="21">
        <v>1</v>
      </c>
      <c r="B4" s="208" t="s">
        <v>87</v>
      </c>
      <c r="C4" s="37">
        <v>1241.8842400000001</v>
      </c>
      <c r="D4" s="91">
        <v>0.23901346123806058</v>
      </c>
      <c r="E4" s="38">
        <v>420</v>
      </c>
      <c r="F4" s="91">
        <v>0.2273957769355712</v>
      </c>
      <c r="G4" s="39">
        <v>1185.7481948439579</v>
      </c>
      <c r="H4" s="51"/>
    </row>
    <row r="5" spans="1:8" ht="14.25" customHeight="1">
      <c r="A5" s="21">
        <v>2</v>
      </c>
      <c r="B5" s="36" t="s">
        <v>47</v>
      </c>
      <c r="C5" s="37">
        <v>269.72183000000007</v>
      </c>
      <c r="D5" s="91">
        <v>4.2550344926165475E-2</v>
      </c>
      <c r="E5" s="38">
        <v>18913</v>
      </c>
      <c r="F5" s="91">
        <v>3.3372711945306374E-3</v>
      </c>
      <c r="G5" s="39">
        <v>20.705701894436331</v>
      </c>
      <c r="H5" s="51"/>
    </row>
    <row r="6" spans="1:8">
      <c r="A6" s="21">
        <v>3</v>
      </c>
      <c r="B6" s="36" t="s">
        <v>57</v>
      </c>
      <c r="C6" s="37">
        <v>28.670449999999953</v>
      </c>
      <c r="D6" s="91">
        <v>1.6665993623761814E-2</v>
      </c>
      <c r="E6" s="38">
        <v>10</v>
      </c>
      <c r="F6" s="91">
        <v>7.5528700906344415E-3</v>
      </c>
      <c r="G6" s="39">
        <v>12.720035392625192</v>
      </c>
    </row>
    <row r="7" spans="1:8">
      <c r="A7" s="21">
        <v>4</v>
      </c>
      <c r="B7" s="209" t="s">
        <v>54</v>
      </c>
      <c r="C7" s="37">
        <v>208.5538700000001</v>
      </c>
      <c r="D7" s="91">
        <v>4.5906958282740523E-2</v>
      </c>
      <c r="E7" s="38">
        <v>9</v>
      </c>
      <c r="F7" s="91">
        <v>1.9758507135016466E-3</v>
      </c>
      <c r="G7" s="39">
        <v>9.1463328671791881</v>
      </c>
    </row>
    <row r="8" spans="1:8">
      <c r="A8" s="21">
        <v>5</v>
      </c>
      <c r="B8" s="197" t="s">
        <v>60</v>
      </c>
      <c r="C8" s="37">
        <v>70.63812999999989</v>
      </c>
      <c r="D8" s="91">
        <v>5.4695221662860588E-2</v>
      </c>
      <c r="E8" s="38">
        <v>3</v>
      </c>
      <c r="F8" s="91">
        <v>5.1369863013698627E-3</v>
      </c>
      <c r="G8" s="39">
        <v>6.7672999437125991</v>
      </c>
    </row>
    <row r="9" spans="1:8">
      <c r="A9" s="21">
        <v>6</v>
      </c>
      <c r="B9" s="36" t="s">
        <v>62</v>
      </c>
      <c r="C9" s="37">
        <v>72.388760000000005</v>
      </c>
      <c r="D9" s="91">
        <v>8.1929542012692605E-2</v>
      </c>
      <c r="E9" s="38">
        <v>8</v>
      </c>
      <c r="F9" s="91">
        <v>5.6537102473498231E-3</v>
      </c>
      <c r="G9" s="39">
        <v>5.2928822118194496</v>
      </c>
    </row>
    <row r="10" spans="1:8">
      <c r="A10" s="21">
        <v>7</v>
      </c>
      <c r="B10" s="36" t="s">
        <v>100</v>
      </c>
      <c r="C10" s="37">
        <v>43.357003999999954</v>
      </c>
      <c r="D10" s="91">
        <v>2.5113661506809912E-2</v>
      </c>
      <c r="E10" s="38">
        <v>11</v>
      </c>
      <c r="F10" s="91">
        <v>1.0800196367206677E-3</v>
      </c>
      <c r="G10" s="39">
        <v>1.8747511899852656</v>
      </c>
      <c r="H10" s="51"/>
    </row>
    <row r="11" spans="1:8">
      <c r="A11" s="21">
        <v>11</v>
      </c>
      <c r="B11" s="36" t="s">
        <v>51</v>
      </c>
      <c r="C11" s="37">
        <v>412.40737999999993</v>
      </c>
      <c r="D11" s="91">
        <v>7.31465441694686E-2</v>
      </c>
      <c r="E11" s="38">
        <v>0</v>
      </c>
      <c r="F11" s="91">
        <v>0</v>
      </c>
      <c r="G11" s="39">
        <v>0</v>
      </c>
    </row>
    <row r="12" spans="1:8">
      <c r="A12" s="21">
        <v>12</v>
      </c>
      <c r="B12" s="36" t="s">
        <v>52</v>
      </c>
      <c r="C12" s="37">
        <v>41.658819999999835</v>
      </c>
      <c r="D12" s="91">
        <v>1.1035883455003994E-2</v>
      </c>
      <c r="E12" s="38">
        <v>0</v>
      </c>
      <c r="F12" s="91">
        <v>0</v>
      </c>
      <c r="G12" s="39">
        <v>0</v>
      </c>
    </row>
    <row r="13" spans="1:8" ht="15">
      <c r="A13" s="21">
        <v>13</v>
      </c>
      <c r="B13" s="210" t="s">
        <v>101</v>
      </c>
      <c r="C13" s="37">
        <v>34.769139999999666</v>
      </c>
      <c r="D13" s="91">
        <v>1.1091481542325999E-2</v>
      </c>
      <c r="E13" s="38">
        <v>0</v>
      </c>
      <c r="F13" s="91">
        <v>0</v>
      </c>
      <c r="G13" s="39">
        <v>0</v>
      </c>
    </row>
    <row r="14" spans="1:8">
      <c r="A14" s="21">
        <v>14</v>
      </c>
      <c r="B14" s="36" t="s">
        <v>102</v>
      </c>
      <c r="C14" s="37">
        <v>31.803129999999886</v>
      </c>
      <c r="D14" s="91">
        <v>1.0955535729518448E-2</v>
      </c>
      <c r="E14" s="38">
        <v>0</v>
      </c>
      <c r="F14" s="91">
        <v>0</v>
      </c>
      <c r="G14" s="39">
        <v>0</v>
      </c>
    </row>
    <row r="15" spans="1:8">
      <c r="A15" s="21">
        <v>15</v>
      </c>
      <c r="B15" s="36" t="s">
        <v>61</v>
      </c>
      <c r="C15" s="37">
        <v>28.540079999999957</v>
      </c>
      <c r="D15" s="91">
        <v>2.852523546746269E-2</v>
      </c>
      <c r="E15" s="38">
        <v>0</v>
      </c>
      <c r="F15" s="91">
        <v>0</v>
      </c>
      <c r="G15" s="39">
        <v>0</v>
      </c>
    </row>
    <row r="16" spans="1:8" ht="13.5" customHeight="1">
      <c r="A16" s="21">
        <v>16</v>
      </c>
      <c r="B16" s="36" t="s">
        <v>64</v>
      </c>
      <c r="C16" s="37">
        <v>-1.7212399999999908</v>
      </c>
      <c r="D16" s="91">
        <v>-2.39695241551428E-3</v>
      </c>
      <c r="E16" s="38">
        <v>0</v>
      </c>
      <c r="F16" s="91">
        <v>0</v>
      </c>
      <c r="G16" s="39">
        <v>0</v>
      </c>
    </row>
    <row r="17" spans="1:8">
      <c r="A17" s="21">
        <v>17</v>
      </c>
      <c r="B17" s="36" t="s">
        <v>63</v>
      </c>
      <c r="C17" s="37">
        <v>-17.562079999999959</v>
      </c>
      <c r="D17" s="91">
        <v>-2.096463026807048E-2</v>
      </c>
      <c r="E17" s="38">
        <v>-500</v>
      </c>
      <c r="F17" s="91">
        <v>-5.8493214787084698E-2</v>
      </c>
      <c r="G17" s="39">
        <v>-49.117010996724375</v>
      </c>
    </row>
    <row r="18" spans="1:8">
      <c r="A18" s="21">
        <v>18</v>
      </c>
      <c r="B18" s="67" t="s">
        <v>86</v>
      </c>
      <c r="C18" s="37">
        <v>459.03562000000102</v>
      </c>
      <c r="D18" s="91">
        <v>1.7480863766723274E-2</v>
      </c>
      <c r="E18" s="38">
        <v>-105</v>
      </c>
      <c r="F18" s="91">
        <v>-2.1300766827605793E-3</v>
      </c>
      <c r="G18" s="39">
        <v>-55.957843815236018</v>
      </c>
    </row>
    <row r="19" spans="1:8" ht="15.75" thickBot="1">
      <c r="A19" s="84"/>
      <c r="B19" s="87" t="s">
        <v>65</v>
      </c>
      <c r="C19" s="88">
        <v>2924.1451339999999</v>
      </c>
      <c r="D19" s="92">
        <v>4.4328219946313516E-2</v>
      </c>
      <c r="E19" s="89">
        <v>18769</v>
      </c>
      <c r="F19" s="92">
        <v>3.2575596506224319E-3</v>
      </c>
      <c r="G19" s="90">
        <v>1137.1803435317556</v>
      </c>
      <c r="H19" s="51"/>
    </row>
    <row r="20" spans="1:8" ht="15" customHeight="1" thickBot="1">
      <c r="A20" s="178"/>
      <c r="B20" s="178"/>
      <c r="C20" s="178"/>
      <c r="D20" s="178"/>
      <c r="E20" s="178"/>
      <c r="F20" s="178"/>
      <c r="G20" s="178"/>
      <c r="H20" s="157"/>
    </row>
    <row r="42" spans="2:5" ht="15">
      <c r="B42" s="57"/>
      <c r="C42" s="58"/>
      <c r="D42" s="59"/>
      <c r="E42" s="60"/>
    </row>
    <row r="43" spans="2:5" ht="15">
      <c r="B43" s="57"/>
      <c r="C43" s="58"/>
      <c r="D43" s="59"/>
      <c r="E43" s="60"/>
    </row>
    <row r="44" spans="2:5" ht="15">
      <c r="B44" s="57"/>
      <c r="C44" s="58"/>
      <c r="D44" s="59"/>
      <c r="E44" s="60"/>
    </row>
    <row r="45" spans="2:5" ht="15">
      <c r="B45" s="57"/>
      <c r="C45" s="58"/>
      <c r="D45" s="59"/>
      <c r="E45" s="60"/>
    </row>
    <row r="46" spans="2:5" ht="15">
      <c r="B46" s="57"/>
      <c r="C46" s="58"/>
      <c r="D46" s="59"/>
      <c r="E46" s="60"/>
    </row>
    <row r="47" spans="2:5" ht="15">
      <c r="B47" s="57"/>
      <c r="C47" s="58"/>
      <c r="D47" s="59"/>
      <c r="E47" s="60"/>
    </row>
    <row r="48" spans="2:5" ht="15.75" thickBot="1">
      <c r="B48" s="75"/>
      <c r="C48" s="75"/>
      <c r="D48" s="75"/>
      <c r="E48" s="75"/>
    </row>
    <row r="51" spans="2:6" ht="14.25" customHeight="1"/>
    <row r="52" spans="2:6">
      <c r="F52" s="51"/>
    </row>
    <row r="54" spans="2:6">
      <c r="F54"/>
    </row>
    <row r="55" spans="2:6">
      <c r="F55"/>
    </row>
    <row r="56" spans="2:6" ht="30.75" thickBot="1">
      <c r="B56" s="41" t="s">
        <v>76</v>
      </c>
      <c r="C56" s="34" t="s">
        <v>103</v>
      </c>
      <c r="D56" s="34" t="s">
        <v>104</v>
      </c>
      <c r="E56" s="35" t="s">
        <v>105</v>
      </c>
      <c r="F56"/>
    </row>
    <row r="57" spans="2:6">
      <c r="B57" s="36" t="str">
        <f t="shared" ref="B57:D61" si="0">B4</f>
        <v xml:space="preserve">UNIVER.UA/Myhailo Hrushevskyi: Fond Derzhavnykh Paperiv   </v>
      </c>
      <c r="C57" s="37">
        <f t="shared" si="0"/>
        <v>1241.8842400000001</v>
      </c>
      <c r="D57" s="91">
        <f t="shared" si="0"/>
        <v>0.23901346123806058</v>
      </c>
      <c r="E57" s="39">
        <f>G4</f>
        <v>1185.7481948439579</v>
      </c>
    </row>
    <row r="58" spans="2:6">
      <c r="B58" s="36" t="str">
        <f t="shared" si="0"/>
        <v>ОТP Fond Aktsii</v>
      </c>
      <c r="C58" s="37">
        <f t="shared" si="0"/>
        <v>269.72183000000007</v>
      </c>
      <c r="D58" s="91">
        <f t="shared" si="0"/>
        <v>4.2550344926165475E-2</v>
      </c>
      <c r="E58" s="39">
        <f>G5</f>
        <v>20.705701894436331</v>
      </c>
    </row>
    <row r="59" spans="2:6">
      <c r="B59" s="36" t="str">
        <f t="shared" si="0"/>
        <v>VSI</v>
      </c>
      <c r="C59" s="37">
        <f t="shared" si="0"/>
        <v>28.670449999999953</v>
      </c>
      <c r="D59" s="91">
        <f t="shared" si="0"/>
        <v>1.6665993623761814E-2</v>
      </c>
      <c r="E59" s="39">
        <f>G6</f>
        <v>12.720035392625192</v>
      </c>
    </row>
    <row r="60" spans="2:6">
      <c r="B60" s="36" t="str">
        <f t="shared" si="0"/>
        <v>KINTO-Ekviti</v>
      </c>
      <c r="C60" s="37">
        <f t="shared" si="0"/>
        <v>208.5538700000001</v>
      </c>
      <c r="D60" s="91">
        <f t="shared" si="0"/>
        <v>4.5906958282740523E-2</v>
      </c>
      <c r="E60" s="39">
        <f>G7</f>
        <v>9.1463328671791881</v>
      </c>
    </row>
    <row r="61" spans="2:6">
      <c r="B61" s="117" t="str">
        <f t="shared" si="0"/>
        <v>UNIVER.UA/Volodymyr Velykyi: Fond Zbalansovanyi</v>
      </c>
      <c r="C61" s="118">
        <f t="shared" si="0"/>
        <v>70.63812999999989</v>
      </c>
      <c r="D61" s="119">
        <f t="shared" si="0"/>
        <v>5.4695221662860588E-2</v>
      </c>
      <c r="E61" s="120">
        <f>G8</f>
        <v>6.7672999437125991</v>
      </c>
    </row>
    <row r="62" spans="2:6">
      <c r="B62" s="116" t="str">
        <f>B11</f>
        <v>Sofiivskyi</v>
      </c>
      <c r="C62" s="37">
        <f t="shared" ref="C62:D66" si="1">C14</f>
        <v>31.803129999999886</v>
      </c>
      <c r="D62" s="91">
        <f t="shared" si="1"/>
        <v>1.0955535729518448E-2</v>
      </c>
      <c r="E62" s="39">
        <f>G14</f>
        <v>0</v>
      </c>
    </row>
    <row r="63" spans="2:6">
      <c r="B63" s="116" t="str">
        <f>B12</f>
        <v>Altus – Depozyt</v>
      </c>
      <c r="C63" s="37">
        <f t="shared" si="1"/>
        <v>28.540079999999957</v>
      </c>
      <c r="D63" s="91">
        <f t="shared" si="1"/>
        <v>2.852523546746269E-2</v>
      </c>
      <c r="E63" s="39">
        <f>G15</f>
        <v>0</v>
      </c>
    </row>
    <row r="64" spans="2:6">
      <c r="B64" s="116" t="str">
        <f>B13</f>
        <v>UNIVER.UA/Taras Shevchenko: Fond Zaoshchadzhen</v>
      </c>
      <c r="C64" s="37">
        <f t="shared" si="1"/>
        <v>-1.7212399999999908</v>
      </c>
      <c r="D64" s="91">
        <f t="shared" si="1"/>
        <v>-2.39695241551428E-3</v>
      </c>
      <c r="E64" s="39">
        <f>G16</f>
        <v>0</v>
      </c>
    </row>
    <row r="65" spans="2:5">
      <c r="B65" s="116" t="str">
        <f>B14</f>
        <v>Altus-Zbalansovanyi</v>
      </c>
      <c r="C65" s="37">
        <f t="shared" si="1"/>
        <v>-17.562079999999959</v>
      </c>
      <c r="D65" s="91">
        <f t="shared" si="1"/>
        <v>-2.096463026807048E-2</v>
      </c>
      <c r="E65" s="39">
        <f>G17</f>
        <v>-49.117010996724375</v>
      </c>
    </row>
    <row r="66" spans="2:5">
      <c r="B66" s="116" t="str">
        <f>B18</f>
        <v>KINTO-Klasychnyi</v>
      </c>
      <c r="C66" s="37">
        <f t="shared" si="1"/>
        <v>459.03562000000102</v>
      </c>
      <c r="D66" s="91">
        <f t="shared" si="1"/>
        <v>1.7480863766723274E-2</v>
      </c>
      <c r="E66" s="39">
        <f>G18</f>
        <v>-55.957843815236018</v>
      </c>
    </row>
    <row r="67" spans="2:5">
      <c r="B67" s="127" t="s">
        <v>73</v>
      </c>
      <c r="C67" s="128">
        <f>C19-SUM(C57:C66)</f>
        <v>604.58110399999896</v>
      </c>
      <c r="D67" s="129"/>
      <c r="E67" s="128">
        <f>G19-SUM(E57:E66)</f>
        <v>7.1676334018047783</v>
      </c>
    </row>
    <row r="68" spans="2:5" ht="15">
      <c r="B68" s="125" t="s">
        <v>65</v>
      </c>
      <c r="C68" s="126">
        <f>SUM(C57:C67)</f>
        <v>2924.1451339999999</v>
      </c>
      <c r="D68" s="126"/>
      <c r="E68" s="126">
        <f>SUM(E57:E67)</f>
        <v>1137.1803435317556</v>
      </c>
    </row>
  </sheetData>
  <mergeCells count="5">
    <mergeCell ref="A20:G20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5"/>
  <sheetViews>
    <sheetView zoomScale="80" workbookViewId="0">
      <selection activeCell="A52" sqref="A52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3" t="s">
        <v>76</v>
      </c>
      <c r="B1" s="64" t="s">
        <v>106</v>
      </c>
      <c r="C1" s="10"/>
    </row>
    <row r="2" spans="1:3" ht="14.25">
      <c r="A2" s="140" t="s">
        <v>64</v>
      </c>
      <c r="B2" s="165">
        <v>-2.3969524155160737E-3</v>
      </c>
      <c r="C2" s="10"/>
    </row>
    <row r="3" spans="1:3" ht="14.25">
      <c r="A3" s="130" t="s">
        <v>57</v>
      </c>
      <c r="B3" s="135">
        <v>9.0448092637651634E-3</v>
      </c>
      <c r="C3" s="10"/>
    </row>
    <row r="4" spans="1:3" ht="14.25">
      <c r="A4" s="208" t="s">
        <v>87</v>
      </c>
      <c r="B4" s="166">
        <v>9.4653122658483468E-3</v>
      </c>
      <c r="C4" s="10"/>
    </row>
    <row r="5" spans="1:3" ht="14.25">
      <c r="A5" s="211" t="s">
        <v>55</v>
      </c>
      <c r="B5" s="137">
        <v>1.0955535729558319E-2</v>
      </c>
      <c r="C5" s="10"/>
    </row>
    <row r="6" spans="1:3" ht="14.25">
      <c r="A6" s="36" t="s">
        <v>52</v>
      </c>
      <c r="B6" s="136">
        <v>1.1035883455005946E-2</v>
      </c>
      <c r="C6" s="10"/>
    </row>
    <row r="7" spans="1:3" ht="15">
      <c r="A7" s="210" t="s">
        <v>101</v>
      </c>
      <c r="B7" s="136">
        <v>1.1091481542318871E-2</v>
      </c>
      <c r="C7" s="10"/>
    </row>
    <row r="8" spans="1:3" ht="14.25">
      <c r="A8" s="130" t="s">
        <v>107</v>
      </c>
      <c r="B8" s="136">
        <v>1.9652802425751181E-2</v>
      </c>
      <c r="C8" s="10"/>
    </row>
    <row r="9" spans="1:3" ht="14.25">
      <c r="A9" s="130" t="s">
        <v>56</v>
      </c>
      <c r="B9" s="137">
        <v>2.4007713068545655E-2</v>
      </c>
      <c r="C9" s="10"/>
    </row>
    <row r="10" spans="1:3" ht="14.25">
      <c r="A10" s="212" t="s">
        <v>108</v>
      </c>
      <c r="B10" s="136">
        <v>2.8525235467472321E-2</v>
      </c>
      <c r="C10" s="10"/>
    </row>
    <row r="11" spans="1:3" ht="14.25">
      <c r="A11" s="131" t="s">
        <v>47</v>
      </c>
      <c r="B11" s="136">
        <v>3.9082644348441997E-2</v>
      </c>
      <c r="C11" s="10"/>
    </row>
    <row r="12" spans="1:3" ht="14.25">
      <c r="A12" s="36" t="s">
        <v>63</v>
      </c>
      <c r="B12" s="136">
        <v>3.9860131767965434E-2</v>
      </c>
      <c r="C12" s="10"/>
    </row>
    <row r="13" spans="1:3" ht="14.25">
      <c r="A13" s="209" t="s">
        <v>54</v>
      </c>
      <c r="B13" s="136">
        <v>4.3844477427274375E-2</v>
      </c>
      <c r="C13" s="10"/>
    </row>
    <row r="14" spans="1:3" ht="14.25">
      <c r="A14" s="197" t="s">
        <v>60</v>
      </c>
      <c r="B14" s="137">
        <v>4.9304956475464401E-2</v>
      </c>
      <c r="C14" s="10"/>
    </row>
    <row r="15" spans="1:3" ht="14.25">
      <c r="A15" s="130" t="s">
        <v>51</v>
      </c>
      <c r="B15" s="136">
        <v>7.3146544169472305E-2</v>
      </c>
      <c r="C15" s="10"/>
    </row>
    <row r="16" spans="1:3" ht="14.25">
      <c r="A16" s="130" t="s">
        <v>62</v>
      </c>
      <c r="B16" s="136">
        <v>7.5847014720980432E-2</v>
      </c>
      <c r="C16" s="10"/>
    </row>
    <row r="17" spans="1:3" ht="14.25">
      <c r="A17" s="194" t="s">
        <v>109</v>
      </c>
      <c r="B17" s="135">
        <v>2.9497839314156577E-2</v>
      </c>
      <c r="C17" s="10"/>
    </row>
    <row r="18" spans="1:3" ht="14.25">
      <c r="A18" s="140" t="s">
        <v>16</v>
      </c>
      <c r="B18" s="135">
        <v>7.6098235904531242E-2</v>
      </c>
      <c r="C18" s="10"/>
    </row>
    <row r="19" spans="1:3" ht="14.25">
      <c r="A19" s="140" t="s">
        <v>15</v>
      </c>
      <c r="B19" s="135">
        <v>2.6502248262705974E-2</v>
      </c>
      <c r="C19" s="55"/>
    </row>
    <row r="20" spans="1:3" ht="14.25">
      <c r="A20" s="140" t="s">
        <v>110</v>
      </c>
      <c r="B20" s="135">
        <v>-1.0146924037779392E-5</v>
      </c>
      <c r="C20" s="9"/>
    </row>
    <row r="21" spans="1:3" ht="14.25">
      <c r="A21" s="140" t="s">
        <v>111</v>
      </c>
      <c r="B21" s="135">
        <v>1.5172173061382965E-2</v>
      </c>
      <c r="C21" s="70"/>
    </row>
    <row r="22" spans="1:3" ht="14.25">
      <c r="A22" s="140" t="s">
        <v>112</v>
      </c>
      <c r="B22" s="135">
        <v>1.3150684931506848E-2</v>
      </c>
      <c r="C22" s="10"/>
    </row>
    <row r="23" spans="1:3" ht="15" thickBot="1">
      <c r="A23" s="213" t="s">
        <v>113</v>
      </c>
      <c r="B23" s="138">
        <v>4.7105323564753387E-3</v>
      </c>
      <c r="C23" s="10"/>
    </row>
    <row r="24" spans="1:3">
      <c r="B24" s="10"/>
      <c r="C24" s="10"/>
    </row>
    <row r="25" spans="1:3">
      <c r="C25" s="10"/>
    </row>
    <row r="26" spans="1:3">
      <c r="B26" s="10"/>
      <c r="C26" s="10"/>
    </row>
    <row r="27" spans="1:3">
      <c r="C27" s="10"/>
    </row>
    <row r="28" spans="1:3">
      <c r="B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7"/>
  <sheetViews>
    <sheetView zoomScale="85" workbookViewId="0">
      <selection activeCell="K34" sqref="K34"/>
    </sheetView>
  </sheetViews>
  <sheetFormatPr defaultRowHeight="14.25"/>
  <cols>
    <col min="1" max="1" width="4.7109375" style="30" customWidth="1"/>
    <col min="2" max="2" width="35.85546875" style="28" customWidth="1"/>
    <col min="3" max="4" width="12.7109375" style="30" customWidth="1"/>
    <col min="5" max="5" width="16.7109375" style="40" customWidth="1"/>
    <col min="6" max="6" width="14.7109375" style="44" customWidth="1"/>
    <col min="7" max="7" width="14.7109375" style="40" customWidth="1"/>
    <col min="8" max="8" width="12.7109375" style="44" customWidth="1"/>
    <col min="9" max="9" width="39.140625" style="28" bestFit="1" customWidth="1"/>
    <col min="10" max="10" width="22.85546875" style="28" bestFit="1" customWidth="1"/>
    <col min="11" max="20" width="4.7109375" style="28" customWidth="1"/>
    <col min="21" max="16384" width="9.140625" style="28"/>
  </cols>
  <sheetData>
    <row r="1" spans="1:13" s="42" customFormat="1" ht="16.5" thickBot="1">
      <c r="A1" s="167" t="s">
        <v>114</v>
      </c>
      <c r="B1" s="167"/>
      <c r="C1" s="167"/>
      <c r="D1" s="167"/>
      <c r="E1" s="167"/>
      <c r="F1" s="167"/>
      <c r="G1" s="167"/>
      <c r="H1" s="167"/>
      <c r="I1" s="167"/>
      <c r="J1" s="167"/>
      <c r="K1" s="13"/>
      <c r="L1" s="14"/>
      <c r="M1" s="14"/>
    </row>
    <row r="2" spans="1:13" ht="45.75" thickBot="1">
      <c r="A2" s="15" t="s">
        <v>93</v>
      </c>
      <c r="B2" s="15" t="s">
        <v>76</v>
      </c>
      <c r="C2" s="43" t="s">
        <v>115</v>
      </c>
      <c r="D2" s="43" t="s">
        <v>116</v>
      </c>
      <c r="E2" s="43" t="s">
        <v>40</v>
      </c>
      <c r="F2" s="43" t="s">
        <v>41</v>
      </c>
      <c r="G2" s="43" t="s">
        <v>42</v>
      </c>
      <c r="H2" s="43" t="s">
        <v>43</v>
      </c>
      <c r="I2" s="17" t="s">
        <v>44</v>
      </c>
      <c r="J2" s="18" t="s">
        <v>45</v>
      </c>
    </row>
    <row r="3" spans="1:13" ht="18" customHeight="1">
      <c r="A3" s="21">
        <v>1</v>
      </c>
      <c r="B3" s="197" t="s">
        <v>117</v>
      </c>
      <c r="C3" s="104" t="s">
        <v>123</v>
      </c>
      <c r="D3" s="105" t="s">
        <v>125</v>
      </c>
      <c r="E3" s="79">
        <v>1537768.9</v>
      </c>
      <c r="F3" s="80">
        <v>762</v>
      </c>
      <c r="G3" s="79">
        <v>2018.0694225721784</v>
      </c>
      <c r="H3" s="50">
        <v>1000</v>
      </c>
      <c r="I3" s="78" t="s">
        <v>120</v>
      </c>
      <c r="J3" s="81" t="s">
        <v>11</v>
      </c>
    </row>
    <row r="4" spans="1:13">
      <c r="A4" s="21">
        <v>2</v>
      </c>
      <c r="B4" s="197" t="s">
        <v>118</v>
      </c>
      <c r="C4" s="104" t="s">
        <v>123</v>
      </c>
      <c r="D4" s="105" t="s">
        <v>124</v>
      </c>
      <c r="E4" s="79">
        <v>1264574.7001</v>
      </c>
      <c r="F4" s="80">
        <v>2941</v>
      </c>
      <c r="G4" s="79">
        <v>429.98119690581433</v>
      </c>
      <c r="H4" s="50">
        <v>1000</v>
      </c>
      <c r="I4" s="197" t="s">
        <v>121</v>
      </c>
      <c r="J4" s="81" t="s">
        <v>0</v>
      </c>
    </row>
    <row r="5" spans="1:13">
      <c r="A5" s="21">
        <v>3</v>
      </c>
      <c r="B5" s="214" t="s">
        <v>119</v>
      </c>
      <c r="C5" s="104" t="s">
        <v>123</v>
      </c>
      <c r="D5" s="105" t="s">
        <v>125</v>
      </c>
      <c r="E5" s="79">
        <v>417112.24</v>
      </c>
      <c r="F5" s="80">
        <v>679</v>
      </c>
      <c r="G5" s="79">
        <v>614.30374079528713</v>
      </c>
      <c r="H5" s="50">
        <v>1000</v>
      </c>
      <c r="I5" s="197" t="s">
        <v>122</v>
      </c>
      <c r="J5" s="81" t="s">
        <v>2</v>
      </c>
    </row>
    <row r="6" spans="1:13" ht="15.75" customHeight="1" thickBot="1">
      <c r="A6" s="168" t="s">
        <v>65</v>
      </c>
      <c r="B6" s="169"/>
      <c r="C6" s="106" t="s">
        <v>4</v>
      </c>
      <c r="D6" s="106" t="s">
        <v>4</v>
      </c>
      <c r="E6" s="93">
        <f>SUM(E3:E5)</f>
        <v>3219455.8400999997</v>
      </c>
      <c r="F6" s="94">
        <f>SUM(F3:F5)</f>
        <v>4382</v>
      </c>
      <c r="G6" s="106" t="s">
        <v>4</v>
      </c>
      <c r="H6" s="106" t="s">
        <v>4</v>
      </c>
      <c r="I6" s="106" t="s">
        <v>4</v>
      </c>
      <c r="J6" s="106" t="s">
        <v>4</v>
      </c>
    </row>
    <row r="7" spans="1:13">
      <c r="A7" s="171"/>
      <c r="B7" s="171"/>
      <c r="C7" s="171"/>
      <c r="D7" s="171"/>
      <c r="E7" s="171"/>
      <c r="F7" s="171"/>
      <c r="G7" s="171"/>
      <c r="H7" s="171"/>
    </row>
  </sheetData>
  <mergeCells count="3">
    <mergeCell ref="A1:J1"/>
    <mergeCell ref="A6:B6"/>
    <mergeCell ref="A7:H7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28"/>
  <sheetViews>
    <sheetView zoomScale="85" workbookViewId="0">
      <selection activeCell="K34" sqref="K34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83" t="s">
        <v>126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1" customFormat="1" ht="15.75" customHeight="1" thickBot="1">
      <c r="A2" s="174" t="s">
        <v>38</v>
      </c>
      <c r="B2" s="97"/>
      <c r="C2" s="98"/>
      <c r="D2" s="99"/>
      <c r="E2" s="176" t="s">
        <v>75</v>
      </c>
      <c r="F2" s="176"/>
      <c r="G2" s="176"/>
      <c r="H2" s="176"/>
      <c r="I2" s="176"/>
      <c r="J2" s="176"/>
      <c r="K2" s="176"/>
    </row>
    <row r="3" spans="1:11" customFormat="1" ht="64.5" thickBot="1">
      <c r="A3" s="175"/>
      <c r="B3" s="200" t="s">
        <v>76</v>
      </c>
      <c r="C3" s="201" t="s">
        <v>77</v>
      </c>
      <c r="D3" s="201" t="s">
        <v>78</v>
      </c>
      <c r="E3" s="17" t="s">
        <v>79</v>
      </c>
      <c r="F3" s="17" t="s">
        <v>80</v>
      </c>
      <c r="G3" s="17" t="s">
        <v>81</v>
      </c>
      <c r="H3" s="17" t="s">
        <v>82</v>
      </c>
      <c r="I3" s="17" t="s">
        <v>83</v>
      </c>
      <c r="J3" s="18" t="s">
        <v>84</v>
      </c>
      <c r="K3" s="202" t="s">
        <v>85</v>
      </c>
    </row>
    <row r="4" spans="1:11" customFormat="1" collapsed="1">
      <c r="A4" s="21">
        <v>1</v>
      </c>
      <c r="B4" s="26" t="s">
        <v>127</v>
      </c>
      <c r="C4" s="100">
        <v>38441</v>
      </c>
      <c r="D4" s="100">
        <v>38625</v>
      </c>
      <c r="E4" s="95">
        <v>-6.1546789191099238E-3</v>
      </c>
      <c r="F4" s="95">
        <v>-9.8214352503827596E-2</v>
      </c>
      <c r="G4" s="95">
        <v>-0.13693460167462523</v>
      </c>
      <c r="H4" s="95">
        <v>-0.26378176074689497</v>
      </c>
      <c r="I4" s="95">
        <v>-0.11610691592666755</v>
      </c>
      <c r="J4" s="101">
        <v>-0.38569625920471284</v>
      </c>
      <c r="K4" s="155">
        <v>-3.9491749808837406E-2</v>
      </c>
    </row>
    <row r="5" spans="1:11" customFormat="1" collapsed="1">
      <c r="A5" s="21">
        <v>2</v>
      </c>
      <c r="B5" s="197" t="s">
        <v>118</v>
      </c>
      <c r="C5" s="100">
        <v>39048</v>
      </c>
      <c r="D5" s="100">
        <v>39140</v>
      </c>
      <c r="E5" s="95">
        <v>5.4826852784257252E-2</v>
      </c>
      <c r="F5" s="95">
        <v>5.5467099269232545E-2</v>
      </c>
      <c r="G5" s="95">
        <v>-9.8345822139990546E-2</v>
      </c>
      <c r="H5" s="95">
        <v>0.10372667519004031</v>
      </c>
      <c r="I5" s="95">
        <v>0.13949393432664836</v>
      </c>
      <c r="J5" s="101">
        <v>-0.57001880309417441</v>
      </c>
      <c r="K5" s="156">
        <v>-7.5970511950427144E-2</v>
      </c>
    </row>
    <row r="6" spans="1:11" customFormat="1">
      <c r="A6" s="21">
        <v>3</v>
      </c>
      <c r="B6" s="197" t="s">
        <v>117</v>
      </c>
      <c r="C6" s="100">
        <v>39100</v>
      </c>
      <c r="D6" s="100">
        <v>39268</v>
      </c>
      <c r="E6" s="95">
        <v>2.184760068782432E-2</v>
      </c>
      <c r="F6" s="95">
        <v>4.2315090477660133E-2</v>
      </c>
      <c r="G6" s="95">
        <v>0.12315522975938542</v>
      </c>
      <c r="H6" s="95">
        <v>0.21100200691236903</v>
      </c>
      <c r="I6" s="95">
        <v>0.2364261239837655</v>
      </c>
      <c r="J6" s="101">
        <v>1.0180694225721156</v>
      </c>
      <c r="K6" s="156">
        <v>7.032375007433922E-2</v>
      </c>
    </row>
    <row r="7" spans="1:11" ht="15.75" thickBot="1">
      <c r="A7" s="139"/>
      <c r="B7" s="144" t="s">
        <v>89</v>
      </c>
      <c r="C7" s="145" t="s">
        <v>4</v>
      </c>
      <c r="D7" s="145" t="s">
        <v>4</v>
      </c>
      <c r="E7" s="146">
        <f>AVERAGE(E4:E6)</f>
        <v>2.3506591517657216E-2</v>
      </c>
      <c r="F7" s="146">
        <f>AVERAGE(F4:F6)</f>
        <v>-1.4405425231163912E-4</v>
      </c>
      <c r="G7" s="146">
        <f>AVERAGE(G4:G6)</f>
        <v>-3.7375064685076786E-2</v>
      </c>
      <c r="H7" s="146">
        <f>AVERAGE(H4:H6)</f>
        <v>1.6982307118504791E-2</v>
      </c>
      <c r="I7" s="146">
        <f>AVERAGE(I4:I6)</f>
        <v>8.6604380794582103E-2</v>
      </c>
      <c r="J7" s="145" t="s">
        <v>4</v>
      </c>
      <c r="K7" s="145" t="s">
        <v>4</v>
      </c>
    </row>
    <row r="8" spans="1:11">
      <c r="A8" s="184" t="s">
        <v>90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</row>
    <row r="9" spans="1:11" ht="15" thickBot="1">
      <c r="A9" s="182"/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spans="1:11">
      <c r="B10" s="28"/>
      <c r="C10" s="29"/>
      <c r="D10" s="29"/>
      <c r="E10" s="28"/>
      <c r="F10" s="28"/>
      <c r="G10" s="28"/>
      <c r="H10" s="28"/>
      <c r="I10" s="28"/>
    </row>
    <row r="11" spans="1:11">
      <c r="B11" s="28"/>
      <c r="C11" s="29"/>
      <c r="D11" s="29"/>
      <c r="E11" s="111"/>
      <c r="F11" s="28"/>
      <c r="G11" s="28"/>
      <c r="H11" s="28"/>
      <c r="I11" s="28"/>
    </row>
    <row r="12" spans="1:11">
      <c r="B12" s="28"/>
      <c r="C12" s="29"/>
      <c r="D12" s="29"/>
      <c r="E12" s="28"/>
      <c r="F12" s="28"/>
      <c r="G12" s="28"/>
      <c r="H12" s="28"/>
      <c r="I12" s="28"/>
    </row>
    <row r="13" spans="1:11">
      <c r="B13" s="28"/>
      <c r="C13" s="29"/>
      <c r="D13" s="29"/>
      <c r="E13" s="28"/>
      <c r="F13" s="28"/>
      <c r="G13" s="28"/>
      <c r="H13" s="28"/>
      <c r="I13" s="28"/>
    </row>
    <row r="14" spans="1:11">
      <c r="B14" s="28"/>
      <c r="C14" s="29"/>
      <c r="D14" s="29"/>
      <c r="E14" s="28"/>
      <c r="F14" s="28"/>
      <c r="G14" s="28"/>
      <c r="H14" s="28"/>
      <c r="I14" s="28"/>
    </row>
    <row r="15" spans="1:11">
      <c r="B15" s="28"/>
      <c r="C15" s="29"/>
      <c r="D15" s="29"/>
      <c r="E15" s="28"/>
      <c r="F15" s="28"/>
      <c r="G15" s="28"/>
      <c r="H15" s="28"/>
      <c r="I15" s="28"/>
    </row>
    <row r="16" spans="1:11">
      <c r="B16" s="28"/>
      <c r="C16" s="29"/>
      <c r="D16" s="29"/>
      <c r="E16" s="28"/>
      <c r="F16" s="28"/>
      <c r="G16" s="28"/>
      <c r="H16" s="28"/>
      <c r="I16" s="28"/>
    </row>
    <row r="17" spans="2:9">
      <c r="B17" s="28"/>
      <c r="C17" s="29"/>
      <c r="D17" s="29"/>
      <c r="E17" s="28"/>
      <c r="F17" s="28"/>
      <c r="G17" s="28"/>
      <c r="H17" s="28"/>
      <c r="I17" s="28"/>
    </row>
    <row r="21" spans="2:9">
      <c r="C21" s="5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</sheetData>
  <mergeCells count="5">
    <mergeCell ref="A9:K9"/>
    <mergeCell ref="A2:A3"/>
    <mergeCell ref="A1:J1"/>
    <mergeCell ref="E2:K2"/>
    <mergeCell ref="A8:K8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8"/>
  <sheetViews>
    <sheetView zoomScale="85" workbookViewId="0">
      <selection activeCell="J44" sqref="J44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0" customFormat="1" ht="16.5" thickBot="1">
      <c r="A1" s="179" t="s">
        <v>128</v>
      </c>
      <c r="B1" s="179"/>
      <c r="C1" s="179"/>
      <c r="D1" s="179"/>
      <c r="E1" s="179"/>
      <c r="F1" s="179"/>
      <c r="G1" s="179"/>
    </row>
    <row r="2" spans="1:11" s="30" customFormat="1" ht="15.75" customHeight="1" thickBot="1">
      <c r="A2" s="174" t="s">
        <v>93</v>
      </c>
      <c r="B2" s="85"/>
      <c r="C2" s="180" t="s">
        <v>94</v>
      </c>
      <c r="D2" s="181"/>
      <c r="E2" s="180" t="s">
        <v>95</v>
      </c>
      <c r="F2" s="181"/>
      <c r="G2" s="86"/>
    </row>
    <row r="3" spans="1:11" s="30" customFormat="1" ht="45.75" thickBot="1">
      <c r="A3" s="175"/>
      <c r="B3" s="34" t="s">
        <v>76</v>
      </c>
      <c r="C3" s="34" t="s">
        <v>96</v>
      </c>
      <c r="D3" s="34" t="s">
        <v>97</v>
      </c>
      <c r="E3" s="34" t="s">
        <v>98</v>
      </c>
      <c r="F3" s="34" t="s">
        <v>97</v>
      </c>
      <c r="G3" s="35" t="s">
        <v>129</v>
      </c>
    </row>
    <row r="4" spans="1:11" s="30" customFormat="1">
      <c r="A4" s="21">
        <v>1</v>
      </c>
      <c r="B4" s="197" t="s">
        <v>118</v>
      </c>
      <c r="C4" s="37">
        <v>65.728939999999938</v>
      </c>
      <c r="D4" s="95">
        <v>5.4826852784229101E-2</v>
      </c>
      <c r="E4" s="38">
        <v>0</v>
      </c>
      <c r="F4" s="95">
        <v>0</v>
      </c>
      <c r="G4" s="39">
        <v>0</v>
      </c>
    </row>
    <row r="5" spans="1:11" s="30" customFormat="1">
      <c r="A5" s="21">
        <v>2</v>
      </c>
      <c r="B5" s="197" t="s">
        <v>117</v>
      </c>
      <c r="C5" s="37">
        <v>32.878249999999994</v>
      </c>
      <c r="D5" s="95">
        <v>2.1847600687797477E-2</v>
      </c>
      <c r="E5" s="38">
        <v>0</v>
      </c>
      <c r="F5" s="95">
        <v>0</v>
      </c>
      <c r="G5" s="39">
        <v>0</v>
      </c>
    </row>
    <row r="6" spans="1:11" s="30" customFormat="1">
      <c r="A6" s="21">
        <v>3</v>
      </c>
      <c r="B6" s="26" t="s">
        <v>127</v>
      </c>
      <c r="C6" s="37">
        <v>-2.5830900000000256</v>
      </c>
      <c r="D6" s="95">
        <v>-6.1546789191102638E-3</v>
      </c>
      <c r="E6" s="38">
        <v>0</v>
      </c>
      <c r="F6" s="95">
        <v>0</v>
      </c>
      <c r="G6" s="39">
        <v>0</v>
      </c>
    </row>
    <row r="7" spans="1:11" s="30" customFormat="1" ht="15.75" thickBot="1">
      <c r="A7" s="107"/>
      <c r="B7" s="87" t="s">
        <v>65</v>
      </c>
      <c r="C7" s="108">
        <v>96.024099999999905</v>
      </c>
      <c r="D7" s="92">
        <v>3.0743140234889714E-2</v>
      </c>
      <c r="E7" s="89">
        <v>0</v>
      </c>
      <c r="F7" s="92">
        <v>0</v>
      </c>
      <c r="G7" s="90">
        <v>0</v>
      </c>
    </row>
    <row r="8" spans="1:11" s="30" customFormat="1" ht="15" customHeight="1" thickBot="1">
      <c r="A8" s="182"/>
      <c r="B8" s="182"/>
      <c r="C8" s="182"/>
      <c r="D8" s="182"/>
      <c r="E8" s="182"/>
      <c r="F8" s="182"/>
      <c r="G8" s="182"/>
      <c r="H8" s="7"/>
      <c r="I8" s="7"/>
      <c r="J8" s="7"/>
      <c r="K8" s="7"/>
    </row>
    <row r="9" spans="1:11" s="30" customFormat="1">
      <c r="D9" s="40"/>
    </row>
    <row r="10" spans="1:11" s="30" customFormat="1">
      <c r="A10" s="28"/>
      <c r="D10" s="40"/>
    </row>
    <row r="11" spans="1:11" s="30" customFormat="1">
      <c r="A11" s="28"/>
      <c r="D11" s="40"/>
    </row>
    <row r="12" spans="1:11" s="30" customFormat="1">
      <c r="D12" s="40"/>
    </row>
    <row r="13" spans="1:11" s="30" customFormat="1">
      <c r="D13" s="40"/>
    </row>
    <row r="14" spans="1:11" s="30" customFormat="1">
      <c r="D14" s="40"/>
    </row>
    <row r="15" spans="1:11" s="30" customFormat="1">
      <c r="D15" s="40"/>
    </row>
    <row r="16" spans="1:11" s="30" customFormat="1">
      <c r="D16" s="40"/>
    </row>
    <row r="17" spans="4:9" s="30" customFormat="1">
      <c r="D17" s="40"/>
    </row>
    <row r="18" spans="4:9" s="30" customFormat="1">
      <c r="D18" s="40"/>
    </row>
    <row r="19" spans="4:9" s="30" customFormat="1">
      <c r="D19" s="40"/>
    </row>
    <row r="20" spans="4:9" s="30" customFormat="1">
      <c r="D20" s="40"/>
    </row>
    <row r="21" spans="4:9" s="30" customFormat="1">
      <c r="D21" s="40"/>
    </row>
    <row r="22" spans="4:9" s="30" customFormat="1">
      <c r="D22" s="40"/>
    </row>
    <row r="23" spans="4:9" s="30" customFormat="1">
      <c r="D23" s="40"/>
    </row>
    <row r="24" spans="4:9" s="30" customFormat="1">
      <c r="D24" s="40"/>
    </row>
    <row r="25" spans="4:9" s="30" customFormat="1">
      <c r="D25" s="40"/>
    </row>
    <row r="26" spans="4:9" s="30" customFormat="1">
      <c r="D26" s="40"/>
    </row>
    <row r="27" spans="4:9" s="30" customFormat="1">
      <c r="D27" s="40"/>
    </row>
    <row r="28" spans="4:9" s="30" customFormat="1">
      <c r="D28" s="40"/>
    </row>
    <row r="29" spans="4:9" s="30" customFormat="1">
      <c r="D29" s="40"/>
    </row>
    <row r="30" spans="4:9" s="30" customFormat="1"/>
    <row r="31" spans="4:9" s="30" customFormat="1"/>
    <row r="32" spans="4:9" s="30" customFormat="1">
      <c r="H32" s="22"/>
      <c r="I32" s="22"/>
    </row>
    <row r="35" spans="1:5" ht="30.75" thickBot="1">
      <c r="B35" s="41" t="s">
        <v>76</v>
      </c>
      <c r="C35" s="34" t="s">
        <v>130</v>
      </c>
      <c r="D35" s="34" t="s">
        <v>131</v>
      </c>
      <c r="E35" s="35" t="s">
        <v>132</v>
      </c>
    </row>
    <row r="36" spans="1:5">
      <c r="A36" s="22">
        <v>1</v>
      </c>
      <c r="B36" s="36" t="str">
        <f t="shared" ref="B36:D38" si="0">B4</f>
        <v>ТАSК Ukrainskyi Kapital</v>
      </c>
      <c r="C36" s="112">
        <f t="shared" si="0"/>
        <v>65.728939999999938</v>
      </c>
      <c r="D36" s="95">
        <f t="shared" si="0"/>
        <v>5.4826852784229101E-2</v>
      </c>
      <c r="E36" s="113">
        <f>G4</f>
        <v>0</v>
      </c>
    </row>
    <row r="37" spans="1:5">
      <c r="A37" s="22">
        <v>2</v>
      </c>
      <c r="B37" s="36" t="str">
        <f t="shared" si="0"/>
        <v>Zbalansovanyi Fond "Parytet"</v>
      </c>
      <c r="C37" s="112">
        <f t="shared" si="0"/>
        <v>32.878249999999994</v>
      </c>
      <c r="D37" s="95">
        <f t="shared" si="0"/>
        <v>2.1847600687797477E-2</v>
      </c>
      <c r="E37" s="113">
        <f>G5</f>
        <v>0</v>
      </c>
    </row>
    <row r="38" spans="1:5">
      <c r="A38" s="22">
        <v>3</v>
      </c>
      <c r="B38" s="36" t="str">
        <f t="shared" si="0"/>
        <v>Оptimum</v>
      </c>
      <c r="C38" s="112">
        <f t="shared" si="0"/>
        <v>-2.5830900000000256</v>
      </c>
      <c r="D38" s="95">
        <f t="shared" si="0"/>
        <v>-6.1546789191102638E-3</v>
      </c>
      <c r="E38" s="113">
        <f>G6</f>
        <v>0</v>
      </c>
    </row>
  </sheetData>
  <mergeCells count="5">
    <mergeCell ref="A8:G8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>
      <selection activeCell="R52" sqref="R5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76</v>
      </c>
      <c r="B1" s="64" t="s">
        <v>106</v>
      </c>
      <c r="C1" s="10"/>
      <c r="D1" s="10"/>
    </row>
    <row r="2" spans="1:4" ht="14.25">
      <c r="A2" s="71" t="s">
        <v>133</v>
      </c>
      <c r="B2" s="132">
        <v>-6.1546789191099238E-3</v>
      </c>
      <c r="C2" s="10"/>
      <c r="D2" s="10"/>
    </row>
    <row r="3" spans="1:4" ht="14.25">
      <c r="A3" s="140" t="s">
        <v>117</v>
      </c>
      <c r="B3" s="132">
        <v>2.184760068782432E-2</v>
      </c>
      <c r="C3" s="10"/>
      <c r="D3" s="10"/>
    </row>
    <row r="4" spans="1:4" ht="14.25">
      <c r="A4" s="26" t="s">
        <v>118</v>
      </c>
      <c r="B4" s="132">
        <v>5.4826852784257252E-2</v>
      </c>
      <c r="C4" s="10"/>
      <c r="D4" s="10"/>
    </row>
    <row r="5" spans="1:4" ht="14.25">
      <c r="A5" s="194" t="s">
        <v>109</v>
      </c>
      <c r="B5" s="133">
        <v>2.3506591517657216E-2</v>
      </c>
      <c r="C5" s="10"/>
      <c r="D5" s="10"/>
    </row>
    <row r="6" spans="1:4" ht="14.25">
      <c r="A6" s="140" t="s">
        <v>16</v>
      </c>
      <c r="B6" s="133">
        <v>7.6098235904531242E-2</v>
      </c>
      <c r="C6" s="10"/>
      <c r="D6" s="10"/>
    </row>
    <row r="7" spans="1:4" ht="14.25">
      <c r="A7" s="140" t="s">
        <v>15</v>
      </c>
      <c r="B7" s="133">
        <v>2.6502248262705974E-2</v>
      </c>
      <c r="C7" s="10"/>
      <c r="D7" s="10"/>
    </row>
    <row r="8" spans="1:4" ht="14.25">
      <c r="A8" s="140" t="s">
        <v>110</v>
      </c>
      <c r="B8" s="133">
        <v>-1.0146924037779392E-5</v>
      </c>
      <c r="C8" s="10"/>
      <c r="D8" s="10"/>
    </row>
    <row r="9" spans="1:4" ht="14.25">
      <c r="A9" s="140" t="s">
        <v>111</v>
      </c>
      <c r="B9" s="133">
        <v>1.5172173061382965E-2</v>
      </c>
      <c r="C9" s="10"/>
      <c r="D9" s="10"/>
    </row>
    <row r="10" spans="1:4" ht="14.25">
      <c r="A10" s="140" t="s">
        <v>112</v>
      </c>
      <c r="B10" s="133">
        <v>1.3150684931506848E-2</v>
      </c>
      <c r="C10" s="10"/>
      <c r="D10" s="10"/>
    </row>
    <row r="11" spans="1:4" ht="15" thickBot="1">
      <c r="A11" s="213" t="s">
        <v>113</v>
      </c>
      <c r="B11" s="134">
        <v>4.7105323564753387E-3</v>
      </c>
      <c r="C11" s="10"/>
      <c r="D11" s="10"/>
    </row>
    <row r="12" spans="1:4">
      <c r="B12" s="10"/>
      <c r="C12" s="10"/>
      <c r="D12" s="10"/>
    </row>
    <row r="13" spans="1:4" ht="14.25">
      <c r="A13" s="52"/>
      <c r="B13" s="53"/>
      <c r="C13" s="10"/>
      <c r="D13" s="10"/>
    </row>
    <row r="14" spans="1:4" ht="14.25">
      <c r="A14" s="52"/>
      <c r="B14" s="53"/>
      <c r="C14" s="10"/>
      <c r="D14" s="10"/>
    </row>
    <row r="15" spans="1:4" ht="14.25">
      <c r="A15" s="52"/>
      <c r="B15" s="53"/>
      <c r="C15" s="10"/>
      <c r="D15" s="10"/>
    </row>
    <row r="16" spans="1:4" ht="14.25">
      <c r="A16" s="52"/>
      <c r="B16" s="53"/>
      <c r="C16" s="10"/>
      <c r="D16" s="10"/>
    </row>
    <row r="17" spans="1:4" ht="14.25">
      <c r="A17" s="52"/>
      <c r="B17" s="53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2017-11-15T11:15:01Z</dcterms:modified>
</cp:coreProperties>
</file>