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tabRatio="904" activeTab="0"/>
  </bookViews>
  <sheets>
    <sheet name="IDX + ROR" sheetId="1" r:id="rId1"/>
    <sheet name="O_NAV" sheetId="2" r:id="rId2"/>
    <sheet name="O_ROR" sheetId="3" r:id="rId3"/>
    <sheet name=" O_dynamics NAV" sheetId="4" r:id="rId4"/>
    <sheet name="O_diagram(ROR)" sheetId="5" r:id="rId5"/>
    <sheet name="І_NAV" sheetId="6" r:id="rId6"/>
    <sheet name="І_ROR" sheetId="7" r:id="rId7"/>
    <sheet name="І_dynamics NAV" sheetId="8" r:id="rId8"/>
    <sheet name="І_diagram(ROR)" sheetId="9" r:id="rId9"/>
    <sheet name="C_NAV" sheetId="10" r:id="rId10"/>
    <sheet name="C_ROR" sheetId="11" r:id="rId11"/>
    <sheet name="C_dynamics NAV" sheetId="12" r:id="rId12"/>
    <sheet name="C_diagram(ROR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12" hidden="1">'C_diagram(ROR)'!$A$1:$B$1</definedName>
    <definedName name="_xlnm._FilterDatabase" localSheetId="0" hidden="1">'IDX + ROR'!$A$22:$C$22</definedName>
    <definedName name="_xlnm._FilterDatabase" localSheetId="4" hidden="1">'O_diagram(ROR)'!$A$1:$B$1</definedName>
    <definedName name="_xlnm._FilterDatabase" localSheetId="8" hidden="1">'І_diagram(ROR)'!$A$1:$B$1</definedName>
    <definedName name="cevv">#REF!</definedName>
    <definedName name="_xlnm.Print_Area" localSheetId="1">'O_NAV'!#REF!</definedName>
  </definedNames>
  <calcPr fullCalcOnLoad="1"/>
</workbook>
</file>

<file path=xl/sharedStrings.xml><?xml version="1.0" encoding="utf-8"?>
<sst xmlns="http://schemas.openxmlformats.org/spreadsheetml/2006/main" count="375" uniqueCount="134">
  <si>
    <t>http://www.task.ua/</t>
  </si>
  <si>
    <t>N з/п</t>
  </si>
  <si>
    <t>х</t>
  </si>
  <si>
    <t>http://www.altus.ua/</t>
  </si>
  <si>
    <t>http://www.vseswit.com.ua/</t>
  </si>
  <si>
    <t>http://www.kinto.com/</t>
  </si>
  <si>
    <t>http://am.artcapital.ua/</t>
  </si>
  <si>
    <t>http://univer.ua/</t>
  </si>
  <si>
    <t>http://www.am.eavex.com.ua/</t>
  </si>
  <si>
    <t>http://otpcapital.com.ua/</t>
  </si>
  <si>
    <t>http://ozoncap.com/</t>
  </si>
  <si>
    <t>Rates of Return</t>
  </si>
  <si>
    <t>Period</t>
  </si>
  <si>
    <t>PFTS Index</t>
  </si>
  <si>
    <t>UX Index</t>
  </si>
  <si>
    <t>Open-Ended CII</t>
  </si>
  <si>
    <t>Interval CII</t>
  </si>
  <si>
    <t>Closed-End CII</t>
  </si>
  <si>
    <t>December '20</t>
  </si>
  <si>
    <t>January '21</t>
  </si>
  <si>
    <t xml:space="preserve">YTD 2021 </t>
  </si>
  <si>
    <t>Index</t>
  </si>
  <si>
    <t>Monthly change</t>
  </si>
  <si>
    <t>YTD change</t>
  </si>
  <si>
    <t>CAC 40 (France)</t>
  </si>
  <si>
    <t>FTSE 100  (UK)</t>
  </si>
  <si>
    <t>DAX (Germany)</t>
  </si>
  <si>
    <t>WIG20 (Poland)</t>
  </si>
  <si>
    <t>ММВБ (MICEX) (Russia)</t>
  </si>
  <si>
    <t>DJIA (USA)</t>
  </si>
  <si>
    <t>S&amp;P 500 (USA)</t>
  </si>
  <si>
    <t>NIKKEI 225 (Japan)</t>
  </si>
  <si>
    <t>SHANGHAI SE COMPOSITE (China)</t>
  </si>
  <si>
    <t>HANG SENG (Hong Kong)</t>
  </si>
  <si>
    <t>as at 23.01.2020</t>
  </si>
  <si>
    <t>OTP Klasychnyi</t>
  </si>
  <si>
    <t>КІNТО-Klasychnyi</t>
  </si>
  <si>
    <t>UNIVER.UA/Myhailo Hrushevskyi: Fond Derzhavnykh Paperiv</t>
  </si>
  <si>
    <t>OTP Fond Aktsii</t>
  </si>
  <si>
    <t>UNIVER.UA/Iaroslav Mudryi: Fond Aktsii</t>
  </si>
  <si>
    <t>КІNTO-Ekviti</t>
  </si>
  <si>
    <t>Altus – Depozyt</t>
  </si>
  <si>
    <t>KINTO-Kaznacheiskyi</t>
  </si>
  <si>
    <t>Sofiivskyi</t>
  </si>
  <si>
    <t>Altus – Zbalansovanyi</t>
  </si>
  <si>
    <t>VSI</t>
  </si>
  <si>
    <t>UNIVER.UA/Volodymyr Velykyi: Fond Zbalansovanyi</t>
  </si>
  <si>
    <t>UNIVER.UA/Taras Shevchenko: Fond Zaoshchadzhen</t>
  </si>
  <si>
    <t>Argentum</t>
  </si>
  <si>
    <t>ТАSK Resurs</t>
  </si>
  <si>
    <t>Nadbannia</t>
  </si>
  <si>
    <t xml:space="preserve">Total </t>
  </si>
  <si>
    <t>(*) All funds are diversified unit funds.</t>
  </si>
  <si>
    <t>Others</t>
  </si>
  <si>
    <t>Open-Ended Funds. Ranking by NAV</t>
  </si>
  <si>
    <t>No.</t>
  </si>
  <si>
    <t>Fund*</t>
  </si>
  <si>
    <t>NAV, UAH</t>
  </si>
  <si>
    <t>Number of IC in circulation</t>
  </si>
  <si>
    <t>NAV per one IC, UAH</t>
  </si>
  <si>
    <t>IC nominal, UAH</t>
  </si>
  <si>
    <t>AMC</t>
  </si>
  <si>
    <t>AMC official site</t>
  </si>
  <si>
    <t>PrJSC “KINTO”</t>
  </si>
  <si>
    <t>TOV "KUA "OTP Kapital"</t>
  </si>
  <si>
    <t>LLC AMC “Univer Menedzhment”</t>
  </si>
  <si>
    <t>LLC AMC "Altus Essets Activitis"</t>
  </si>
  <si>
    <t>LLC AMC "Vsesvit"</t>
  </si>
  <si>
    <t>LLC AMC "OZON"</t>
  </si>
  <si>
    <t>LLC AMC "TASK-Invest"</t>
  </si>
  <si>
    <t>LLC AMC “ART-KAPITAL Menedzhment”</t>
  </si>
  <si>
    <t>"LLC AMC "Iveks Essets Menedzhment "</t>
  </si>
  <si>
    <t>Average</t>
  </si>
  <si>
    <t>*The indicator "since the fund's inception, % per annum (average)" is calculated based on compound interest formula.</t>
  </si>
  <si>
    <t xml:space="preserve">3 months </t>
  </si>
  <si>
    <t xml:space="preserve">6 months </t>
  </si>
  <si>
    <t>1 month (YTD)</t>
  </si>
  <si>
    <t>Year</t>
  </si>
  <si>
    <t>Since fund's inception</t>
  </si>
  <si>
    <t>Since fund's inception, % per annum (average)*</t>
  </si>
  <si>
    <t>Rates of Return on Investment Certificates</t>
  </si>
  <si>
    <t>Rates of Return of Open-Ended CII. Ranking by Date of Reaching Compliance with Standards</t>
  </si>
  <si>
    <t>Fund</t>
  </si>
  <si>
    <t>Registration date</t>
  </si>
  <si>
    <t>Date of reaching compliance with standards</t>
  </si>
  <si>
    <t>Open-Ended Funds Dynamics. Ranking by Net Inflow</t>
  </si>
  <si>
    <t>No</t>
  </si>
  <si>
    <t>Net Asset Value</t>
  </si>
  <si>
    <t>Number of Investment Certificates in Circulation</t>
  </si>
  <si>
    <t>Change, UAH, k</t>
  </si>
  <si>
    <t>Change, %</t>
  </si>
  <si>
    <t>Change</t>
  </si>
  <si>
    <t>Net inflow/ outflow of capital during month, UAH, k</t>
  </si>
  <si>
    <t>NAV change, UAH, k</t>
  </si>
  <si>
    <t>NAV change, %</t>
  </si>
  <si>
    <t>Net inflow/ outflow of capital, UAH, k</t>
  </si>
  <si>
    <t>1 month*</t>
  </si>
  <si>
    <t>Funds' average rate of return</t>
  </si>
  <si>
    <t>EURO Deposits</t>
  </si>
  <si>
    <t>USD Deposits</t>
  </si>
  <si>
    <t>UAH Deposits</t>
  </si>
  <si>
    <t>"Gold" deposit (at official rate of gold)</t>
  </si>
  <si>
    <t>Interval Funds. Ranking by NAV</t>
  </si>
  <si>
    <t>Form</t>
  </si>
  <si>
    <t>Type</t>
  </si>
  <si>
    <t>Platynum</t>
  </si>
  <si>
    <t>Zbalansovanyi Fond Parytet</t>
  </si>
  <si>
    <t>Aurum</t>
  </si>
  <si>
    <t>ТАSК Ukrainskyi Kapital</t>
  </si>
  <si>
    <t>specialized</t>
  </si>
  <si>
    <t>unit</t>
  </si>
  <si>
    <t>diversified</t>
  </si>
  <si>
    <t>Rates of Return of Interval CII. Ranking by Date of Reaching Compliance with Standards</t>
  </si>
  <si>
    <t>* The indicator "since the fund's inception, % per annum (average)" is calculated based on compound interest formula.</t>
  </si>
  <si>
    <t>n/a</t>
  </si>
  <si>
    <t>n/a**</t>
  </si>
  <si>
    <t>Interval Funds' Dynamics. Ranking by Net Inflow</t>
  </si>
  <si>
    <t xml:space="preserve">** According to available data, the net inflow / outflow amounted to UAH 0.00 thousand. , but taking into account these funds, information on which is insufficient to compare with the previous period, </t>
  </si>
  <si>
    <t>net inflow / outflow amounted to -4.57 thousand UAH.</t>
  </si>
  <si>
    <t>NAV Change, UAH, k</t>
  </si>
  <si>
    <t>NAV Change, %</t>
  </si>
  <si>
    <t>Net inflow-outflow,   UAH, k</t>
  </si>
  <si>
    <t>Closed-End Funds. Ranking by NAV</t>
  </si>
  <si>
    <t>Number of securities in circulation</t>
  </si>
  <si>
    <t>NAV per one security, UAH</t>
  </si>
  <si>
    <t>Security nominal, UAH</t>
  </si>
  <si>
    <t>non-diversified</t>
  </si>
  <si>
    <t>special bank metals</t>
  </si>
  <si>
    <t>Іndeks Ukrainskoi Birzhi</t>
  </si>
  <si>
    <t>ТАSК Universal</t>
  </si>
  <si>
    <t>KINTO-Gold</t>
  </si>
  <si>
    <t>Rates of Return of Closed-End CII. Ranking by Date of Reaching Compliance with Standards</t>
  </si>
  <si>
    <t>Closed-End Funds' Dynamics /Ranking by Net Inflows</t>
  </si>
  <si>
    <t>Number of Securities in Circulation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</si>
</sst>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%"/>
    <numFmt numFmtId="189" formatCode="dd/mm/yy;@"/>
    <numFmt numFmtId="190" formatCode="#,##0.00&quot; грн.&quot;;\-#,##0.00&quot; грн.&quot;"/>
    <numFmt numFmtId="191" formatCode="#,##0.00\ &quot;грн.&quot;"/>
    <numFmt numFmtId="192" formatCode="mmm/yy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9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u val="single"/>
      <sz val="11"/>
      <color indexed="12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sz val="11"/>
      <color indexed="8"/>
      <name val="Arial"/>
      <family val="2"/>
    </font>
    <font>
      <sz val="8"/>
      <color indexed="8"/>
      <name val="Arial Cyr"/>
      <family val="0"/>
    </font>
    <font>
      <b/>
      <sz val="8.75"/>
      <color indexed="48"/>
      <name val="Arial Cyr"/>
      <family val="0"/>
    </font>
    <font>
      <b/>
      <sz val="8"/>
      <color indexed="12"/>
      <name val="Arial Cyr"/>
      <family val="0"/>
    </font>
    <font>
      <b/>
      <sz val="8.75"/>
      <color indexed="17"/>
      <name val="Arial Cyr"/>
      <family val="0"/>
    </font>
    <font>
      <b/>
      <sz val="8"/>
      <color indexed="17"/>
      <name val="Arial Cyr"/>
      <family val="0"/>
    </font>
    <font>
      <b/>
      <sz val="8.75"/>
      <color indexed="20"/>
      <name val="Arial Cyr"/>
      <family val="0"/>
    </font>
    <font>
      <b/>
      <sz val="8"/>
      <color indexed="20"/>
      <name val="Arial Cyr"/>
      <family val="0"/>
    </font>
    <font>
      <b/>
      <sz val="9.5"/>
      <color indexed="23"/>
      <name val="Arial Cyr"/>
      <family val="0"/>
    </font>
    <font>
      <b/>
      <sz val="8"/>
      <color indexed="23"/>
      <name val="Arial Cyr"/>
      <family val="0"/>
    </font>
    <font>
      <b/>
      <sz val="8.75"/>
      <color indexed="18"/>
      <name val="Arial Cyr"/>
      <family val="0"/>
    </font>
    <font>
      <b/>
      <sz val="8"/>
      <color indexed="18"/>
      <name val="Arial Cyr"/>
      <family val="0"/>
    </font>
    <font>
      <b/>
      <i/>
      <sz val="11"/>
      <color indexed="8"/>
      <name val="Arial Cyr"/>
      <family val="0"/>
    </font>
    <font>
      <b/>
      <sz val="10.1"/>
      <color indexed="8"/>
      <name val="Arial Cyr"/>
      <family val="0"/>
    </font>
    <font>
      <sz val="9.5"/>
      <color indexed="8"/>
      <name val="Arial Cyr"/>
      <family val="0"/>
    </font>
    <font>
      <b/>
      <sz val="11"/>
      <color indexed="63"/>
      <name val="Arial Cyr"/>
      <family val="0"/>
    </font>
    <font>
      <sz val="11"/>
      <color indexed="63"/>
      <name val="Arial Cyr"/>
      <family val="0"/>
    </font>
    <font>
      <sz val="10"/>
      <color indexed="63"/>
      <name val="Arial Cyr"/>
      <family val="0"/>
    </font>
    <font>
      <sz val="11.75"/>
      <color indexed="8"/>
      <name val="Arial Cyr"/>
      <family val="0"/>
    </font>
    <font>
      <sz val="9"/>
      <color indexed="23"/>
      <name val="Arial Cyr"/>
      <family val="0"/>
    </font>
    <font>
      <sz val="10"/>
      <color indexed="23"/>
      <name val="Arial Cyr"/>
      <family val="0"/>
    </font>
    <font>
      <sz val="10"/>
      <color indexed="55"/>
      <name val="Arial Cyr"/>
      <family val="0"/>
    </font>
    <font>
      <sz val="8.75"/>
      <color indexed="8"/>
      <name val="Arial Cyr"/>
      <family val="0"/>
    </font>
    <font>
      <sz val="9.5"/>
      <color indexed="5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i/>
      <sz val="11.5"/>
      <color indexed="8"/>
      <name val="Arial Cyr"/>
      <family val="0"/>
    </font>
    <font>
      <b/>
      <i/>
      <sz val="12"/>
      <color indexed="8"/>
      <name val="Arial Cyr"/>
      <family val="0"/>
    </font>
    <font>
      <sz val="9.5"/>
      <color indexed="8"/>
      <name val="Arial"/>
      <family val="0"/>
    </font>
    <font>
      <b/>
      <sz val="12"/>
      <color indexed="8"/>
      <name val="Arial"/>
      <family val="0"/>
    </font>
    <font>
      <b/>
      <sz val="12"/>
      <color indexed="12"/>
      <name val="Arial"/>
      <family val="0"/>
    </font>
    <font>
      <b/>
      <sz val="12"/>
      <color indexed="21"/>
      <name val="Arial"/>
      <family val="0"/>
    </font>
    <font>
      <b/>
      <sz val="12"/>
      <color indexed="48"/>
      <name val="Arial"/>
      <family val="0"/>
    </font>
    <font>
      <b/>
      <sz val="14"/>
      <color indexed="48"/>
      <name val="Arial"/>
      <family val="0"/>
    </font>
    <font>
      <b/>
      <i/>
      <sz val="14"/>
      <color indexed="8"/>
      <name val="Arial"/>
      <family val="0"/>
    </font>
    <font>
      <b/>
      <sz val="14"/>
      <color indexed="12"/>
      <name val="Arial"/>
      <family val="0"/>
    </font>
    <font>
      <b/>
      <sz val="14"/>
      <color indexed="10"/>
      <name val="Arial"/>
      <family val="0"/>
    </font>
    <font>
      <b/>
      <sz val="14"/>
      <color indexed="21"/>
      <name val="Arial"/>
      <family val="0"/>
    </font>
    <font>
      <b/>
      <sz val="11.95"/>
      <color indexed="8"/>
      <name val="Arial"/>
      <family val="0"/>
    </font>
    <font>
      <b/>
      <i/>
      <sz val="14"/>
      <color indexed="8"/>
      <name val="Arial Cyr"/>
      <family val="0"/>
    </font>
    <font>
      <b/>
      <sz val="10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55"/>
      </left>
      <right style="dotted">
        <color indexed="55"/>
      </right>
      <top style="medium">
        <color indexed="21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 style="thin"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10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  <border>
      <left/>
      <right/>
      <top style="thin"/>
      <bottom style="thin"/>
    </border>
    <border>
      <left style="dotted">
        <color indexed="23"/>
      </left>
      <right/>
      <top style="thin"/>
      <bottom style="thin"/>
    </border>
    <border>
      <left/>
      <right style="dotted">
        <color indexed="55"/>
      </right>
      <top/>
      <bottom style="dotted">
        <color indexed="55"/>
      </bottom>
    </border>
    <border>
      <left/>
      <right/>
      <top style="medium">
        <color indexed="21"/>
      </top>
      <bottom/>
    </border>
    <border>
      <left style="dotted">
        <color indexed="55"/>
      </left>
      <right style="dotted">
        <color indexed="55"/>
      </right>
      <top style="dotted">
        <color indexed="55"/>
      </top>
      <bottom/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/>
      <right/>
      <top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20" borderId="1" applyNumberFormat="0" applyAlignment="0" applyProtection="0"/>
    <xf numFmtId="9" fontId="0" fillId="0" borderId="0" applyFont="0" applyFill="0" applyBorder="0" applyAlignment="0" applyProtection="0"/>
    <xf numFmtId="0" fontId="79" fillId="21" borderId="0" applyNumberFormat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0" fillId="0" borderId="2" applyNumberFormat="0" applyFill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5" applyNumberFormat="0" applyFill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84" fillId="28" borderId="6" applyNumberFormat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30" borderId="1" applyNumberFormat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 applyNumberFormat="0" applyFill="0" applyBorder="0" applyAlignment="0" applyProtection="0"/>
    <xf numFmtId="0" fontId="88" fillId="0" borderId="7" applyNumberFormat="0" applyFill="0" applyAlignment="0" applyProtection="0"/>
    <xf numFmtId="0" fontId="89" fillId="31" borderId="0" applyNumberFormat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90" fillId="30" borderId="9" applyNumberFormat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10" fontId="8" fillId="0" borderId="0" xfId="34" applyNumberFormat="1" applyFont="1" applyFill="1" applyBorder="1" applyAlignment="1">
      <alignment horizontal="right" vertical="center"/>
    </xf>
    <xf numFmtId="10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3" fontId="9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 indent="1"/>
    </xf>
    <xf numFmtId="3" fontId="9" fillId="0" borderId="0" xfId="0" applyNumberFormat="1" applyFont="1" applyAlignment="1">
      <alignment horizontal="right" vertical="center" indent="1"/>
    </xf>
    <xf numFmtId="0" fontId="10" fillId="0" borderId="15" xfId="0" applyFont="1" applyBorder="1" applyAlignment="1">
      <alignment horizontal="center" vertical="center" wrapText="1"/>
    </xf>
    <xf numFmtId="0" fontId="14" fillId="0" borderId="14" xfId="57" applyFont="1" applyFill="1" applyBorder="1" applyAlignment="1">
      <alignment vertical="center" wrapText="1"/>
      <protection/>
    </xf>
    <xf numFmtId="10" fontId="14" fillId="0" borderId="16" xfId="58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1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center" wrapText="1" shrinkToFit="1"/>
    </xf>
    <xf numFmtId="4" fontId="9" fillId="0" borderId="19" xfId="0" applyNumberFormat="1" applyFont="1" applyFill="1" applyBorder="1" applyAlignment="1">
      <alignment horizontal="right" vertical="center" indent="1"/>
    </xf>
    <xf numFmtId="3" fontId="9" fillId="0" borderId="19" xfId="0" applyNumberFormat="1" applyFont="1" applyFill="1" applyBorder="1" applyAlignment="1">
      <alignment horizontal="right" vertical="center" indent="1"/>
    </xf>
    <xf numFmtId="4" fontId="9" fillId="0" borderId="20" xfId="0" applyNumberFormat="1" applyFont="1" applyFill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vertical="center"/>
    </xf>
    <xf numFmtId="0" fontId="10" fillId="0" borderId="21" xfId="0" applyFont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right" vertical="center" indent="1"/>
    </xf>
    <xf numFmtId="14" fontId="9" fillId="0" borderId="0" xfId="0" applyNumberFormat="1" applyFont="1" applyFill="1" applyBorder="1" applyAlignment="1">
      <alignment horizontal="center"/>
    </xf>
    <xf numFmtId="0" fontId="16" fillId="0" borderId="0" xfId="36" applyFont="1" applyFill="1" applyBorder="1" applyAlignment="1" applyProtection="1">
      <alignment horizontal="left" vertical="center"/>
      <protection/>
    </xf>
    <xf numFmtId="0" fontId="16" fillId="0" borderId="0" xfId="36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/>
    </xf>
    <xf numFmtId="3" fontId="9" fillId="0" borderId="16" xfId="0" applyNumberFormat="1" applyFont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vertical="center"/>
    </xf>
    <xf numFmtId="0" fontId="14" fillId="0" borderId="0" xfId="57" applyFont="1" applyFill="1" applyBorder="1" applyAlignment="1">
      <alignment vertical="center" wrapText="1"/>
      <protection/>
    </xf>
    <xf numFmtId="10" fontId="14" fillId="0" borderId="0" xfId="58" applyNumberFormat="1" applyFont="1" applyFill="1" applyBorder="1" applyAlignment="1">
      <alignment horizontal="center" vertical="center" wrapText="1"/>
      <protection/>
    </xf>
    <xf numFmtId="4" fontId="17" fillId="0" borderId="22" xfId="0" applyNumberFormat="1" applyFont="1" applyFill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10" fontId="14" fillId="0" borderId="26" xfId="58" applyNumberFormat="1" applyFont="1" applyFill="1" applyBorder="1" applyAlignment="1">
      <alignment horizontal="center" vertical="center" wrapText="1"/>
      <protection/>
    </xf>
    <xf numFmtId="0" fontId="18" fillId="0" borderId="27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 shrinkToFit="1"/>
    </xf>
    <xf numFmtId="4" fontId="17" fillId="0" borderId="0" xfId="0" applyNumberFormat="1" applyFont="1" applyFill="1" applyBorder="1" applyAlignment="1">
      <alignment horizontal="right" vertical="center" indent="1"/>
    </xf>
    <xf numFmtId="10" fontId="17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5" fillId="0" borderId="15" xfId="0" applyFont="1" applyBorder="1" applyAlignment="1">
      <alignment vertical="center" wrapText="1"/>
    </xf>
    <xf numFmtId="0" fontId="6" fillId="0" borderId="0" xfId="0" applyFont="1" applyAlignment="1">
      <alignment/>
    </xf>
    <xf numFmtId="190" fontId="2" fillId="0" borderId="0" xfId="54" applyNumberFormat="1" applyFont="1" applyFill="1" applyBorder="1" applyAlignment="1">
      <alignment horizontal="right" wrapText="1"/>
      <protection/>
    </xf>
    <xf numFmtId="0" fontId="9" fillId="0" borderId="0" xfId="0" applyFont="1" applyBorder="1" applyAlignment="1">
      <alignment/>
    </xf>
    <xf numFmtId="0" fontId="14" fillId="0" borderId="28" xfId="57" applyFont="1" applyFill="1" applyBorder="1" applyAlignment="1">
      <alignment vertical="center" wrapText="1"/>
      <protection/>
    </xf>
    <xf numFmtId="10" fontId="14" fillId="0" borderId="29" xfId="58" applyNumberFormat="1" applyFont="1" applyFill="1" applyBorder="1" applyAlignment="1">
      <alignment horizontal="center" vertical="center" wrapText="1"/>
      <protection/>
    </xf>
    <xf numFmtId="10" fontId="14" fillId="0" borderId="30" xfId="58" applyNumberFormat="1" applyFont="1" applyFill="1" applyBorder="1" applyAlignment="1">
      <alignment horizontal="center" vertical="center" wrapText="1"/>
      <protection/>
    </xf>
    <xf numFmtId="0" fontId="14" fillId="0" borderId="16" xfId="55" applyFont="1" applyFill="1" applyBorder="1" applyAlignment="1">
      <alignment vertical="center" wrapText="1"/>
      <protection/>
    </xf>
    <xf numFmtId="4" fontId="14" fillId="0" borderId="16" xfId="55" applyNumberFormat="1" applyFont="1" applyFill="1" applyBorder="1" applyAlignment="1">
      <alignment horizontal="right" vertical="center" wrapText="1" indent="1"/>
      <protection/>
    </xf>
    <xf numFmtId="3" fontId="14" fillId="0" borderId="16" xfId="55" applyNumberFormat="1" applyFont="1" applyFill="1" applyBorder="1" applyAlignment="1">
      <alignment horizontal="right" vertical="center" wrapText="1" indent="1"/>
      <protection/>
    </xf>
    <xf numFmtId="0" fontId="15" fillId="0" borderId="26" xfId="36" applyFont="1" applyFill="1" applyBorder="1" applyAlignment="1" applyProtection="1">
      <alignment vertical="center" wrapText="1"/>
      <protection/>
    </xf>
    <xf numFmtId="0" fontId="14" fillId="0" borderId="31" xfId="57" applyFont="1" applyFill="1" applyBorder="1" applyAlignment="1">
      <alignment vertical="center" wrapText="1"/>
      <protection/>
    </xf>
    <xf numFmtId="10" fontId="14" fillId="0" borderId="32" xfId="58" applyNumberFormat="1" applyFont="1" applyFill="1" applyBorder="1" applyAlignment="1">
      <alignment horizontal="center" vertical="center" wrapText="1"/>
      <protection/>
    </xf>
    <xf numFmtId="0" fontId="9" fillId="0" borderId="33" xfId="0" applyFont="1" applyFill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0" fillId="0" borderId="35" xfId="0" applyBorder="1" applyAlignment="1">
      <alignment/>
    </xf>
    <xf numFmtId="0" fontId="10" fillId="0" borderId="36" xfId="0" applyFont="1" applyFill="1" applyBorder="1" applyAlignment="1">
      <alignment horizontal="center" vertical="center" wrapText="1" shrinkToFit="1"/>
    </xf>
    <xf numFmtId="4" fontId="10" fillId="0" borderId="37" xfId="0" applyNumberFormat="1" applyFont="1" applyFill="1" applyBorder="1" applyAlignment="1">
      <alignment horizontal="right" vertical="center" indent="1"/>
    </xf>
    <xf numFmtId="3" fontId="10" fillId="0" borderId="38" xfId="0" applyNumberFormat="1" applyFont="1" applyFill="1" applyBorder="1" applyAlignment="1">
      <alignment horizontal="right" vertical="center" indent="1"/>
    </xf>
    <xf numFmtId="4" fontId="10" fillId="0" borderId="39" xfId="0" applyNumberFormat="1" applyFont="1" applyFill="1" applyBorder="1" applyAlignment="1">
      <alignment horizontal="right" vertical="center" indent="1"/>
    </xf>
    <xf numFmtId="10" fontId="9" fillId="0" borderId="19" xfId="65" applyNumberFormat="1" applyFont="1" applyFill="1" applyBorder="1" applyAlignment="1">
      <alignment horizontal="right" vertical="center" indent="1"/>
    </xf>
    <xf numFmtId="10" fontId="10" fillId="0" borderId="22" xfId="0" applyNumberFormat="1" applyFont="1" applyFill="1" applyBorder="1" applyAlignment="1">
      <alignment horizontal="right" vertical="center" indent="1"/>
    </xf>
    <xf numFmtId="4" fontId="19" fillId="0" borderId="22" xfId="59" applyNumberFormat="1" applyFont="1" applyFill="1" applyBorder="1" applyAlignment="1">
      <alignment horizontal="right" vertical="center" wrapText="1" indent="1"/>
      <protection/>
    </xf>
    <xf numFmtId="3" fontId="19" fillId="0" borderId="22" xfId="59" applyNumberFormat="1" applyFont="1" applyFill="1" applyBorder="1" applyAlignment="1">
      <alignment horizontal="right" vertical="center" wrapText="1" indent="1"/>
      <protection/>
    </xf>
    <xf numFmtId="10" fontId="14" fillId="0" borderId="16" xfId="58" applyNumberFormat="1" applyFont="1" applyFill="1" applyBorder="1" applyAlignment="1">
      <alignment horizontal="right" vertical="center" wrapText="1" indent="1"/>
      <protection/>
    </xf>
    <xf numFmtId="0" fontId="9" fillId="0" borderId="40" xfId="0" applyFont="1" applyBorder="1" applyAlignment="1">
      <alignment vertical="center"/>
    </xf>
    <xf numFmtId="14" fontId="9" fillId="0" borderId="40" xfId="0" applyNumberFormat="1" applyFont="1" applyBorder="1" applyAlignment="1">
      <alignment horizontal="center" vertical="center"/>
    </xf>
    <xf numFmtId="14" fontId="9" fillId="0" borderId="41" xfId="0" applyNumberFormat="1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14" fontId="14" fillId="0" borderId="16" xfId="57" applyNumberFormat="1" applyFont="1" applyFill="1" applyBorder="1" applyAlignment="1">
      <alignment horizontal="center" vertical="center" wrapText="1"/>
      <protection/>
    </xf>
    <xf numFmtId="10" fontId="14" fillId="0" borderId="43" xfId="60" applyNumberFormat="1" applyFont="1" applyFill="1" applyBorder="1" applyAlignment="1">
      <alignment horizontal="right" vertical="center" wrapText="1" indent="1"/>
      <protection/>
    </xf>
    <xf numFmtId="10" fontId="9" fillId="0" borderId="0" xfId="0" applyNumberFormat="1" applyFont="1" applyFill="1" applyBorder="1" applyAlignment="1">
      <alignment horizontal="center" vertical="center"/>
    </xf>
    <xf numFmtId="3" fontId="14" fillId="0" borderId="16" xfId="55" applyNumberFormat="1" applyFont="1" applyFill="1" applyBorder="1" applyAlignment="1">
      <alignment horizontal="center" vertical="center" wrapText="1"/>
      <protection/>
    </xf>
    <xf numFmtId="4" fontId="10" fillId="0" borderId="22" xfId="0" applyNumberFormat="1" applyFont="1" applyFill="1" applyBorder="1" applyAlignment="1">
      <alignment horizontal="center" vertical="center"/>
    </xf>
    <xf numFmtId="4" fontId="10" fillId="0" borderId="44" xfId="0" applyNumberFormat="1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4" fontId="10" fillId="0" borderId="38" xfId="0" applyNumberFormat="1" applyFont="1" applyFill="1" applyBorder="1" applyAlignment="1">
      <alignment horizontal="right" vertical="center" indent="1"/>
    </xf>
    <xf numFmtId="0" fontId="9" fillId="0" borderId="45" xfId="0" applyFont="1" applyFill="1" applyBorder="1" applyAlignment="1">
      <alignment vertical="center"/>
    </xf>
    <xf numFmtId="4" fontId="10" fillId="0" borderId="30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 applyAlignment="1">
      <alignment vertical="center"/>
    </xf>
    <xf numFmtId="4" fontId="9" fillId="0" borderId="19" xfId="0" applyNumberFormat="1" applyFont="1" applyFill="1" applyBorder="1" applyAlignment="1">
      <alignment vertical="center"/>
    </xf>
    <xf numFmtId="10" fontId="9" fillId="0" borderId="46" xfId="0" applyNumberFormat="1" applyFont="1" applyBorder="1" applyAlignment="1">
      <alignment horizontal="right" vertical="center" indent="1"/>
    </xf>
    <xf numFmtId="10" fontId="9" fillId="0" borderId="26" xfId="0" applyNumberFormat="1" applyFont="1" applyBorder="1" applyAlignment="1">
      <alignment horizontal="right" vertical="center" indent="1"/>
    </xf>
    <xf numFmtId="10" fontId="0" fillId="0" borderId="26" xfId="0" applyNumberFormat="1" applyBorder="1" applyAlignment="1">
      <alignment horizontal="right" vertical="center" indent="1"/>
    </xf>
    <xf numFmtId="10" fontId="0" fillId="0" borderId="46" xfId="0" applyNumberFormat="1" applyBorder="1" applyAlignment="1">
      <alignment horizontal="right" vertical="center" indent="1"/>
    </xf>
    <xf numFmtId="10" fontId="9" fillId="0" borderId="0" xfId="0" applyNumberFormat="1" applyFont="1" applyAlignment="1">
      <alignment horizontal="right" vertical="center" indent="1"/>
    </xf>
    <xf numFmtId="2" fontId="9" fillId="0" borderId="0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 applyAlignment="1">
      <alignment horizontal="right" vertical="center" indent="1"/>
    </xf>
    <xf numFmtId="2" fontId="9" fillId="0" borderId="0" xfId="0" applyNumberFormat="1" applyFont="1" applyAlignment="1">
      <alignment horizontal="right" vertical="center" indent="1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right" vertical="center" indent="1"/>
    </xf>
    <xf numFmtId="0" fontId="14" fillId="0" borderId="18" xfId="57" applyFont="1" applyFill="1" applyBorder="1" applyAlignment="1">
      <alignment horizontal="left" vertical="center" wrapText="1"/>
      <protection/>
    </xf>
    <xf numFmtId="0" fontId="12" fillId="0" borderId="18" xfId="0" applyFont="1" applyBorder="1" applyAlignment="1">
      <alignment horizontal="left" vertical="center" wrapText="1"/>
    </xf>
    <xf numFmtId="10" fontId="14" fillId="0" borderId="16" xfId="58" applyNumberFormat="1" applyFont="1" applyFill="1" applyBorder="1" applyAlignment="1">
      <alignment horizontal="right" vertical="center" indent="1"/>
      <protection/>
    </xf>
    <xf numFmtId="10" fontId="14" fillId="0" borderId="26" xfId="58" applyNumberFormat="1" applyFont="1" applyFill="1" applyBorder="1" applyAlignment="1">
      <alignment horizontal="right" vertical="center" indent="1"/>
      <protection/>
    </xf>
    <xf numFmtId="10" fontId="14" fillId="0" borderId="30" xfId="58" applyNumberFormat="1" applyFont="1" applyFill="1" applyBorder="1" applyAlignment="1">
      <alignment horizontal="right" vertical="center" indent="1"/>
      <protection/>
    </xf>
    <xf numFmtId="10" fontId="14" fillId="0" borderId="20" xfId="58" applyNumberFormat="1" applyFont="1" applyFill="1" applyBorder="1" applyAlignment="1">
      <alignment horizontal="right" vertical="center" indent="1"/>
      <protection/>
    </xf>
    <xf numFmtId="10" fontId="14" fillId="0" borderId="47" xfId="58" applyNumberFormat="1" applyFont="1" applyFill="1" applyBorder="1" applyAlignment="1">
      <alignment horizontal="right" vertical="center" indent="1"/>
      <protection/>
    </xf>
    <xf numFmtId="10" fontId="14" fillId="0" borderId="39" xfId="58" applyNumberFormat="1" applyFont="1" applyFill="1" applyBorder="1" applyAlignment="1">
      <alignment horizontal="right" vertical="center" indent="1"/>
      <protection/>
    </xf>
    <xf numFmtId="0" fontId="19" fillId="0" borderId="14" xfId="57" applyFont="1" applyFill="1" applyBorder="1" applyAlignment="1">
      <alignment vertical="center" wrapText="1"/>
      <protection/>
    </xf>
    <xf numFmtId="14" fontId="19" fillId="0" borderId="16" xfId="57" applyNumberFormat="1" applyFont="1" applyFill="1" applyBorder="1" applyAlignment="1">
      <alignment horizontal="center" vertical="center" wrapText="1"/>
      <protection/>
    </xf>
    <xf numFmtId="10" fontId="19" fillId="0" borderId="16" xfId="58" applyNumberFormat="1" applyFont="1" applyFill="1" applyBorder="1" applyAlignment="1">
      <alignment horizontal="right" vertical="center" wrapText="1" indent="1"/>
      <protection/>
    </xf>
    <xf numFmtId="0" fontId="14" fillId="0" borderId="48" xfId="57" applyFont="1" applyFill="1" applyBorder="1" applyAlignment="1">
      <alignment horizontal="left" vertical="center" wrapText="1"/>
      <protection/>
    </xf>
    <xf numFmtId="10" fontId="14" fillId="0" borderId="49" xfId="58" applyNumberFormat="1" applyFont="1" applyFill="1" applyBorder="1" applyAlignment="1">
      <alignment horizontal="right" vertical="center" indent="1"/>
      <protection/>
    </xf>
    <xf numFmtId="0" fontId="9" fillId="0" borderId="0" xfId="0" applyFont="1" applyBorder="1" applyAlignment="1">
      <alignment horizontal="center" vertical="center"/>
    </xf>
    <xf numFmtId="10" fontId="19" fillId="0" borderId="16" xfId="58" applyNumberFormat="1" applyFont="1" applyFill="1" applyBorder="1" applyAlignment="1">
      <alignment horizontal="center" vertical="center" wrapText="1"/>
      <protection/>
    </xf>
    <xf numFmtId="0" fontId="14" fillId="0" borderId="50" xfId="55" applyFont="1" applyFill="1" applyBorder="1" applyAlignment="1">
      <alignment vertical="center" wrapText="1"/>
      <protection/>
    </xf>
    <xf numFmtId="4" fontId="14" fillId="0" borderId="50" xfId="55" applyNumberFormat="1" applyFont="1" applyFill="1" applyBorder="1" applyAlignment="1">
      <alignment horizontal="right" vertical="center" wrapText="1" indent="1"/>
      <protection/>
    </xf>
    <xf numFmtId="0" fontId="9" fillId="0" borderId="51" xfId="0" applyFont="1" applyBorder="1" applyAlignment="1">
      <alignment vertical="center"/>
    </xf>
    <xf numFmtId="4" fontId="9" fillId="0" borderId="51" xfId="0" applyNumberFormat="1" applyFont="1" applyBorder="1" applyAlignment="1">
      <alignment horizontal="right" vertical="center" indent="1"/>
    </xf>
    <xf numFmtId="10" fontId="9" fillId="0" borderId="51" xfId="0" applyNumberFormat="1" applyFont="1" applyBorder="1" applyAlignment="1">
      <alignment horizontal="right" vertical="center" indent="1"/>
    </xf>
    <xf numFmtId="10" fontId="9" fillId="0" borderId="52" xfId="0" applyNumberFormat="1" applyFont="1" applyBorder="1" applyAlignment="1">
      <alignment horizontal="right" vertical="center" indent="1"/>
    </xf>
    <xf numFmtId="0" fontId="9" fillId="0" borderId="53" xfId="0" applyFont="1" applyFill="1" applyBorder="1" applyAlignment="1">
      <alignment horizontal="left" vertical="center" wrapText="1" shrinkToFit="1"/>
    </xf>
    <xf numFmtId="4" fontId="9" fillId="0" borderId="40" xfId="0" applyNumberFormat="1" applyFont="1" applyFill="1" applyBorder="1" applyAlignment="1">
      <alignment horizontal="right" vertical="center" indent="1"/>
    </xf>
    <xf numFmtId="10" fontId="14" fillId="0" borderId="54" xfId="58" applyNumberFormat="1" applyFont="1" applyFill="1" applyBorder="1" applyAlignment="1">
      <alignment horizontal="right" vertical="center" wrapText="1" indent="1"/>
      <protection/>
    </xf>
    <xf numFmtId="4" fontId="9" fillId="0" borderId="41" xfId="0" applyNumberFormat="1" applyFont="1" applyFill="1" applyBorder="1" applyAlignment="1">
      <alignment horizontal="right" vertical="center" indent="1"/>
    </xf>
    <xf numFmtId="0" fontId="9" fillId="0" borderId="23" xfId="0" applyFont="1" applyFill="1" applyBorder="1" applyAlignment="1">
      <alignment horizontal="left" vertical="center" wrapText="1" shrinkToFit="1"/>
    </xf>
    <xf numFmtId="4" fontId="9" fillId="0" borderId="24" xfId="0" applyNumberFormat="1" applyFont="1" applyFill="1" applyBorder="1" applyAlignment="1">
      <alignment horizontal="right" vertical="center" indent="1"/>
    </xf>
    <xf numFmtId="10" fontId="14" fillId="0" borderId="55" xfId="58" applyNumberFormat="1" applyFont="1" applyFill="1" applyBorder="1" applyAlignment="1">
      <alignment horizontal="right" vertical="center" wrapText="1" indent="1"/>
      <protection/>
    </xf>
    <xf numFmtId="4" fontId="9" fillId="0" borderId="25" xfId="0" applyNumberFormat="1" applyFont="1" applyFill="1" applyBorder="1" applyAlignment="1">
      <alignment horizontal="right" vertical="center" indent="1"/>
    </xf>
    <xf numFmtId="14" fontId="0" fillId="0" borderId="0" xfId="0" applyNumberFormat="1" applyAlignment="1">
      <alignment/>
    </xf>
    <xf numFmtId="4" fontId="9" fillId="0" borderId="56" xfId="0" applyNumberFormat="1" applyFont="1" applyFill="1" applyBorder="1" applyAlignment="1">
      <alignment horizontal="right" vertical="center" indent="1"/>
    </xf>
    <xf numFmtId="0" fontId="10" fillId="0" borderId="27" xfId="0" applyFont="1" applyBorder="1" applyAlignment="1">
      <alignment horizontal="center" vertical="center" wrapText="1"/>
    </xf>
    <xf numFmtId="0" fontId="14" fillId="0" borderId="57" xfId="55" applyFont="1" applyFill="1" applyBorder="1" applyAlignment="1">
      <alignment vertical="center" wrapText="1"/>
      <protection/>
    </xf>
    <xf numFmtId="4" fontId="14" fillId="0" borderId="57" xfId="55" applyNumberFormat="1" applyFont="1" applyFill="1" applyBorder="1" applyAlignment="1">
      <alignment horizontal="right" vertical="center" wrapText="1" indent="1"/>
      <protection/>
    </xf>
    <xf numFmtId="0" fontId="9" fillId="0" borderId="58" xfId="0" applyFont="1" applyFill="1" applyBorder="1" applyAlignment="1">
      <alignment horizontal="left" vertical="center" wrapText="1" shrinkToFit="1"/>
    </xf>
    <xf numFmtId="4" fontId="9" fillId="0" borderId="59" xfId="0" applyNumberFormat="1" applyFont="1" applyFill="1" applyBorder="1" applyAlignment="1">
      <alignment horizontal="right" vertical="center" indent="1"/>
    </xf>
    <xf numFmtId="10" fontId="9" fillId="0" borderId="59" xfId="65" applyNumberFormat="1" applyFont="1" applyFill="1" applyBorder="1" applyAlignment="1">
      <alignment horizontal="right" vertical="center" indent="1"/>
    </xf>
    <xf numFmtId="4" fontId="9" fillId="0" borderId="60" xfId="0" applyNumberFormat="1" applyFont="1" applyFill="1" applyBorder="1" applyAlignment="1">
      <alignment horizontal="right" vertical="center" indent="1"/>
    </xf>
    <xf numFmtId="0" fontId="9" fillId="0" borderId="61" xfId="0" applyFont="1" applyFill="1" applyBorder="1" applyAlignment="1">
      <alignment horizontal="left" vertical="center" wrapText="1" shrinkToFit="1"/>
    </xf>
    <xf numFmtId="4" fontId="9" fillId="0" borderId="62" xfId="0" applyNumberFormat="1" applyFont="1" applyFill="1" applyBorder="1" applyAlignment="1">
      <alignment horizontal="right" vertical="center" indent="1"/>
    </xf>
    <xf numFmtId="10" fontId="9" fillId="0" borderId="62" xfId="65" applyNumberFormat="1" applyFont="1" applyFill="1" applyBorder="1" applyAlignment="1">
      <alignment horizontal="right" vertical="center" indent="1"/>
    </xf>
    <xf numFmtId="0" fontId="9" fillId="0" borderId="63" xfId="0" applyFont="1" applyFill="1" applyBorder="1" applyAlignment="1">
      <alignment horizontal="left" vertical="center" wrapText="1" shrinkToFit="1"/>
    </xf>
    <xf numFmtId="4" fontId="9" fillId="0" borderId="64" xfId="0" applyNumberFormat="1" applyFont="1" applyFill="1" applyBorder="1" applyAlignment="1">
      <alignment horizontal="right" vertical="center" indent="1"/>
    </xf>
    <xf numFmtId="10" fontId="9" fillId="0" borderId="64" xfId="65" applyNumberFormat="1" applyFont="1" applyFill="1" applyBorder="1" applyAlignment="1">
      <alignment horizontal="right" vertical="center" indent="1"/>
    </xf>
    <xf numFmtId="4" fontId="9" fillId="0" borderId="65" xfId="0" applyNumberFormat="1" applyFont="1" applyFill="1" applyBorder="1" applyAlignment="1">
      <alignment horizontal="right" vertical="center" indent="1"/>
    </xf>
    <xf numFmtId="10" fontId="12" fillId="0" borderId="47" xfId="0" applyNumberFormat="1" applyFont="1" applyBorder="1" applyAlignment="1">
      <alignment horizontal="right" vertical="center" indent="1"/>
    </xf>
    <xf numFmtId="10" fontId="0" fillId="0" borderId="52" xfId="0" applyNumberFormat="1" applyBorder="1" applyAlignment="1">
      <alignment horizontal="right" vertical="center" indent="1"/>
    </xf>
    <xf numFmtId="0" fontId="10" fillId="0" borderId="0" xfId="0" applyFont="1" applyFill="1" applyBorder="1" applyAlignment="1">
      <alignment horizontal="center" vertical="center" wrapText="1" shrinkToFit="1"/>
    </xf>
    <xf numFmtId="10" fontId="10" fillId="0" borderId="0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Fill="1" applyBorder="1" applyAlignment="1">
      <alignment horizontal="right" vertical="center" indent="1"/>
    </xf>
    <xf numFmtId="0" fontId="5" fillId="0" borderId="66" xfId="0" applyFont="1" applyBorder="1" applyAlignment="1">
      <alignment horizontal="left" vertical="center"/>
    </xf>
    <xf numFmtId="0" fontId="19" fillId="0" borderId="66" xfId="59" applyFont="1" applyFill="1" applyBorder="1" applyAlignment="1">
      <alignment horizontal="center" vertical="center" wrapText="1"/>
      <protection/>
    </xf>
    <xf numFmtId="0" fontId="19" fillId="0" borderId="67" xfId="59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10" fillId="0" borderId="5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68" xfId="0" applyFont="1" applyBorder="1" applyAlignment="1">
      <alignment vertical="center"/>
    </xf>
    <xf numFmtId="0" fontId="10" fillId="0" borderId="69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14" fillId="0" borderId="14" xfId="57" applyFont="1" applyBorder="1" applyAlignment="1">
      <alignment vertical="center" wrapText="1"/>
      <protection/>
    </xf>
    <xf numFmtId="0" fontId="14" fillId="0" borderId="0" xfId="57" applyFont="1" applyAlignment="1">
      <alignment vertical="center" wrapText="1"/>
      <protection/>
    </xf>
    <xf numFmtId="0" fontId="14" fillId="0" borderId="31" xfId="57" applyFont="1" applyBorder="1" applyAlignment="1">
      <alignment vertical="center" wrapText="1"/>
      <protection/>
    </xf>
    <xf numFmtId="0" fontId="14" fillId="0" borderId="72" xfId="57" applyFont="1" applyBorder="1" applyAlignment="1">
      <alignment vertical="center" wrapText="1"/>
      <protection/>
    </xf>
    <xf numFmtId="0" fontId="8" fillId="0" borderId="73" xfId="0" applyFont="1" applyBorder="1" applyAlignment="1">
      <alignment horizontal="left" vertical="center" wrapText="1"/>
    </xf>
    <xf numFmtId="0" fontId="14" fillId="0" borderId="74" xfId="56" applyFont="1" applyBorder="1" applyAlignment="1">
      <alignment vertical="center" wrapText="1"/>
      <protection/>
    </xf>
    <xf numFmtId="0" fontId="14" fillId="0" borderId="16" xfId="55" applyFont="1" applyBorder="1" applyAlignment="1">
      <alignment vertical="center" wrapText="1"/>
      <protection/>
    </xf>
    <xf numFmtId="0" fontId="14" fillId="0" borderId="55" xfId="0" applyFont="1" applyBorder="1" applyAlignment="1">
      <alignment/>
    </xf>
    <xf numFmtId="0" fontId="14" fillId="0" borderId="0" xfId="0" applyFont="1" applyAlignment="1">
      <alignment/>
    </xf>
    <xf numFmtId="0" fontId="14" fillId="0" borderId="16" xfId="56" applyFont="1" applyBorder="1" applyAlignment="1">
      <alignment vertical="center" wrapText="1"/>
      <protection/>
    </xf>
    <xf numFmtId="0" fontId="9" fillId="0" borderId="0" xfId="0" applyFont="1" applyAlignment="1">
      <alignment vertical="center"/>
    </xf>
    <xf numFmtId="0" fontId="17" fillId="0" borderId="13" xfId="0" applyFont="1" applyBorder="1" applyAlignment="1">
      <alignment horizontal="center" vertical="center" wrapText="1"/>
    </xf>
    <xf numFmtId="0" fontId="5" fillId="0" borderId="66" xfId="0" applyFont="1" applyBorder="1" applyAlignment="1">
      <alignment vertical="center"/>
    </xf>
    <xf numFmtId="14" fontId="17" fillId="0" borderId="42" xfId="0" applyNumberFormat="1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0" fontId="14" fillId="0" borderId="18" xfId="57" applyFont="1" applyBorder="1" applyAlignment="1">
      <alignment vertical="center" wrapText="1"/>
      <protection/>
    </xf>
    <xf numFmtId="0" fontId="14" fillId="0" borderId="77" xfId="57" applyFont="1" applyBorder="1" applyAlignment="1">
      <alignment vertical="center" wrapText="1"/>
      <protection/>
    </xf>
    <xf numFmtId="3" fontId="14" fillId="0" borderId="16" xfId="55" applyNumberFormat="1" applyFont="1" applyBorder="1" applyAlignment="1">
      <alignment horizontal="center" vertical="center" wrapText="1"/>
      <protection/>
    </xf>
    <xf numFmtId="4" fontId="14" fillId="0" borderId="16" xfId="56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left" vertical="center"/>
    </xf>
    <xf numFmtId="0" fontId="0" fillId="0" borderId="68" xfId="0" applyBorder="1" applyAlignment="1">
      <alignment/>
    </xf>
    <xf numFmtId="0" fontId="14" fillId="0" borderId="14" xfId="57" applyFont="1" applyBorder="1" applyAlignment="1">
      <alignment vertical="center" wrapText="1"/>
      <protection/>
    </xf>
    <xf numFmtId="0" fontId="14" fillId="0" borderId="28" xfId="57" applyFont="1" applyBorder="1" applyAlignment="1">
      <alignment vertical="center" wrapText="1"/>
      <protection/>
    </xf>
    <xf numFmtId="3" fontId="14" fillId="0" borderId="16" xfId="56" applyNumberFormat="1" applyFont="1" applyBorder="1" applyAlignment="1">
      <alignment horizontal="center" vertical="center" wrapText="1"/>
      <protection/>
    </xf>
    <xf numFmtId="0" fontId="10" fillId="0" borderId="78" xfId="0" applyFont="1" applyBorder="1" applyAlignment="1">
      <alignment vertical="center" wrapText="1"/>
    </xf>
    <xf numFmtId="0" fontId="10" fillId="0" borderId="78" xfId="0" applyFont="1" applyBorder="1" applyAlignment="1">
      <alignment horizontal="center" vertical="center" wrapText="1"/>
    </xf>
  </cellXfs>
  <cellStyles count="5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_Nastya_Otkrit" xfId="54"/>
    <cellStyle name="Обычный_Відкр_1" xfId="55"/>
    <cellStyle name="Обычный_Відкр_1 2" xfId="56"/>
    <cellStyle name="Обычный_Відкр_2" xfId="57"/>
    <cellStyle name="Обычный_З_2_28.10" xfId="58"/>
    <cellStyle name="Обычный_Лист2" xfId="59"/>
    <cellStyle name="Обычный_Лист5" xfId="60"/>
    <cellStyle name="Followed Hyperlink" xfId="61"/>
    <cellStyle name="Підсумок" xfId="62"/>
    <cellStyle name="Поганий" xfId="63"/>
    <cellStyle name="Примітка" xfId="64"/>
    <cellStyle name="Процентный 2" xfId="65"/>
    <cellStyle name="Результат" xfId="66"/>
    <cellStyle name="Текст попередження" xfId="67"/>
    <cellStyle name="Текст пояснення" xfId="68"/>
    <cellStyle name="Comma" xfId="69"/>
    <cellStyle name="Comma [0]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Dynamics of Ukrainian Equity Indexes and Rates of Return of Funds with Public Issue</a:t>
            </a:r>
          </a:p>
        </c:rich>
      </c:tx>
      <c:layout>
        <c:manualLayout>
          <c:xMode val="factor"/>
          <c:yMode val="factor"/>
          <c:x val="0.040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32"/>
          <c:w val="0.9805"/>
          <c:h val="0.3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'IDX + ROR'!$B$2</c:f>
              <c:strCache>
                <c:ptCount val="1"/>
                <c:pt idx="0">
                  <c:v>PFTS Index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'IDX + ROR'!$A$3:$A$5</c:f>
              <c:strCache/>
            </c:strRef>
          </c:cat>
          <c:val>
            <c:numRef>
              <c:f>'IDX + ROR'!$B$3:$B$5</c:f>
              <c:numCache/>
            </c:numRef>
          </c:val>
        </c:ser>
        <c:ser>
          <c:idx val="1"/>
          <c:order val="1"/>
          <c:tx>
            <c:strRef>
              <c:f>'IDX + ROR'!$C$2</c:f>
              <c:strCache>
                <c:ptCount val="1"/>
                <c:pt idx="0">
                  <c:v>UX Index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'IDX + ROR'!$A$3:$A$5</c:f>
              <c:strCache/>
            </c:strRef>
          </c:cat>
          <c:val>
            <c:numRef>
              <c:f>'IDX + ROR'!$C$3:$C$5</c:f>
              <c:numCache/>
            </c:numRef>
          </c:val>
        </c:ser>
        <c:ser>
          <c:idx val="2"/>
          <c:order val="2"/>
          <c:tx>
            <c:strRef>
              <c:f>'IDX + ROR'!$D$2</c:f>
              <c:strCache>
                <c:ptCount val="1"/>
                <c:pt idx="0">
                  <c:v>Open-Ended CII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'IDX + ROR'!$A$3:$A$5</c:f>
              <c:strCache/>
            </c:strRef>
          </c:cat>
          <c:val>
            <c:numRef>
              <c:f>'IDX + ROR'!$D$3:$D$5</c:f>
              <c:numCache/>
            </c:numRef>
          </c:val>
        </c:ser>
        <c:ser>
          <c:idx val="3"/>
          <c:order val="3"/>
          <c:tx>
            <c:strRef>
              <c:f>'IDX + ROR'!$E$2</c:f>
              <c:strCache>
                <c:ptCount val="1"/>
                <c:pt idx="0">
                  <c:v>Interval CII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'IDX + ROR'!$A$3:$A$5</c:f>
              <c:strCache/>
            </c:strRef>
          </c:cat>
          <c:val>
            <c:numRef>
              <c:f>'IDX + ROR'!$E$3:$E$5</c:f>
              <c:numCache/>
            </c:numRef>
          </c:val>
        </c:ser>
        <c:ser>
          <c:idx val="4"/>
          <c:order val="4"/>
          <c:tx>
            <c:strRef>
              <c:f>'IDX + ROR'!$F$2</c:f>
              <c:strCache>
                <c:ptCount val="1"/>
                <c:pt idx="0">
                  <c:v>Closed-End CII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'IDX + ROR'!$A$3:$A$5</c:f>
              <c:strCache/>
            </c:strRef>
          </c:cat>
          <c:val>
            <c:numRef>
              <c:f>'IDX + ROR'!$F$3:$F$5</c:f>
              <c:numCache/>
            </c:numRef>
          </c:val>
        </c:ser>
        <c:overlap val="-10"/>
        <c:gapWidth val="400"/>
        <c:axId val="32495190"/>
        <c:axId val="24021255"/>
      </c:barChart>
      <c:catAx>
        <c:axId val="3249519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1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021255"/>
        <c:crosses val="autoZero"/>
        <c:auto val="1"/>
        <c:lblOffset val="0"/>
        <c:tickLblSkip val="1"/>
        <c:noMultiLvlLbl val="0"/>
      </c:catAx>
      <c:valAx>
        <c:axId val="24021255"/>
        <c:scaling>
          <c:orientation val="minMax"/>
          <c:max val="0.09"/>
          <c:min val="-0.02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951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625"/>
          <c:y val="0.86375"/>
          <c:w val="0.45375"/>
          <c:h val="0.1015"/>
        </c:manualLayout>
      </c:layout>
      <c:overlay val="0"/>
      <c:spPr>
        <a:solidFill>
          <a:srgbClr val="FFFFFF"/>
        </a:solidFill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Dynamics of Ukrainian and Global Equity Indexes  
</a:t>
            </a:r>
            <a:r>
              <a:rPr lang="en-US" cap="none" sz="1200" b="1" i="1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for the Month</a:t>
            </a:r>
          </a:p>
        </c:rich>
      </c:tx>
      <c:layout>
        <c:manualLayout>
          <c:xMode val="factor"/>
          <c:yMode val="factor"/>
          <c:x val="-0.022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65"/>
          <c:w val="1"/>
          <c:h val="0.63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'IDX + ROR'!$B$22</c:f>
              <c:strCache>
                <c:ptCount val="1"/>
                <c:pt idx="0">
                  <c:v>Monthly change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'IDX + ROR'!$A$23:$A$35</c:f>
              <c:strCache/>
            </c:strRef>
          </c:cat>
          <c:val>
            <c:numRef>
              <c:f>'IDX + ROR'!$B$23:$B$35</c:f>
              <c:numCache/>
            </c:numRef>
          </c:val>
        </c:ser>
        <c:ser>
          <c:idx val="1"/>
          <c:order val="1"/>
          <c:tx>
            <c:strRef>
              <c:f>'IDX + ROR'!$C$22</c:f>
              <c:strCache>
                <c:ptCount val="1"/>
                <c:pt idx="0">
                  <c:v>YTD change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'IDX + ROR'!$A$23:$A$35</c:f>
              <c:strCache/>
            </c:strRef>
          </c:cat>
          <c:val>
            <c:numRef>
              <c:f>'IDX + ROR'!$C$23:$C$35</c:f>
              <c:numCache/>
            </c:numRef>
          </c:val>
        </c:ser>
        <c:overlap val="-20"/>
        <c:gapWidth val="100"/>
        <c:axId val="14864704"/>
        <c:axId val="66673473"/>
      </c:barChart>
      <c:catAx>
        <c:axId val="148647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673473"/>
        <c:crosses val="autoZero"/>
        <c:auto val="0"/>
        <c:lblOffset val="100"/>
        <c:tickLblSkip val="1"/>
        <c:noMultiLvlLbl val="0"/>
      </c:catAx>
      <c:valAx>
        <c:axId val="66673473"/>
        <c:scaling>
          <c:orientation val="minMax"/>
          <c:max val="0.05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8647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3"/>
          <c:y val="0.8615"/>
          <c:w val="0.58425"/>
          <c:h val="0.06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25"/>
          <c:y val="0.042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7"/>
          <c:y val="0.277"/>
          <c:w val="0.342"/>
          <c:h val="0.3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O_NAV!$B$22:$B$32</c:f>
              <c:strCache/>
            </c:strRef>
          </c:cat>
          <c:val>
            <c:numRef>
              <c:f>O_NAV!$C$22:$C$32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O_NAV!$B$22:$B$32</c:f>
              <c:strCache/>
            </c:strRef>
          </c:cat>
          <c:val>
            <c:numRef>
              <c:f>O_NAV!$D$22:$D$32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Dynamics of Open-Ended CIIs' NAV for the Month</a:t>
            </a:r>
          </a:p>
        </c:rich>
      </c:tx>
      <c:layout>
        <c:manualLayout>
          <c:xMode val="factor"/>
          <c:yMode val="factor"/>
          <c:x val="0.04875"/>
          <c:y val="0.07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8025"/>
          <c:w val="0.9675"/>
          <c:h val="0.4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 O_dynamics NAV'!$C$53</c:f>
              <c:strCache>
                <c:ptCount val="1"/>
                <c:pt idx="0">
                  <c:v>NAV change, UAH, 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O_dynamics NAV'!$B$54:$B$64</c:f>
              <c:strCache/>
            </c:strRef>
          </c:cat>
          <c:val>
            <c:numRef>
              <c:f>' O_dynamics NAV'!$C$54:$C$64</c:f>
              <c:numCache/>
            </c:numRef>
          </c:val>
        </c:ser>
        <c:ser>
          <c:idx val="0"/>
          <c:order val="1"/>
          <c:tx>
            <c:strRef>
              <c:f>' O_dynamics NAV'!$E$53</c:f>
              <c:strCache>
                <c:ptCount val="1"/>
                <c:pt idx="0">
                  <c:v>Net inflow/ outflow of capital, UAH, k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O_dynamics NAV'!$B$54:$B$64</c:f>
              <c:strCache/>
            </c:strRef>
          </c:cat>
          <c:val>
            <c:numRef>
              <c:f>' O_dynamics NAV'!$E$54:$E$64</c:f>
              <c:numCache/>
            </c:numRef>
          </c:val>
        </c:ser>
        <c:overlap val="-30"/>
        <c:axId val="63190346"/>
        <c:axId val="31842203"/>
      </c:barChart>
      <c:lineChart>
        <c:grouping val="standard"/>
        <c:varyColors val="0"/>
        <c:ser>
          <c:idx val="2"/>
          <c:order val="2"/>
          <c:tx>
            <c:strRef>
              <c:f>' O_dynamics NAV'!$D$53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 O_dynamics NAV'!$B$54:$B$63</c:f>
              <c:strCache/>
            </c:strRef>
          </c:cat>
          <c:val>
            <c:numRef>
              <c:f>' O_dynamics NAV'!$D$54:$D$63</c:f>
              <c:numCache/>
            </c:numRef>
          </c:val>
          <c:smooth val="0"/>
        </c:ser>
        <c:axId val="18144372"/>
        <c:axId val="29081621"/>
      </c:lineChart>
      <c:catAx>
        <c:axId val="6319034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1842203"/>
        <c:crosses val="autoZero"/>
        <c:auto val="0"/>
        <c:lblOffset val="40"/>
        <c:tickLblSkip val="2"/>
        <c:noMultiLvlLbl val="0"/>
      </c:catAx>
      <c:valAx>
        <c:axId val="31842203"/>
        <c:scaling>
          <c:orientation val="minMax"/>
          <c:max val="250"/>
          <c:min val="-200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190346"/>
        <c:crossesAt val="1"/>
        <c:crossBetween val="between"/>
        <c:dispUnits/>
      </c:valAx>
      <c:catAx>
        <c:axId val="18144372"/>
        <c:scaling>
          <c:orientation val="minMax"/>
        </c:scaling>
        <c:axPos val="b"/>
        <c:delete val="1"/>
        <c:majorTickMark val="out"/>
        <c:minorTickMark val="none"/>
        <c:tickLblPos val="nextTo"/>
        <c:crossAx val="29081621"/>
        <c:crosses val="autoZero"/>
        <c:auto val="0"/>
        <c:lblOffset val="100"/>
        <c:tickLblSkip val="1"/>
        <c:noMultiLvlLbl val="0"/>
      </c:catAx>
      <c:valAx>
        <c:axId val="29081621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14437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825"/>
          <c:y val="0.8505"/>
          <c:w val="0.4355"/>
          <c:h val="0.05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Rates of Return: OPen-ended Funds, Bank Deposits 
</a:t>
            </a:r>
            <a:r>
              <a:rPr lang="en-US" cap="none" sz="1200" b="1" i="1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and Equity Indexes for the Month</a:t>
            </a:r>
          </a:p>
        </c:rich>
      </c:tx>
      <c:layout>
        <c:manualLayout>
          <c:xMode val="factor"/>
          <c:yMode val="factor"/>
          <c:x val="0.034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25"/>
          <c:w val="1"/>
          <c:h val="0.8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'O_diagram(ROR)'!$A$2:$A$23</c:f>
              <c:strCache/>
            </c:strRef>
          </c:cat>
          <c:val>
            <c:numRef>
              <c:f>'O_diagram(ROR)'!$B$2:$B$23</c:f>
              <c:numCache/>
            </c:numRef>
          </c:val>
        </c:ser>
        <c:gapWidth val="60"/>
        <c:axId val="60407998"/>
        <c:axId val="6801071"/>
      </c:barChart>
      <c:catAx>
        <c:axId val="604079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801071"/>
        <c:crosses val="autoZero"/>
        <c:auto val="0"/>
        <c:lblOffset val="0"/>
        <c:tickLblSkip val="1"/>
        <c:noMultiLvlLbl val="0"/>
      </c:catAx>
      <c:valAx>
        <c:axId val="6801071"/>
        <c:scaling>
          <c:orientation val="minMax"/>
          <c:max val="0.03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4079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Dynamics of Interval CIIs' NAV for the Month</a:t>
            </a:r>
          </a:p>
        </c:rich>
      </c:tx>
      <c:layout>
        <c:manualLayout>
          <c:xMode val="factor"/>
          <c:yMode val="factor"/>
          <c:x val="-0.02825"/>
          <c:y val="0.03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9425"/>
          <c:w val="1"/>
          <c:h val="0.4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'І_dynamics NAV'!$C$39</c:f>
              <c:strCache>
                <c:ptCount val="1"/>
                <c:pt idx="0">
                  <c:v>NAV Change, UAH, 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'І_dynamics NAV'!$B$40:$B$41</c:f>
              <c:strCache/>
            </c:strRef>
          </c:cat>
          <c:val>
            <c:numRef>
              <c:f>'І_dynamics NAV'!$C$40:$C$41</c:f>
              <c:numCache/>
            </c:numRef>
          </c:val>
        </c:ser>
        <c:ser>
          <c:idx val="0"/>
          <c:order val="1"/>
          <c:tx>
            <c:strRef>
              <c:f>'І_dynamics NAV'!$E$39</c:f>
              <c:strCache>
                <c:ptCount val="1"/>
                <c:pt idx="0">
                  <c:v>Net inflow-outflow,   UAH, k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'І_dynamics NAV'!$B$40:$B$41</c:f>
              <c:strCache/>
            </c:strRef>
          </c:cat>
          <c:val>
            <c:numRef>
              <c:f>'І_dynamics NAV'!$E$40:$E$41</c:f>
              <c:numCache/>
            </c:numRef>
          </c:val>
        </c:ser>
        <c:overlap val="-20"/>
        <c:axId val="61209640"/>
        <c:axId val="14015849"/>
      </c:barChart>
      <c:lineChart>
        <c:grouping val="standard"/>
        <c:varyColors val="0"/>
        <c:ser>
          <c:idx val="2"/>
          <c:order val="2"/>
          <c:tx>
            <c:strRef>
              <c:f>'І_dynamics NAV'!$D$39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'І_dynamics NAV'!$D$40:$D$41</c:f>
              <c:numCache/>
            </c:numRef>
          </c:val>
          <c:smooth val="0"/>
        </c:ser>
        <c:axId val="59033778"/>
        <c:axId val="61541955"/>
      </c:lineChart>
      <c:catAx>
        <c:axId val="6120964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4015849"/>
        <c:crosses val="autoZero"/>
        <c:auto val="0"/>
        <c:lblOffset val="100"/>
        <c:tickLblSkip val="1"/>
        <c:noMultiLvlLbl val="0"/>
      </c:catAx>
      <c:valAx>
        <c:axId val="14015849"/>
        <c:scaling>
          <c:orientation val="minMax"/>
          <c:max val="16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1209640"/>
        <c:crossesAt val="1"/>
        <c:crossBetween val="between"/>
        <c:dispUnits/>
        <c:majorUnit val="2"/>
        <c:minorUnit val="1"/>
      </c:valAx>
      <c:catAx>
        <c:axId val="59033778"/>
        <c:scaling>
          <c:orientation val="minMax"/>
        </c:scaling>
        <c:axPos val="b"/>
        <c:delete val="1"/>
        <c:majorTickMark val="out"/>
        <c:minorTickMark val="none"/>
        <c:tickLblPos val="nextTo"/>
        <c:crossAx val="61541955"/>
        <c:crosses val="autoZero"/>
        <c:auto val="0"/>
        <c:lblOffset val="100"/>
        <c:tickLblSkip val="1"/>
        <c:noMultiLvlLbl val="0"/>
      </c:catAx>
      <c:valAx>
        <c:axId val="61541955"/>
        <c:scaling>
          <c:orientation val="minMax"/>
        </c:scaling>
        <c:axPos val="l"/>
        <c:delete val="0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033778"/>
        <c:crosses val="max"/>
        <c:crossBetween val="between"/>
        <c:dispUnits/>
        <c:majorUnit val="0.02"/>
        <c:minorUnit val="0.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85"/>
          <c:y val="0.7615"/>
          <c:w val="0.452"/>
          <c:h val="0.06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9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Rates of Return: Interval Funds, Bank Deposits 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and Equity Indexes for the Month</a:t>
            </a:r>
          </a:p>
        </c:rich>
      </c:tx>
      <c:layout>
        <c:manualLayout>
          <c:xMode val="factor"/>
          <c:yMode val="factor"/>
          <c:x val="-0.042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6575"/>
          <c:w val="0.95925"/>
          <c:h val="0.83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'І_diagram(ROR)'!$A$2:$A$10</c:f>
              <c:strCache/>
            </c:strRef>
          </c:cat>
          <c:val>
            <c:numRef>
              <c:f>'І_diagram(ROR)'!$B$2:$B$10</c:f>
              <c:numCache/>
            </c:numRef>
          </c:val>
        </c:ser>
        <c:gapWidth val="60"/>
        <c:axId val="17006684"/>
        <c:axId val="18842429"/>
      </c:barChart>
      <c:catAx>
        <c:axId val="170066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842429"/>
        <c:crosses val="autoZero"/>
        <c:auto val="0"/>
        <c:lblOffset val="100"/>
        <c:tickLblSkip val="1"/>
        <c:noMultiLvlLbl val="0"/>
      </c:catAx>
      <c:valAx>
        <c:axId val="18842429"/>
        <c:scaling>
          <c:orientation val="minMax"/>
          <c:max val="0.03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0066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Dynamics of Closed-End CIIs’ NAV for the Month</a:t>
            </a:r>
          </a:p>
        </c:rich>
      </c:tx>
      <c:layout>
        <c:manualLayout>
          <c:xMode val="factor"/>
          <c:yMode val="factor"/>
          <c:x val="0.03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845"/>
          <c:w val="1"/>
          <c:h val="0.5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'C_dynamics NAV'!$C$36</c:f>
              <c:strCache>
                <c:ptCount val="1"/>
                <c:pt idx="0">
                  <c:v>NAV change, UAH, 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'C_dynamics NAV'!$B$37:$B$39</c:f>
              <c:strCache/>
            </c:strRef>
          </c:cat>
          <c:val>
            <c:numRef>
              <c:f>'C_dynamics NAV'!$C$37:$C$39</c:f>
              <c:numCache/>
            </c:numRef>
          </c:val>
        </c:ser>
        <c:ser>
          <c:idx val="0"/>
          <c:order val="1"/>
          <c:tx>
            <c:strRef>
              <c:f>'C_dynamics NAV'!$E$36</c:f>
              <c:strCache>
                <c:ptCount val="1"/>
                <c:pt idx="0">
                  <c:v>Net inflow/ outflow of capital, UAH, k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'C_dynamics NAV'!$B$37:$B$39</c:f>
              <c:strCache/>
            </c:strRef>
          </c:cat>
          <c:val>
            <c:numRef>
              <c:f>'C_dynamics NAV'!$E$37:$E$39</c:f>
              <c:numCache/>
            </c:numRef>
          </c:val>
        </c:ser>
        <c:overlap val="-20"/>
        <c:axId val="35364134"/>
        <c:axId val="49841751"/>
      </c:barChart>
      <c:lineChart>
        <c:grouping val="standard"/>
        <c:varyColors val="0"/>
        <c:ser>
          <c:idx val="2"/>
          <c:order val="2"/>
          <c:tx>
            <c:strRef>
              <c:f>'C_dynamics NAV'!$D$36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'C_dynamics NAV'!$D$37:$D$39</c:f>
              <c:numCache/>
            </c:numRef>
          </c:val>
          <c:smooth val="0"/>
        </c:ser>
        <c:axId val="45922576"/>
        <c:axId val="10650001"/>
      </c:lineChart>
      <c:catAx>
        <c:axId val="3536413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</a:ln>
        </c:spPr>
        <c:crossAx val="49841751"/>
        <c:crosses val="autoZero"/>
        <c:auto val="0"/>
        <c:lblOffset val="100"/>
        <c:tickLblSkip val="1"/>
        <c:noMultiLvlLbl val="0"/>
      </c:catAx>
      <c:valAx>
        <c:axId val="49841751"/>
        <c:scaling>
          <c:orientation val="minMax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5364134"/>
        <c:crossesAt val="1"/>
        <c:crossBetween val="between"/>
        <c:dispUnits/>
      </c:valAx>
      <c:catAx>
        <c:axId val="45922576"/>
        <c:scaling>
          <c:orientation val="minMax"/>
        </c:scaling>
        <c:axPos val="b"/>
        <c:delete val="1"/>
        <c:majorTickMark val="out"/>
        <c:minorTickMark val="none"/>
        <c:tickLblPos val="nextTo"/>
        <c:crossAx val="10650001"/>
        <c:crosses val="autoZero"/>
        <c:auto val="0"/>
        <c:lblOffset val="100"/>
        <c:tickLblSkip val="1"/>
        <c:noMultiLvlLbl val="0"/>
      </c:catAx>
      <c:valAx>
        <c:axId val="10650001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92257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025"/>
          <c:y val="0.8365"/>
          <c:w val="0.47725"/>
          <c:h val="0.07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Rates of Return: Closed-End Funds, Bank Deposits 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and Equity Indexes for the Month</a:t>
            </a:r>
          </a:p>
        </c:rich>
      </c:tx>
      <c:layout>
        <c:manualLayout>
          <c:xMode val="factor"/>
          <c:yMode val="factor"/>
          <c:x val="0.015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95"/>
          <c:w val="1"/>
          <c:h val="0.86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'C_diagram(ROR)'!$A$2:$A$11</c:f>
              <c:strCache/>
            </c:strRef>
          </c:cat>
          <c:val>
            <c:numRef>
              <c:f>'C_diagram(ROR)'!$B$2:$B$11</c:f>
              <c:numCache/>
            </c:numRef>
          </c:val>
        </c:ser>
        <c:gapWidth val="60"/>
        <c:axId val="28741146"/>
        <c:axId val="57343723"/>
      </c:barChart>
      <c:catAx>
        <c:axId val="287411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343723"/>
        <c:crosses val="autoZero"/>
        <c:auto val="0"/>
        <c:lblOffset val="100"/>
        <c:tickLblSkip val="1"/>
        <c:noMultiLvlLbl val="0"/>
      </c:catAx>
      <c:valAx>
        <c:axId val="57343723"/>
        <c:scaling>
          <c:orientation val="minMax"/>
          <c:max val="0.04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7411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133350</xdr:rowOff>
    </xdr:to>
    <xdr:graphicFrame>
      <xdr:nvGraphicFramePr>
        <xdr:cNvPr id="1" name="Диаграмма 7"/>
        <xdr:cNvGraphicFramePr/>
      </xdr:nvGraphicFramePr>
      <xdr:xfrm>
        <a:off x="9525" y="1085850"/>
        <a:ext cx="127635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638175</xdr:colOff>
      <xdr:row>40</xdr:row>
      <xdr:rowOff>133350</xdr:rowOff>
    </xdr:to>
    <xdr:graphicFrame>
      <xdr:nvGraphicFramePr>
        <xdr:cNvPr id="2" name="Диаграмма 9"/>
        <xdr:cNvGraphicFramePr/>
      </xdr:nvGraphicFramePr>
      <xdr:xfrm>
        <a:off x="6143625" y="3667125"/>
        <a:ext cx="660082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35</xdr:row>
      <xdr:rowOff>142875</xdr:rowOff>
    </xdr:from>
    <xdr:to>
      <xdr:col>4</xdr:col>
      <xdr:colOff>628650</xdr:colOff>
      <xdr:row>59</xdr:row>
      <xdr:rowOff>142875</xdr:rowOff>
    </xdr:to>
    <xdr:graphicFrame>
      <xdr:nvGraphicFramePr>
        <xdr:cNvPr id="1" name="Диаграмма 2"/>
        <xdr:cNvGraphicFramePr/>
      </xdr:nvGraphicFramePr>
      <xdr:xfrm>
        <a:off x="323850" y="6391275"/>
        <a:ext cx="81343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19050</xdr:rowOff>
    </xdr:from>
    <xdr:to>
      <xdr:col>8</xdr:col>
      <xdr:colOff>38100</xdr:colOff>
      <xdr:row>49</xdr:row>
      <xdr:rowOff>66675</xdr:rowOff>
    </xdr:to>
    <xdr:graphicFrame>
      <xdr:nvGraphicFramePr>
        <xdr:cNvPr id="1" name="Диаграмма 7"/>
        <xdr:cNvGraphicFramePr/>
      </xdr:nvGraphicFramePr>
      <xdr:xfrm>
        <a:off x="0" y="4552950"/>
        <a:ext cx="1537335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66675</xdr:rowOff>
    </xdr:from>
    <xdr:to>
      <xdr:col>17</xdr:col>
      <xdr:colOff>361950</xdr:colOff>
      <xdr:row>41</xdr:row>
      <xdr:rowOff>76200</xdr:rowOff>
    </xdr:to>
    <xdr:graphicFrame>
      <xdr:nvGraphicFramePr>
        <xdr:cNvPr id="1" name="Диаграмма 1"/>
        <xdr:cNvGraphicFramePr/>
      </xdr:nvGraphicFramePr>
      <xdr:xfrm>
        <a:off x="6134100" y="66675"/>
        <a:ext cx="9925050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13</xdr:row>
      <xdr:rowOff>19050</xdr:rowOff>
    </xdr:from>
    <xdr:to>
      <xdr:col>9</xdr:col>
      <xdr:colOff>657225</xdr:colOff>
      <xdr:row>32</xdr:row>
      <xdr:rowOff>142875</xdr:rowOff>
    </xdr:to>
    <xdr:graphicFrame>
      <xdr:nvGraphicFramePr>
        <xdr:cNvPr id="1" name="Диаграмма 8"/>
        <xdr:cNvGraphicFramePr/>
      </xdr:nvGraphicFramePr>
      <xdr:xfrm>
        <a:off x="85725" y="2676525"/>
        <a:ext cx="155733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0</xdr:row>
      <xdr:rowOff>19050</xdr:rowOff>
    </xdr:from>
    <xdr:to>
      <xdr:col>16</xdr:col>
      <xdr:colOff>438150</xdr:colOff>
      <xdr:row>35</xdr:row>
      <xdr:rowOff>76200</xdr:rowOff>
    </xdr:to>
    <xdr:graphicFrame>
      <xdr:nvGraphicFramePr>
        <xdr:cNvPr id="1" name="Диаграмма 1"/>
        <xdr:cNvGraphicFramePr/>
      </xdr:nvGraphicFramePr>
      <xdr:xfrm>
        <a:off x="4914900" y="19050"/>
        <a:ext cx="939165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11</xdr:row>
      <xdr:rowOff>9525</xdr:rowOff>
    </xdr:from>
    <xdr:to>
      <xdr:col>7</xdr:col>
      <xdr:colOff>19050</xdr:colOff>
      <xdr:row>28</xdr:row>
      <xdr:rowOff>142875</xdr:rowOff>
    </xdr:to>
    <xdr:graphicFrame>
      <xdr:nvGraphicFramePr>
        <xdr:cNvPr id="1" name="Диаграмма 8"/>
        <xdr:cNvGraphicFramePr/>
      </xdr:nvGraphicFramePr>
      <xdr:xfrm>
        <a:off x="57150" y="2324100"/>
        <a:ext cx="135636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0</xdr:row>
      <xdr:rowOff>171450</xdr:rowOff>
    </xdr:from>
    <xdr:to>
      <xdr:col>16</xdr:col>
      <xdr:colOff>304800</xdr:colOff>
      <xdr:row>41</xdr:row>
      <xdr:rowOff>28575</xdr:rowOff>
    </xdr:to>
    <xdr:graphicFrame>
      <xdr:nvGraphicFramePr>
        <xdr:cNvPr id="1" name="Диаграмма 1"/>
        <xdr:cNvGraphicFramePr/>
      </xdr:nvGraphicFramePr>
      <xdr:xfrm>
        <a:off x="5314950" y="171450"/>
        <a:ext cx="8858250" cy="658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rt-capital.com.ua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em.biz.ua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7"/>
  <sheetViews>
    <sheetView tabSelected="1" zoomScale="60" zoomScaleNormal="60" zoomScalePageLayoutView="0" workbookViewId="0" topLeftCell="A1">
      <selection activeCell="D25" sqref="D25"/>
    </sheetView>
  </sheetViews>
  <sheetFormatPr defaultColWidth="9.00390625" defaultRowHeight="12.75"/>
  <cols>
    <col min="1" max="1" width="30.125" style="3" customWidth="1"/>
    <col min="2" max="6" width="16.75390625" style="0" customWidth="1"/>
  </cols>
  <sheetData>
    <row r="1" spans="1:6" ht="15.75" thickBot="1">
      <c r="A1" s="70" t="s">
        <v>11</v>
      </c>
      <c r="B1" s="70"/>
      <c r="C1" s="70"/>
      <c r="D1" s="71"/>
      <c r="E1" s="71"/>
      <c r="F1" s="71"/>
    </row>
    <row r="2" spans="1:9" ht="14.25" thickBot="1">
      <c r="A2" s="25" t="s">
        <v>12</v>
      </c>
      <c r="B2" s="25" t="s">
        <v>13</v>
      </c>
      <c r="C2" s="25" t="s">
        <v>14</v>
      </c>
      <c r="D2" s="25" t="s">
        <v>15</v>
      </c>
      <c r="E2" s="25" t="s">
        <v>16</v>
      </c>
      <c r="F2" s="25" t="s">
        <v>17</v>
      </c>
      <c r="G2" s="2"/>
      <c r="I2" s="1"/>
    </row>
    <row r="3" spans="1:12" ht="13.5">
      <c r="A3" s="81" t="s">
        <v>18</v>
      </c>
      <c r="B3" s="82">
        <v>-0.015332492660532382</v>
      </c>
      <c r="C3" s="82">
        <v>0.08523760628695287</v>
      </c>
      <c r="D3" s="82">
        <v>0.021009393344806736</v>
      </c>
      <c r="E3" s="82">
        <v>0.02233336628309268</v>
      </c>
      <c r="F3" s="82">
        <v>0.06428361541377126</v>
      </c>
      <c r="G3" s="54"/>
      <c r="H3" s="54"/>
      <c r="I3" s="2"/>
      <c r="J3" s="2"/>
      <c r="K3" s="2"/>
      <c r="L3" s="2"/>
    </row>
    <row r="4" spans="1:12" ht="13.5">
      <c r="A4" s="81" t="s">
        <v>19</v>
      </c>
      <c r="B4" s="82">
        <v>0.02774776822652525</v>
      </c>
      <c r="C4" s="82">
        <v>0.02991812402602223</v>
      </c>
      <c r="D4" s="82">
        <v>0.0065846367571529875</v>
      </c>
      <c r="E4" s="82">
        <v>0.007557226769998815</v>
      </c>
      <c r="F4" s="82">
        <v>0.008513845442345644</v>
      </c>
      <c r="G4" s="54"/>
      <c r="H4" s="54"/>
      <c r="I4" s="2"/>
      <c r="J4" s="2"/>
      <c r="K4" s="2"/>
      <c r="L4" s="2"/>
    </row>
    <row r="5" spans="1:12" ht="14.25" thickBot="1">
      <c r="A5" s="74" t="s">
        <v>20</v>
      </c>
      <c r="B5" s="76">
        <v>0.02774776822652525</v>
      </c>
      <c r="C5" s="76">
        <v>0.02991812402602223</v>
      </c>
      <c r="D5" s="76">
        <v>0.0065846367571529875</v>
      </c>
      <c r="E5" s="76">
        <v>0.007557226769998815</v>
      </c>
      <c r="F5" s="76">
        <v>0.008513845442345644</v>
      </c>
      <c r="G5" s="54"/>
      <c r="H5" s="54"/>
      <c r="I5" s="2"/>
      <c r="J5" s="2"/>
      <c r="K5" s="2"/>
      <c r="L5" s="2"/>
    </row>
    <row r="6" spans="1:14" ht="13.5">
      <c r="A6" s="68"/>
      <c r="B6" s="67"/>
      <c r="C6" s="67"/>
      <c r="D6" s="69"/>
      <c r="E6" s="69"/>
      <c r="F6" s="69"/>
      <c r="G6" s="10"/>
      <c r="J6" s="2"/>
      <c r="K6" s="2"/>
      <c r="L6" s="2"/>
      <c r="M6" s="2"/>
      <c r="N6" s="2"/>
    </row>
    <row r="7" spans="1:14" ht="13.5">
      <c r="A7" s="68"/>
      <c r="B7" s="69"/>
      <c r="C7" s="69"/>
      <c r="D7" s="69"/>
      <c r="E7" s="69"/>
      <c r="F7" s="69"/>
      <c r="J7" s="4"/>
      <c r="K7" s="4"/>
      <c r="L7" s="4"/>
      <c r="M7" s="4"/>
      <c r="N7" s="4"/>
    </row>
    <row r="8" spans="1:6" ht="13.5">
      <c r="A8" s="68"/>
      <c r="B8" s="69"/>
      <c r="C8" s="69"/>
      <c r="D8" s="69"/>
      <c r="E8" s="69"/>
      <c r="F8" s="69"/>
    </row>
    <row r="9" spans="1:6" ht="13.5">
      <c r="A9" s="68"/>
      <c r="B9" s="69"/>
      <c r="C9" s="69"/>
      <c r="D9" s="69"/>
      <c r="E9" s="69"/>
      <c r="F9" s="69"/>
    </row>
    <row r="10" spans="1:14" ht="13.5">
      <c r="A10" s="68"/>
      <c r="B10" s="69"/>
      <c r="C10" s="69"/>
      <c r="D10" s="69"/>
      <c r="E10" s="69"/>
      <c r="F10" s="69"/>
      <c r="N10" s="10"/>
    </row>
    <row r="11" spans="1:6" ht="13.5">
      <c r="A11" s="68"/>
      <c r="B11" s="69"/>
      <c r="C11" s="69"/>
      <c r="D11" s="69"/>
      <c r="E11" s="69"/>
      <c r="F11" s="69"/>
    </row>
    <row r="12" spans="1:6" ht="13.5">
      <c r="A12" s="68"/>
      <c r="B12" s="69"/>
      <c r="C12" s="69"/>
      <c r="D12" s="69"/>
      <c r="E12" s="69"/>
      <c r="F12" s="69"/>
    </row>
    <row r="13" spans="1:6" ht="13.5">
      <c r="A13" s="68"/>
      <c r="B13" s="69"/>
      <c r="C13" s="69"/>
      <c r="D13" s="69"/>
      <c r="E13" s="69"/>
      <c r="F13" s="69"/>
    </row>
    <row r="14" spans="1:6" ht="13.5">
      <c r="A14" s="68"/>
      <c r="B14" s="69"/>
      <c r="C14" s="69"/>
      <c r="D14" s="69"/>
      <c r="E14" s="69"/>
      <c r="F14" s="69"/>
    </row>
    <row r="15" spans="1:6" ht="13.5">
      <c r="A15" s="68"/>
      <c r="B15" s="69"/>
      <c r="C15" s="69"/>
      <c r="D15" s="69"/>
      <c r="E15" s="69"/>
      <c r="F15" s="69"/>
    </row>
    <row r="16" spans="1:6" ht="13.5">
      <c r="A16" s="68"/>
      <c r="B16" s="69"/>
      <c r="C16" s="69"/>
      <c r="D16" s="69"/>
      <c r="E16" s="69"/>
      <c r="F16" s="69"/>
    </row>
    <row r="17" spans="1:6" ht="13.5">
      <c r="A17" s="68"/>
      <c r="B17" s="69"/>
      <c r="C17" s="69"/>
      <c r="D17" s="69"/>
      <c r="E17" s="69"/>
      <c r="F17" s="69"/>
    </row>
    <row r="18" spans="1:6" ht="13.5">
      <c r="A18" s="68"/>
      <c r="B18" s="69"/>
      <c r="C18" s="69"/>
      <c r="D18" s="69"/>
      <c r="E18" s="69"/>
      <c r="F18" s="69"/>
    </row>
    <row r="19" spans="1:6" ht="13.5">
      <c r="A19" s="68"/>
      <c r="B19" s="69"/>
      <c r="C19" s="69"/>
      <c r="D19" s="69"/>
      <c r="E19" s="69"/>
      <c r="F19" s="69"/>
    </row>
    <row r="20" spans="1:6" ht="13.5">
      <c r="A20" s="68"/>
      <c r="B20" s="69"/>
      <c r="C20" s="69"/>
      <c r="D20" s="69"/>
      <c r="E20" s="69"/>
      <c r="F20" s="69"/>
    </row>
    <row r="21" spans="1:6" ht="13.5">
      <c r="A21" s="68"/>
      <c r="B21" s="69"/>
      <c r="C21" s="69"/>
      <c r="D21" s="69"/>
      <c r="E21" s="69"/>
      <c r="F21" s="69"/>
    </row>
    <row r="22" spans="1:6" ht="13.5">
      <c r="A22" s="180" t="s">
        <v>21</v>
      </c>
      <c r="B22" s="181" t="s">
        <v>22</v>
      </c>
      <c r="C22" s="182" t="s">
        <v>23</v>
      </c>
      <c r="D22" s="73"/>
      <c r="E22" s="69"/>
      <c r="F22" s="69"/>
    </row>
    <row r="23" spans="1:6" ht="13.5">
      <c r="A23" s="183" t="s">
        <v>24</v>
      </c>
      <c r="B23" s="27">
        <v>-0.035753766914728535</v>
      </c>
      <c r="C23" s="60">
        <v>-0.035753766914728535</v>
      </c>
      <c r="D23" s="73"/>
      <c r="E23" s="69"/>
      <c r="F23" s="69"/>
    </row>
    <row r="24" spans="1:6" ht="13.5">
      <c r="A24" s="183" t="s">
        <v>25</v>
      </c>
      <c r="B24" s="27">
        <v>-0.02263027355845637</v>
      </c>
      <c r="C24" s="60">
        <v>-0.02263027355845637</v>
      </c>
      <c r="D24" s="73"/>
      <c r="E24" s="69"/>
      <c r="F24" s="69"/>
    </row>
    <row r="25" spans="1:6" ht="13.5">
      <c r="A25" s="183" t="s">
        <v>26</v>
      </c>
      <c r="B25" s="27">
        <v>-0.020840774471199364</v>
      </c>
      <c r="C25" s="60">
        <v>-0.020840774471199364</v>
      </c>
      <c r="D25" s="73"/>
      <c r="E25" s="69"/>
      <c r="F25" s="69"/>
    </row>
    <row r="26" spans="1:6" ht="13.5">
      <c r="A26" s="184" t="s">
        <v>27</v>
      </c>
      <c r="B26" s="27">
        <v>-0.018130223086926245</v>
      </c>
      <c r="C26" s="60">
        <v>-0.018130223086926245</v>
      </c>
      <c r="D26" s="73"/>
      <c r="E26" s="69"/>
      <c r="F26" s="69"/>
    </row>
    <row r="27" spans="1:6" ht="13.5">
      <c r="A27" s="183" t="s">
        <v>28</v>
      </c>
      <c r="B27" s="27">
        <v>-0.014285096507286599</v>
      </c>
      <c r="C27" s="60">
        <v>-0.014285096507286599</v>
      </c>
      <c r="D27" s="73"/>
      <c r="E27" s="69"/>
      <c r="F27" s="69"/>
    </row>
    <row r="28" spans="1:6" ht="13.5">
      <c r="A28" s="183" t="s">
        <v>29</v>
      </c>
      <c r="B28" s="27">
        <v>-0.01403966384255484</v>
      </c>
      <c r="C28" s="60">
        <v>-0.01403966384255484</v>
      </c>
      <c r="D28" s="73"/>
      <c r="E28" s="69"/>
      <c r="F28" s="69"/>
    </row>
    <row r="29" spans="1:6" ht="13.5">
      <c r="A29" s="183" t="s">
        <v>30</v>
      </c>
      <c r="B29" s="27">
        <v>-0.004769509437197894</v>
      </c>
      <c r="C29" s="60">
        <v>-0.004769509437197894</v>
      </c>
      <c r="D29" s="73"/>
      <c r="E29" s="69"/>
      <c r="F29" s="69"/>
    </row>
    <row r="30" spans="1:6" ht="13.5">
      <c r="A30" s="183" t="s">
        <v>28</v>
      </c>
      <c r="B30" s="27">
        <v>-0.003630260685553721</v>
      </c>
      <c r="C30" s="60">
        <v>-0.003630260685553721</v>
      </c>
      <c r="D30" s="73"/>
      <c r="E30" s="69"/>
      <c r="F30" s="69"/>
    </row>
    <row r="31" spans="1:6" ht="13.5">
      <c r="A31" s="183" t="s">
        <v>31</v>
      </c>
      <c r="B31" s="27">
        <v>0.007987853157883862</v>
      </c>
      <c r="C31" s="60">
        <v>0.007987853157883862</v>
      </c>
      <c r="D31" s="73"/>
      <c r="E31" s="69"/>
      <c r="F31" s="69"/>
    </row>
    <row r="32" spans="1:6" ht="27.75">
      <c r="A32" s="185" t="s">
        <v>32</v>
      </c>
      <c r="B32" s="27">
        <v>0.020096940942172292</v>
      </c>
      <c r="C32" s="60">
        <v>0.020096940942172292</v>
      </c>
      <c r="D32" s="73"/>
      <c r="E32" s="69"/>
      <c r="F32" s="69"/>
    </row>
    <row r="33" spans="1:6" ht="13.5">
      <c r="A33" s="186" t="s">
        <v>13</v>
      </c>
      <c r="B33" s="27">
        <v>0.02774776822652525</v>
      </c>
      <c r="C33" s="60">
        <v>0.02774776822652525</v>
      </c>
      <c r="D33" s="73"/>
      <c r="E33" s="69"/>
      <c r="F33" s="69"/>
    </row>
    <row r="34" spans="1:6" ht="13.5">
      <c r="A34" s="185" t="s">
        <v>14</v>
      </c>
      <c r="B34" s="27">
        <v>0.02991812402602223</v>
      </c>
      <c r="C34" s="60">
        <v>0.02991812402602223</v>
      </c>
      <c r="D34" s="73"/>
      <c r="E34" s="69"/>
      <c r="F34" s="69"/>
    </row>
    <row r="35" spans="1:6" ht="14.25" thickBot="1">
      <c r="A35" s="183" t="s">
        <v>33</v>
      </c>
      <c r="B35" s="75">
        <v>0.04186817675988341</v>
      </c>
      <c r="C35" s="76">
        <v>0.04186817675988341</v>
      </c>
      <c r="D35" s="73"/>
      <c r="E35" s="69"/>
      <c r="F35" s="69"/>
    </row>
    <row r="36" spans="1:6" ht="13.5">
      <c r="A36" s="68"/>
      <c r="B36" s="69"/>
      <c r="C36" s="69"/>
      <c r="D36" s="73"/>
      <c r="E36" s="69"/>
      <c r="F36" s="69"/>
    </row>
    <row r="37" ht="12">
      <c r="A37" s="150" t="s">
        <v>34</v>
      </c>
    </row>
  </sheetData>
  <sheetProtection/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6"/>
  <sheetViews>
    <sheetView zoomScale="60" zoomScaleNormal="60" zoomScalePageLayoutView="0" workbookViewId="0" topLeftCell="A1">
      <selection activeCell="I10" sqref="I10"/>
    </sheetView>
  </sheetViews>
  <sheetFormatPr defaultColWidth="9.125" defaultRowHeight="12.75"/>
  <cols>
    <col min="1" max="1" width="4.75390625" style="30" customWidth="1"/>
    <col min="2" max="2" width="46.00390625" style="28" bestFit="1" customWidth="1"/>
    <col min="3" max="4" width="12.75390625" style="30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8" bestFit="1" customWidth="1"/>
    <col min="10" max="10" width="34.75390625" style="28" customWidth="1"/>
    <col min="11" max="11" width="35.875" style="28" customWidth="1"/>
    <col min="12" max="16384" width="9.125" style="28" customWidth="1"/>
  </cols>
  <sheetData>
    <row r="1" spans="1:10" ht="15.75" thickBot="1">
      <c r="A1" s="171" t="s">
        <v>122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42" thickBot="1">
      <c r="A2" s="25" t="s">
        <v>55</v>
      </c>
      <c r="B2" s="201" t="s">
        <v>82</v>
      </c>
      <c r="C2" s="15" t="s">
        <v>103</v>
      </c>
      <c r="D2" s="41" t="s">
        <v>104</v>
      </c>
      <c r="E2" s="41" t="s">
        <v>57</v>
      </c>
      <c r="F2" s="41" t="s">
        <v>123</v>
      </c>
      <c r="G2" s="41" t="s">
        <v>124</v>
      </c>
      <c r="H2" s="41" t="s">
        <v>125</v>
      </c>
      <c r="I2" s="17" t="s">
        <v>61</v>
      </c>
      <c r="J2" s="18" t="s">
        <v>62</v>
      </c>
    </row>
    <row r="3" spans="1:11" ht="27.75" customHeight="1">
      <c r="A3" s="21">
        <v>1</v>
      </c>
      <c r="B3" s="77" t="s">
        <v>128</v>
      </c>
      <c r="C3" s="205" t="s">
        <v>110</v>
      </c>
      <c r="D3" s="210" t="s">
        <v>126</v>
      </c>
      <c r="E3" s="78">
        <v>11569042.14</v>
      </c>
      <c r="F3" s="79">
        <v>164425</v>
      </c>
      <c r="G3" s="78">
        <v>70.3606</v>
      </c>
      <c r="H3" s="48">
        <v>100</v>
      </c>
      <c r="I3" s="188" t="s">
        <v>63</v>
      </c>
      <c r="J3" s="80" t="s">
        <v>5</v>
      </c>
      <c r="K3" s="44"/>
    </row>
    <row r="4" spans="1:11" ht="14.25" customHeight="1">
      <c r="A4" s="21">
        <v>2</v>
      </c>
      <c r="B4" s="77" t="s">
        <v>130</v>
      </c>
      <c r="C4" s="205" t="s">
        <v>110</v>
      </c>
      <c r="D4" s="102" t="s">
        <v>127</v>
      </c>
      <c r="E4" s="78">
        <v>2539335</v>
      </c>
      <c r="F4" s="79">
        <v>173506</v>
      </c>
      <c r="G4" s="78">
        <v>14.63543</v>
      </c>
      <c r="H4" s="48">
        <v>10</v>
      </c>
      <c r="I4" s="188" t="s">
        <v>63</v>
      </c>
      <c r="J4" s="80" t="s">
        <v>5</v>
      </c>
      <c r="K4" s="44"/>
    </row>
    <row r="5" spans="1:11" ht="27.75">
      <c r="A5" s="21">
        <v>3</v>
      </c>
      <c r="B5" s="77" t="s">
        <v>129</v>
      </c>
      <c r="C5" s="205" t="s">
        <v>110</v>
      </c>
      <c r="D5" s="210" t="s">
        <v>126</v>
      </c>
      <c r="E5" s="78">
        <v>892945.8604</v>
      </c>
      <c r="F5" s="79">
        <v>658</v>
      </c>
      <c r="G5" s="78">
        <v>1357.06058</v>
      </c>
      <c r="H5" s="48">
        <v>5000</v>
      </c>
      <c r="I5" s="192" t="s">
        <v>69</v>
      </c>
      <c r="J5" s="80" t="s">
        <v>0</v>
      </c>
      <c r="K5" s="45"/>
    </row>
    <row r="6" spans="1:10" ht="14.25" thickBot="1">
      <c r="A6" s="172" t="s">
        <v>51</v>
      </c>
      <c r="B6" s="173"/>
      <c r="C6" s="103" t="s">
        <v>2</v>
      </c>
      <c r="D6" s="103" t="s">
        <v>2</v>
      </c>
      <c r="E6" s="92">
        <f>SUM(E3:E5)</f>
        <v>15001323.000400001</v>
      </c>
      <c r="F6" s="93">
        <f>SUM(F3:F5)</f>
        <v>338589</v>
      </c>
      <c r="G6" s="103" t="s">
        <v>2</v>
      </c>
      <c r="H6" s="103" t="s">
        <v>2</v>
      </c>
      <c r="I6" s="103" t="s">
        <v>2</v>
      </c>
      <c r="J6" s="104" t="s">
        <v>2</v>
      </c>
    </row>
  </sheetData>
  <sheetProtection/>
  <mergeCells count="2">
    <mergeCell ref="A1:J1"/>
    <mergeCell ref="A6:B6"/>
  </mergeCells>
  <hyperlinks>
    <hyperlink ref="J6" r:id="rId1" display="http://www.kinto.com/"/>
  </hyperlinks>
  <printOptions/>
  <pageMargins left="0.75" right="0.75" top="1" bottom="1" header="0.5" footer="0.5"/>
  <pageSetup fitToHeight="1" fitToWidth="1" horizontalDpi="600" verticalDpi="600" orientation="landscape" paperSize="9" scale="63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2"/>
  <sheetViews>
    <sheetView zoomScale="60" zoomScaleNormal="60" zoomScalePageLayoutView="0" workbookViewId="0" topLeftCell="A1">
      <selection activeCell="A1" sqref="A1:J1"/>
    </sheetView>
  </sheetViews>
  <sheetFormatPr defaultColWidth="9.125" defaultRowHeight="12.75"/>
  <cols>
    <col min="1" max="1" width="4.50390625" style="30" customWidth="1"/>
    <col min="2" max="2" width="46.75390625" style="30" customWidth="1"/>
    <col min="3" max="4" width="14.75390625" style="29" customWidth="1"/>
    <col min="5" max="8" width="12.75390625" style="30" customWidth="1"/>
    <col min="9" max="9" width="19.125" style="30" customWidth="1"/>
    <col min="10" max="10" width="21.50390625" style="30" bestFit="1" customWidth="1"/>
    <col min="11" max="16384" width="9.125" style="30" customWidth="1"/>
  </cols>
  <sheetData>
    <row r="1" spans="1:10" s="46" customFormat="1" ht="15.75" thickBot="1">
      <c r="A1" s="171" t="s">
        <v>131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s="22" customFormat="1" ht="15.75" customHeight="1" thickBot="1">
      <c r="A2" s="175" t="s">
        <v>1</v>
      </c>
      <c r="B2" s="95"/>
      <c r="C2" s="96"/>
      <c r="D2" s="97"/>
      <c r="E2" s="177" t="s">
        <v>80</v>
      </c>
      <c r="F2" s="177"/>
      <c r="G2" s="177"/>
      <c r="H2" s="177"/>
      <c r="I2" s="177"/>
      <c r="J2" s="177"/>
    </row>
    <row r="3" spans="1:10" s="22" customFormat="1" ht="52.5" thickBot="1">
      <c r="A3" s="176"/>
      <c r="B3" s="98" t="s">
        <v>82</v>
      </c>
      <c r="C3" s="196" t="s">
        <v>83</v>
      </c>
      <c r="D3" s="196" t="s">
        <v>84</v>
      </c>
      <c r="E3" s="17" t="s">
        <v>76</v>
      </c>
      <c r="F3" s="17" t="s">
        <v>74</v>
      </c>
      <c r="G3" s="17" t="s">
        <v>75</v>
      </c>
      <c r="H3" s="17" t="s">
        <v>77</v>
      </c>
      <c r="I3" s="18" t="s">
        <v>78</v>
      </c>
      <c r="J3" s="194" t="s">
        <v>79</v>
      </c>
    </row>
    <row r="4" spans="1:10" s="22" customFormat="1" ht="13.5" collapsed="1">
      <c r="A4" s="21">
        <v>1</v>
      </c>
      <c r="B4" s="26" t="s">
        <v>129</v>
      </c>
      <c r="C4" s="99">
        <v>38945</v>
      </c>
      <c r="D4" s="99">
        <v>39016</v>
      </c>
      <c r="E4" s="94">
        <v>0.033046213607794916</v>
      </c>
      <c r="F4" s="94">
        <v>0.12427418996595363</v>
      </c>
      <c r="G4" s="94">
        <v>0.16493681272493732</v>
      </c>
      <c r="H4" s="94">
        <v>-0.011073593907622414</v>
      </c>
      <c r="I4" s="100">
        <v>-0.728587884</v>
      </c>
      <c r="J4" s="111">
        <v>-0.08732991365976062</v>
      </c>
    </row>
    <row r="5" spans="1:10" s="22" customFormat="1" ht="13.5">
      <c r="A5" s="21">
        <v>2</v>
      </c>
      <c r="B5" s="26" t="s">
        <v>128</v>
      </c>
      <c r="C5" s="99">
        <v>40555</v>
      </c>
      <c r="D5" s="99">
        <v>40626</v>
      </c>
      <c r="E5" s="94">
        <v>0.018356014574119284</v>
      </c>
      <c r="F5" s="94">
        <v>0.21469750733628934</v>
      </c>
      <c r="G5" s="94">
        <v>0.20412973959461778</v>
      </c>
      <c r="H5" s="94">
        <v>0.09106195895123737</v>
      </c>
      <c r="I5" s="100">
        <v>-0.29639399999999994</v>
      </c>
      <c r="J5" s="141">
        <v>-0.03502378210243684</v>
      </c>
    </row>
    <row r="6" spans="1:10" s="22" customFormat="1" ht="13.5">
      <c r="A6" s="21">
        <v>3</v>
      </c>
      <c r="B6" s="26" t="s">
        <v>130</v>
      </c>
      <c r="C6" s="99">
        <v>41848</v>
      </c>
      <c r="D6" s="99">
        <v>42032</v>
      </c>
      <c r="E6" s="94">
        <v>-0.02586069185487727</v>
      </c>
      <c r="F6" s="94">
        <v>-0.023753412760405324</v>
      </c>
      <c r="G6" s="94">
        <v>-0.04623117608264404</v>
      </c>
      <c r="H6" s="94">
        <v>0.30543754287034397</v>
      </c>
      <c r="I6" s="100">
        <v>0.46354300000000004</v>
      </c>
      <c r="J6" s="141">
        <v>0.06544213788912145</v>
      </c>
    </row>
    <row r="7" spans="1:10" s="22" customFormat="1" ht="14.25" collapsed="1" thickBot="1">
      <c r="A7" s="21"/>
      <c r="B7" s="129" t="s">
        <v>72</v>
      </c>
      <c r="C7" s="130"/>
      <c r="D7" s="130"/>
      <c r="E7" s="131">
        <f>AVERAGE(E4:E6)</f>
        <v>0.008513845442345644</v>
      </c>
      <c r="F7" s="131">
        <f>AVERAGE(F4:F6)</f>
        <v>0.10507276151394589</v>
      </c>
      <c r="G7" s="131">
        <f>AVERAGE(G4:G6)</f>
        <v>0.10761179207897036</v>
      </c>
      <c r="H7" s="131">
        <f>AVERAGE(H4:H6)</f>
        <v>0.12847530263798632</v>
      </c>
      <c r="I7" s="135" t="s">
        <v>2</v>
      </c>
      <c r="J7" s="131">
        <f>AVERAGE(J4:J6)</f>
        <v>-0.018970519291025334</v>
      </c>
    </row>
    <row r="8" spans="1:11" s="22" customFormat="1" ht="13.5">
      <c r="A8" s="207" t="s">
        <v>113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</row>
    <row r="9" spans="3:4" s="22" customFormat="1" ht="15.75" customHeight="1">
      <c r="C9" s="59"/>
      <c r="D9" s="59"/>
    </row>
    <row r="10" spans="2:8" ht="13.5">
      <c r="B10" s="28"/>
      <c r="C10" s="101"/>
      <c r="E10" s="101"/>
      <c r="F10" s="101"/>
      <c r="G10" s="101"/>
      <c r="H10" s="101"/>
    </row>
    <row r="11" spans="2:5" ht="13.5">
      <c r="B11" s="28"/>
      <c r="C11" s="101"/>
      <c r="E11" s="101"/>
    </row>
    <row r="12" spans="5:6" ht="13.5">
      <c r="E12" s="101"/>
      <c r="F12" s="101"/>
    </row>
  </sheetData>
  <sheetProtection/>
  <mergeCells count="4">
    <mergeCell ref="A2:A3"/>
    <mergeCell ref="E2:J2"/>
    <mergeCell ref="A1:J1"/>
    <mergeCell ref="A8:K8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G121"/>
  <sheetViews>
    <sheetView zoomScale="60" zoomScaleNormal="60" zoomScalePageLayoutView="0" workbookViewId="0" topLeftCell="A1">
      <selection activeCell="B34" sqref="B34"/>
    </sheetView>
  </sheetViews>
  <sheetFormatPr defaultColWidth="9.1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47" customWidth="1"/>
    <col min="5" max="7" width="24.75390625" style="20" customWidth="1"/>
    <col min="8" max="16384" width="9.125" style="20" customWidth="1"/>
  </cols>
  <sheetData>
    <row r="1" spans="1:7" s="28" customFormat="1" ht="15.75" thickBot="1">
      <c r="A1" s="174" t="s">
        <v>132</v>
      </c>
      <c r="B1" s="174"/>
      <c r="C1" s="174"/>
      <c r="D1" s="174"/>
      <c r="E1" s="174"/>
      <c r="F1" s="174"/>
      <c r="G1" s="174"/>
    </row>
    <row r="2" spans="1:7" s="28" customFormat="1" ht="15.75" customHeight="1" thickBot="1">
      <c r="A2" s="179" t="s">
        <v>55</v>
      </c>
      <c r="B2" s="84"/>
      <c r="C2" s="198" t="s">
        <v>87</v>
      </c>
      <c r="D2" s="199"/>
      <c r="E2" s="198" t="s">
        <v>133</v>
      </c>
      <c r="F2" s="199"/>
      <c r="G2" s="85"/>
    </row>
    <row r="3" spans="1:7" s="28" customFormat="1" ht="42" thickBot="1">
      <c r="A3" s="176"/>
      <c r="B3" s="17" t="s">
        <v>82</v>
      </c>
      <c r="C3" s="98" t="s">
        <v>89</v>
      </c>
      <c r="D3" s="98" t="s">
        <v>90</v>
      </c>
      <c r="E3" s="98" t="s">
        <v>91</v>
      </c>
      <c r="F3" s="98" t="s">
        <v>90</v>
      </c>
      <c r="G3" s="18" t="s">
        <v>92</v>
      </c>
    </row>
    <row r="4" spans="1:7" s="28" customFormat="1" ht="13.5">
      <c r="A4" s="21">
        <v>1</v>
      </c>
      <c r="B4" s="35" t="s">
        <v>128</v>
      </c>
      <c r="C4" s="36">
        <v>208.534540000001</v>
      </c>
      <c r="D4" s="94">
        <v>0.01835609352525771</v>
      </c>
      <c r="E4" s="37">
        <v>0</v>
      </c>
      <c r="F4" s="94">
        <v>0</v>
      </c>
      <c r="G4" s="38">
        <v>0</v>
      </c>
    </row>
    <row r="5" spans="1:7" s="28" customFormat="1" ht="13.5">
      <c r="A5" s="21"/>
      <c r="B5" s="35" t="s">
        <v>129</v>
      </c>
      <c r="C5" s="36">
        <v>28.564530000000026</v>
      </c>
      <c r="D5" s="94">
        <v>0.033046213511785986</v>
      </c>
      <c r="E5" s="37">
        <v>0</v>
      </c>
      <c r="F5" s="94">
        <v>0</v>
      </c>
      <c r="G5" s="38">
        <v>0</v>
      </c>
    </row>
    <row r="6" spans="1:7" s="28" customFormat="1" ht="13.5">
      <c r="A6" s="21">
        <v>2</v>
      </c>
      <c r="B6" s="35" t="s">
        <v>130</v>
      </c>
      <c r="C6" s="36">
        <v>-67.41247999999999</v>
      </c>
      <c r="D6" s="94">
        <v>-0.02586076346758374</v>
      </c>
      <c r="E6" s="37">
        <v>0</v>
      </c>
      <c r="F6" s="94">
        <v>0</v>
      </c>
      <c r="G6" s="38">
        <v>0</v>
      </c>
    </row>
    <row r="7" spans="1:7" s="28" customFormat="1" ht="14.25" thickBot="1">
      <c r="A7" s="107"/>
      <c r="B7" s="86" t="s">
        <v>51</v>
      </c>
      <c r="C7" s="87">
        <v>169.68659000000102</v>
      </c>
      <c r="D7" s="91">
        <v>0.011440854218959693</v>
      </c>
      <c r="E7" s="88">
        <v>0</v>
      </c>
      <c r="F7" s="91">
        <v>0</v>
      </c>
      <c r="G7" s="108">
        <v>0</v>
      </c>
    </row>
    <row r="8" spans="2:7" s="28" customFormat="1" ht="13.5">
      <c r="B8" s="168"/>
      <c r="C8" s="120"/>
      <c r="D8" s="169"/>
      <c r="E8" s="170"/>
      <c r="F8" s="169"/>
      <c r="G8" s="120"/>
    </row>
    <row r="9" spans="2:7" s="28" customFormat="1" ht="13.5">
      <c r="B9" s="168"/>
      <c r="C9" s="120"/>
      <c r="D9" s="169"/>
      <c r="E9" s="170"/>
      <c r="F9" s="169"/>
      <c r="G9" s="120"/>
    </row>
    <row r="10" spans="2:7" s="28" customFormat="1" ht="13.5">
      <c r="B10" s="168"/>
      <c r="C10" s="120"/>
      <c r="D10" s="169"/>
      <c r="E10" s="170"/>
      <c r="F10" s="169"/>
      <c r="G10" s="120"/>
    </row>
    <row r="11" s="28" customFormat="1" ht="13.5">
      <c r="D11" s="6"/>
    </row>
    <row r="12" s="28" customFormat="1" ht="13.5">
      <c r="D12" s="6"/>
    </row>
    <row r="13" s="28" customFormat="1" ht="13.5">
      <c r="D13" s="6"/>
    </row>
    <row r="14" s="28" customFormat="1" ht="13.5">
      <c r="D14" s="6"/>
    </row>
    <row r="15" s="28" customFormat="1" ht="13.5">
      <c r="D15" s="6"/>
    </row>
    <row r="16" s="28" customFormat="1" ht="13.5">
      <c r="D16" s="6"/>
    </row>
    <row r="17" s="28" customFormat="1" ht="13.5">
      <c r="D17" s="6"/>
    </row>
    <row r="18" s="28" customFormat="1" ht="13.5">
      <c r="D18" s="6"/>
    </row>
    <row r="19" s="28" customFormat="1" ht="13.5">
      <c r="D19" s="6"/>
    </row>
    <row r="20" s="28" customFormat="1" ht="13.5">
      <c r="D20" s="6"/>
    </row>
    <row r="21" s="28" customFormat="1" ht="13.5">
      <c r="D21" s="6"/>
    </row>
    <row r="22" s="28" customFormat="1" ht="13.5">
      <c r="D22" s="6"/>
    </row>
    <row r="23" s="28" customFormat="1" ht="13.5">
      <c r="D23" s="6"/>
    </row>
    <row r="24" s="28" customFormat="1" ht="13.5">
      <c r="D24" s="6"/>
    </row>
    <row r="25" s="28" customFormat="1" ht="13.5">
      <c r="D25" s="6"/>
    </row>
    <row r="26" s="28" customFormat="1" ht="13.5">
      <c r="D26" s="6"/>
    </row>
    <row r="27" s="28" customFormat="1" ht="13.5">
      <c r="D27" s="6"/>
    </row>
    <row r="28" s="28" customFormat="1" ht="13.5">
      <c r="D28" s="6"/>
    </row>
    <row r="29" s="28" customFormat="1" ht="13.5">
      <c r="D29" s="6"/>
    </row>
    <row r="30" s="28" customFormat="1" ht="13.5">
      <c r="D30" s="6"/>
    </row>
    <row r="31" s="28" customFormat="1" ht="13.5">
      <c r="D31" s="6"/>
    </row>
    <row r="32" s="28" customFormat="1" ht="13.5"/>
    <row r="33" s="28" customFormat="1" ht="13.5"/>
    <row r="34" s="28" customFormat="1" ht="13.5"/>
    <row r="35" s="28" customFormat="1" ht="13.5"/>
    <row r="36" spans="2:5" s="28" customFormat="1" ht="28.5" thickBot="1">
      <c r="B36" s="211" t="s">
        <v>82</v>
      </c>
      <c r="C36" s="212" t="s">
        <v>93</v>
      </c>
      <c r="D36" s="212" t="s">
        <v>94</v>
      </c>
      <c r="E36" s="212" t="s">
        <v>95</v>
      </c>
    </row>
    <row r="37" spans="2:5" s="28" customFormat="1" ht="13.5">
      <c r="B37" s="142" t="str">
        <f aca="true" t="shared" si="0" ref="B37:D39">B4</f>
        <v>Іndeks Ukrainskoi Birzhi</v>
      </c>
      <c r="C37" s="143">
        <f t="shared" si="0"/>
        <v>208.534540000001</v>
      </c>
      <c r="D37" s="144">
        <f t="shared" si="0"/>
        <v>0.01835609352525771</v>
      </c>
      <c r="E37" s="145">
        <f>G4</f>
        <v>0</v>
      </c>
    </row>
    <row r="38" spans="2:5" s="28" customFormat="1" ht="13.5">
      <c r="B38" s="146" t="str">
        <f t="shared" si="0"/>
        <v>ТАSК Universal</v>
      </c>
      <c r="C38" s="147">
        <f t="shared" si="0"/>
        <v>28.564530000000026</v>
      </c>
      <c r="D38" s="148">
        <f t="shared" si="0"/>
        <v>0.033046213511785986</v>
      </c>
      <c r="E38" s="149">
        <f>G5</f>
        <v>0</v>
      </c>
    </row>
    <row r="39" spans="2:6" ht="13.5">
      <c r="B39" s="146" t="str">
        <f t="shared" si="0"/>
        <v>KINTO-Gold</v>
      </c>
      <c r="C39" s="147">
        <f t="shared" si="0"/>
        <v>-67.41247999999999</v>
      </c>
      <c r="D39" s="148">
        <f t="shared" si="0"/>
        <v>-0.02586076346758374</v>
      </c>
      <c r="E39" s="149">
        <f>G6</f>
        <v>0</v>
      </c>
      <c r="F39" s="19"/>
    </row>
    <row r="40" spans="2:6" ht="13.5">
      <c r="B40" s="28"/>
      <c r="C40" s="116"/>
      <c r="D40" s="117"/>
      <c r="E40" s="118"/>
      <c r="F40" s="19"/>
    </row>
    <row r="41" spans="2:6" ht="13.5">
      <c r="B41" s="28"/>
      <c r="C41" s="116"/>
      <c r="D41" s="117"/>
      <c r="E41" s="118"/>
      <c r="F41" s="19"/>
    </row>
    <row r="42" spans="2:6" ht="13.5">
      <c r="B42" s="28"/>
      <c r="C42" s="28"/>
      <c r="D42" s="6"/>
      <c r="F42" s="19"/>
    </row>
    <row r="43" spans="2:6" ht="13.5">
      <c r="B43" s="28"/>
      <c r="C43" s="28"/>
      <c r="D43" s="6"/>
      <c r="F43" s="19"/>
    </row>
    <row r="44" spans="2:6" ht="13.5">
      <c r="B44" s="28"/>
      <c r="C44" s="28"/>
      <c r="D44" s="6"/>
      <c r="F44" s="19"/>
    </row>
    <row r="45" spans="2:6" ht="13.5">
      <c r="B45" s="28"/>
      <c r="C45" s="28"/>
      <c r="D45" s="6"/>
      <c r="F45" s="19"/>
    </row>
    <row r="46" spans="2:6" ht="13.5">
      <c r="B46" s="28"/>
      <c r="C46" s="28"/>
      <c r="D46" s="6"/>
      <c r="F46" s="19"/>
    </row>
    <row r="47" spans="2:6" ht="13.5">
      <c r="B47" s="28"/>
      <c r="C47" s="28"/>
      <c r="D47" s="6"/>
      <c r="F47" s="19"/>
    </row>
    <row r="48" spans="2:6" ht="13.5">
      <c r="B48" s="28"/>
      <c r="C48" s="28"/>
      <c r="D48" s="6"/>
      <c r="F48" s="19"/>
    </row>
    <row r="49" spans="2:4" ht="13.5">
      <c r="B49" s="28"/>
      <c r="C49" s="28"/>
      <c r="D49" s="6"/>
    </row>
    <row r="50" spans="2:4" ht="13.5">
      <c r="B50" s="28"/>
      <c r="C50" s="28"/>
      <c r="D50" s="6"/>
    </row>
    <row r="51" spans="2:4" ht="13.5">
      <c r="B51" s="28"/>
      <c r="C51" s="28"/>
      <c r="D51" s="6"/>
    </row>
    <row r="52" spans="2:4" ht="13.5">
      <c r="B52" s="28"/>
      <c r="C52" s="28"/>
      <c r="D52" s="6"/>
    </row>
    <row r="53" spans="2:4" ht="13.5">
      <c r="B53" s="28"/>
      <c r="C53" s="28"/>
      <c r="D53" s="6"/>
    </row>
    <row r="54" spans="2:4" ht="13.5">
      <c r="B54" s="28"/>
      <c r="C54" s="28"/>
      <c r="D54" s="6"/>
    </row>
    <row r="55" spans="2:4" ht="13.5">
      <c r="B55" s="28"/>
      <c r="C55" s="28"/>
      <c r="D55" s="6"/>
    </row>
    <row r="56" spans="2:4" ht="13.5">
      <c r="B56" s="28"/>
      <c r="C56" s="28"/>
      <c r="D56" s="6"/>
    </row>
    <row r="57" spans="2:4" ht="13.5">
      <c r="B57" s="28"/>
      <c r="C57" s="28"/>
      <c r="D57" s="6"/>
    </row>
    <row r="58" spans="2:4" ht="13.5">
      <c r="B58" s="28"/>
      <c r="C58" s="28"/>
      <c r="D58" s="6"/>
    </row>
    <row r="59" spans="2:4" ht="13.5">
      <c r="B59" s="28"/>
      <c r="C59" s="28"/>
      <c r="D59" s="6"/>
    </row>
    <row r="60" spans="2:4" ht="13.5">
      <c r="B60" s="28"/>
      <c r="C60" s="28"/>
      <c r="D60" s="6"/>
    </row>
    <row r="61" spans="2:4" ht="13.5">
      <c r="B61" s="28"/>
      <c r="C61" s="28"/>
      <c r="D61" s="6"/>
    </row>
    <row r="62" spans="2:4" ht="13.5">
      <c r="B62" s="28"/>
      <c r="C62" s="28"/>
      <c r="D62" s="6"/>
    </row>
    <row r="63" spans="2:4" ht="13.5">
      <c r="B63" s="28"/>
      <c r="C63" s="28"/>
      <c r="D63" s="6"/>
    </row>
    <row r="64" spans="2:4" ht="13.5">
      <c r="B64" s="28"/>
      <c r="C64" s="28"/>
      <c r="D64" s="6"/>
    </row>
    <row r="65" spans="2:4" ht="13.5">
      <c r="B65" s="28"/>
      <c r="C65" s="28"/>
      <c r="D65" s="6"/>
    </row>
    <row r="66" spans="2:4" ht="13.5">
      <c r="B66" s="28"/>
      <c r="C66" s="28"/>
      <c r="D66" s="6"/>
    </row>
    <row r="67" spans="2:4" ht="13.5">
      <c r="B67" s="28"/>
      <c r="C67" s="28"/>
      <c r="D67" s="6"/>
    </row>
    <row r="68" spans="2:4" ht="13.5">
      <c r="B68" s="28"/>
      <c r="C68" s="28"/>
      <c r="D68" s="6"/>
    </row>
    <row r="69" spans="2:4" ht="13.5">
      <c r="B69" s="28"/>
      <c r="C69" s="28"/>
      <c r="D69" s="6"/>
    </row>
    <row r="70" spans="2:4" ht="13.5">
      <c r="B70" s="28"/>
      <c r="C70" s="28"/>
      <c r="D70" s="6"/>
    </row>
    <row r="71" spans="2:4" ht="13.5">
      <c r="B71" s="28"/>
      <c r="C71" s="28"/>
      <c r="D71" s="6"/>
    </row>
    <row r="72" spans="2:4" ht="13.5">
      <c r="B72" s="28"/>
      <c r="C72" s="28"/>
      <c r="D72" s="6"/>
    </row>
    <row r="73" spans="2:4" ht="13.5">
      <c r="B73" s="28"/>
      <c r="C73" s="28"/>
      <c r="D73" s="6"/>
    </row>
    <row r="74" spans="2:4" ht="13.5">
      <c r="B74" s="28"/>
      <c r="C74" s="28"/>
      <c r="D74" s="6"/>
    </row>
    <row r="75" spans="2:4" ht="13.5">
      <c r="B75" s="28"/>
      <c r="C75" s="28"/>
      <c r="D75" s="6"/>
    </row>
    <row r="76" spans="2:4" ht="13.5">
      <c r="B76" s="28"/>
      <c r="C76" s="28"/>
      <c r="D76" s="6"/>
    </row>
    <row r="77" spans="2:4" ht="13.5">
      <c r="B77" s="28"/>
      <c r="C77" s="28"/>
      <c r="D77" s="6"/>
    </row>
    <row r="78" spans="2:4" ht="13.5">
      <c r="B78" s="28"/>
      <c r="C78" s="28"/>
      <c r="D78" s="6"/>
    </row>
    <row r="79" spans="2:4" ht="13.5">
      <c r="B79" s="28"/>
      <c r="C79" s="28"/>
      <c r="D79" s="6"/>
    </row>
    <row r="80" spans="2:4" ht="13.5">
      <c r="B80" s="28"/>
      <c r="C80" s="28"/>
      <c r="D80" s="6"/>
    </row>
    <row r="81" spans="2:4" ht="13.5">
      <c r="B81" s="28"/>
      <c r="C81" s="28"/>
      <c r="D81" s="6"/>
    </row>
    <row r="82" spans="2:4" ht="13.5">
      <c r="B82" s="28"/>
      <c r="C82" s="28"/>
      <c r="D82" s="6"/>
    </row>
    <row r="83" spans="2:4" ht="13.5">
      <c r="B83" s="28"/>
      <c r="C83" s="28"/>
      <c r="D83" s="6"/>
    </row>
    <row r="84" spans="2:4" ht="13.5">
      <c r="B84" s="28"/>
      <c r="C84" s="28"/>
      <c r="D84" s="6"/>
    </row>
    <row r="85" spans="2:4" ht="13.5">
      <c r="B85" s="28"/>
      <c r="C85" s="28"/>
      <c r="D85" s="6"/>
    </row>
    <row r="86" spans="2:4" ht="13.5">
      <c r="B86" s="28"/>
      <c r="C86" s="28"/>
      <c r="D86" s="6"/>
    </row>
    <row r="87" spans="2:4" ht="13.5">
      <c r="B87" s="28"/>
      <c r="C87" s="28"/>
      <c r="D87" s="6"/>
    </row>
    <row r="88" spans="2:4" ht="13.5">
      <c r="B88" s="28"/>
      <c r="C88" s="28"/>
      <c r="D88" s="6"/>
    </row>
    <row r="89" spans="2:4" ht="13.5">
      <c r="B89" s="28"/>
      <c r="C89" s="28"/>
      <c r="D89" s="6"/>
    </row>
    <row r="90" spans="2:4" ht="13.5">
      <c r="B90" s="28"/>
      <c r="C90" s="28"/>
      <c r="D90" s="6"/>
    </row>
    <row r="91" spans="2:4" ht="13.5">
      <c r="B91" s="28"/>
      <c r="C91" s="28"/>
      <c r="D91" s="6"/>
    </row>
    <row r="92" spans="2:4" ht="13.5">
      <c r="B92" s="28"/>
      <c r="C92" s="28"/>
      <c r="D92" s="6"/>
    </row>
    <row r="93" spans="2:4" ht="13.5">
      <c r="B93" s="28"/>
      <c r="C93" s="28"/>
      <c r="D93" s="6"/>
    </row>
    <row r="94" spans="2:4" ht="13.5">
      <c r="B94" s="28"/>
      <c r="C94" s="28"/>
      <c r="D94" s="6"/>
    </row>
    <row r="95" spans="2:4" ht="13.5">
      <c r="B95" s="28"/>
      <c r="C95" s="28"/>
      <c r="D95" s="6"/>
    </row>
    <row r="96" spans="2:4" ht="13.5">
      <c r="B96" s="28"/>
      <c r="C96" s="28"/>
      <c r="D96" s="6"/>
    </row>
    <row r="97" spans="2:4" ht="13.5">
      <c r="B97" s="28"/>
      <c r="C97" s="28"/>
      <c r="D97" s="6"/>
    </row>
    <row r="98" spans="2:4" ht="13.5">
      <c r="B98" s="28"/>
      <c r="C98" s="28"/>
      <c r="D98" s="6"/>
    </row>
    <row r="99" spans="2:4" ht="13.5">
      <c r="B99" s="28"/>
      <c r="C99" s="28"/>
      <c r="D99" s="6"/>
    </row>
    <row r="100" spans="2:4" ht="13.5">
      <c r="B100" s="28"/>
      <c r="C100" s="28"/>
      <c r="D100" s="6"/>
    </row>
    <row r="101" spans="2:4" ht="13.5">
      <c r="B101" s="28"/>
      <c r="C101" s="28"/>
      <c r="D101" s="6"/>
    </row>
    <row r="102" spans="2:4" ht="13.5">
      <c r="B102" s="28"/>
      <c r="C102" s="28"/>
      <c r="D102" s="6"/>
    </row>
    <row r="103" spans="2:4" ht="13.5">
      <c r="B103" s="28"/>
      <c r="C103" s="28"/>
      <c r="D103" s="6"/>
    </row>
    <row r="104" spans="2:4" ht="13.5">
      <c r="B104" s="28"/>
      <c r="C104" s="28"/>
      <c r="D104" s="6"/>
    </row>
    <row r="105" spans="2:4" ht="13.5">
      <c r="B105" s="28"/>
      <c r="C105" s="28"/>
      <c r="D105" s="6"/>
    </row>
    <row r="106" spans="2:4" ht="13.5">
      <c r="B106" s="28"/>
      <c r="C106" s="28"/>
      <c r="D106" s="6"/>
    </row>
    <row r="107" spans="2:4" ht="13.5">
      <c r="B107" s="28"/>
      <c r="C107" s="28"/>
      <c r="D107" s="6"/>
    </row>
    <row r="108" spans="2:4" ht="13.5">
      <c r="B108" s="28"/>
      <c r="C108" s="28"/>
      <c r="D108" s="6"/>
    </row>
    <row r="109" spans="2:4" ht="13.5">
      <c r="B109" s="28"/>
      <c r="C109" s="28"/>
      <c r="D109" s="6"/>
    </row>
    <row r="110" spans="2:4" ht="13.5">
      <c r="B110" s="28"/>
      <c r="C110" s="28"/>
      <c r="D110" s="6"/>
    </row>
    <row r="111" spans="2:4" ht="13.5">
      <c r="B111" s="28"/>
      <c r="C111" s="28"/>
      <c r="D111" s="6"/>
    </row>
    <row r="112" spans="2:4" ht="13.5">
      <c r="B112" s="28"/>
      <c r="C112" s="28"/>
      <c r="D112" s="6"/>
    </row>
    <row r="113" spans="2:4" ht="13.5">
      <c r="B113" s="28"/>
      <c r="C113" s="28"/>
      <c r="D113" s="6"/>
    </row>
    <row r="114" spans="2:4" ht="13.5">
      <c r="B114" s="28"/>
      <c r="C114" s="28"/>
      <c r="D114" s="6"/>
    </row>
    <row r="115" spans="2:4" ht="13.5">
      <c r="B115" s="28"/>
      <c r="C115" s="28"/>
      <c r="D115" s="6"/>
    </row>
    <row r="116" spans="2:4" ht="13.5">
      <c r="B116" s="28"/>
      <c r="C116" s="28"/>
      <c r="D116" s="6"/>
    </row>
    <row r="117" spans="2:4" ht="13.5">
      <c r="B117" s="28"/>
      <c r="C117" s="28"/>
      <c r="D117" s="6"/>
    </row>
    <row r="118" spans="2:4" ht="13.5">
      <c r="B118" s="28"/>
      <c r="C118" s="28"/>
      <c r="D118" s="6"/>
    </row>
    <row r="119" spans="2:4" ht="13.5">
      <c r="B119" s="28"/>
      <c r="C119" s="28"/>
      <c r="D119" s="6"/>
    </row>
    <row r="120" spans="2:4" ht="13.5">
      <c r="B120" s="28"/>
      <c r="C120" s="28"/>
      <c r="D120" s="6"/>
    </row>
    <row r="121" spans="2:4" ht="13.5">
      <c r="B121" s="28"/>
      <c r="C121" s="28"/>
      <c r="D121" s="6"/>
    </row>
  </sheetData>
  <sheetProtection/>
  <mergeCells count="4">
    <mergeCell ref="C2:D2"/>
    <mergeCell ref="E2:F2"/>
    <mergeCell ref="A2:A3"/>
    <mergeCell ref="A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5"/>
  <sheetViews>
    <sheetView zoomScale="60" zoomScaleNormal="60" zoomScalePageLayoutView="0" workbookViewId="0" topLeftCell="A1">
      <selection activeCell="A18" sqref="A18"/>
    </sheetView>
  </sheetViews>
  <sheetFormatPr defaultColWidth="9.00390625" defaultRowHeight="12.75"/>
  <cols>
    <col min="1" max="1" width="49.50390625" style="0" bestFit="1" customWidth="1"/>
    <col min="2" max="2" width="12.75390625" style="0" customWidth="1"/>
    <col min="3" max="3" width="2.75390625" style="0" customWidth="1"/>
  </cols>
  <sheetData>
    <row r="1" spans="1:4" ht="14.25" thickBot="1">
      <c r="A1" s="61" t="s">
        <v>82</v>
      </c>
      <c r="B1" s="62" t="s">
        <v>96</v>
      </c>
      <c r="C1" s="10"/>
      <c r="D1" s="10"/>
    </row>
    <row r="2" spans="1:4" ht="13.5">
      <c r="A2" s="26" t="s">
        <v>130</v>
      </c>
      <c r="B2" s="123">
        <v>-0.02586069185487727</v>
      </c>
      <c r="C2" s="10"/>
      <c r="D2" s="10"/>
    </row>
    <row r="3" spans="1:4" ht="13.5">
      <c r="A3" s="26" t="s">
        <v>128</v>
      </c>
      <c r="B3" s="123">
        <v>0.018356014574119284</v>
      </c>
      <c r="C3" s="10"/>
      <c r="D3" s="10"/>
    </row>
    <row r="4" spans="1:4" ht="13.5">
      <c r="A4" s="26" t="s">
        <v>129</v>
      </c>
      <c r="B4" s="123">
        <v>0.033046213607794916</v>
      </c>
      <c r="C4" s="10"/>
      <c r="D4" s="10"/>
    </row>
    <row r="5" spans="1:4" ht="13.5">
      <c r="A5" s="208" t="s">
        <v>97</v>
      </c>
      <c r="B5" s="124">
        <v>0.008513845442345644</v>
      </c>
      <c r="C5" s="10"/>
      <c r="D5" s="10"/>
    </row>
    <row r="6" spans="1:4" ht="13.5">
      <c r="A6" s="208" t="s">
        <v>14</v>
      </c>
      <c r="B6" s="124">
        <v>0.02991812402602223</v>
      </c>
      <c r="C6" s="10"/>
      <c r="D6" s="10"/>
    </row>
    <row r="7" spans="1:4" ht="13.5">
      <c r="A7" s="208" t="s">
        <v>13</v>
      </c>
      <c r="B7" s="124">
        <v>0.02774776822652525</v>
      </c>
      <c r="C7" s="10"/>
      <c r="D7" s="10"/>
    </row>
    <row r="8" spans="1:4" ht="13.5">
      <c r="A8" s="208" t="s">
        <v>98</v>
      </c>
      <c r="B8" s="124">
        <v>-0.014405258968870571</v>
      </c>
      <c r="C8" s="10"/>
      <c r="D8" s="10"/>
    </row>
    <row r="9" spans="1:4" ht="13.5">
      <c r="A9" s="208" t="s">
        <v>99</v>
      </c>
      <c r="B9" s="124">
        <v>-0.0007521277701850737</v>
      </c>
      <c r="C9" s="10"/>
      <c r="D9" s="10"/>
    </row>
    <row r="10" spans="1:4" ht="13.5">
      <c r="A10" s="208" t="s">
        <v>100</v>
      </c>
      <c r="B10" s="124">
        <v>0.006986301369863015</v>
      </c>
      <c r="C10" s="10"/>
      <c r="D10" s="10"/>
    </row>
    <row r="11" spans="1:4" ht="14.25" thickBot="1">
      <c r="A11" s="209" t="s">
        <v>101</v>
      </c>
      <c r="B11" s="125">
        <v>-0.022358854030278597</v>
      </c>
      <c r="C11" s="10"/>
      <c r="D11" s="10"/>
    </row>
    <row r="12" spans="3:4" ht="12">
      <c r="C12" s="10"/>
      <c r="D12" s="10"/>
    </row>
    <row r="13" spans="1:4" ht="12">
      <c r="A13" s="10"/>
      <c r="B13" s="10"/>
      <c r="C13" s="10"/>
      <c r="D13" s="10"/>
    </row>
    <row r="14" spans="2:4" ht="12">
      <c r="B14" s="10"/>
      <c r="C14" s="10"/>
      <c r="D14" s="10"/>
    </row>
    <row r="15" ht="12">
      <c r="C15" s="10"/>
    </row>
  </sheetData>
  <sheetProtection/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3"/>
  <sheetViews>
    <sheetView zoomScale="60" zoomScaleNormal="60" zoomScalePageLayoutView="0" workbookViewId="0" topLeftCell="D1">
      <selection activeCell="G16" sqref="G16"/>
    </sheetView>
  </sheetViews>
  <sheetFormatPr defaultColWidth="9.125" defaultRowHeight="12.75"/>
  <cols>
    <col min="1" max="1" width="4.75390625" style="22" customWidth="1"/>
    <col min="2" max="2" width="64.5039062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55.753906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5.75" thickBot="1">
      <c r="A1" s="171" t="s">
        <v>54</v>
      </c>
      <c r="B1" s="171"/>
      <c r="C1" s="171"/>
      <c r="D1" s="171"/>
      <c r="E1" s="171"/>
      <c r="F1" s="171"/>
      <c r="G1" s="171"/>
      <c r="H1" s="171"/>
      <c r="I1" s="13"/>
    </row>
    <row r="2" spans="1:9" ht="28.5" thickBot="1">
      <c r="A2" s="15" t="s">
        <v>55</v>
      </c>
      <c r="B2" s="16" t="s">
        <v>56</v>
      </c>
      <c r="C2" s="17" t="s">
        <v>57</v>
      </c>
      <c r="D2" s="17" t="s">
        <v>58</v>
      </c>
      <c r="E2" s="17" t="s">
        <v>59</v>
      </c>
      <c r="F2" s="17" t="s">
        <v>60</v>
      </c>
      <c r="G2" s="17" t="s">
        <v>61</v>
      </c>
      <c r="H2" s="18" t="s">
        <v>62</v>
      </c>
      <c r="I2" s="19"/>
    </row>
    <row r="3" spans="1:9" ht="13.5">
      <c r="A3" s="21">
        <v>1</v>
      </c>
      <c r="B3" s="77" t="s">
        <v>35</v>
      </c>
      <c r="C3" s="78">
        <v>31615540.22</v>
      </c>
      <c r="D3" s="79">
        <v>6970</v>
      </c>
      <c r="E3" s="78">
        <v>4535.95</v>
      </c>
      <c r="F3" s="79">
        <v>1000</v>
      </c>
      <c r="G3" s="189" t="s">
        <v>64</v>
      </c>
      <c r="H3" s="80" t="s">
        <v>9</v>
      </c>
      <c r="I3" s="19"/>
    </row>
    <row r="4" spans="1:9" ht="13.5">
      <c r="A4" s="21">
        <v>2</v>
      </c>
      <c r="B4" s="77" t="s">
        <v>36</v>
      </c>
      <c r="C4" s="78">
        <v>31031913.29</v>
      </c>
      <c r="D4" s="79">
        <v>45642</v>
      </c>
      <c r="E4" s="78">
        <v>679.89819</v>
      </c>
      <c r="F4" s="79">
        <v>100</v>
      </c>
      <c r="G4" s="188" t="s">
        <v>63</v>
      </c>
      <c r="H4" s="80" t="s">
        <v>5</v>
      </c>
      <c r="I4" s="19"/>
    </row>
    <row r="5" spans="1:9" ht="14.25" customHeight="1">
      <c r="A5" s="21">
        <v>3</v>
      </c>
      <c r="B5" s="77" t="s">
        <v>37</v>
      </c>
      <c r="C5" s="78">
        <v>8074079.95</v>
      </c>
      <c r="D5" s="79">
        <v>1830</v>
      </c>
      <c r="E5" s="78">
        <v>4412.06555</v>
      </c>
      <c r="F5" s="79">
        <v>1000</v>
      </c>
      <c r="G5" s="190" t="s">
        <v>65</v>
      </c>
      <c r="H5" s="80" t="s">
        <v>7</v>
      </c>
      <c r="I5" s="19"/>
    </row>
    <row r="6" spans="1:9" ht="13.5">
      <c r="A6" s="21">
        <v>4</v>
      </c>
      <c r="B6" s="77" t="s">
        <v>38</v>
      </c>
      <c r="C6" s="78">
        <v>6943236.67</v>
      </c>
      <c r="D6" s="79">
        <v>4106632</v>
      </c>
      <c r="E6" s="78">
        <v>1.69</v>
      </c>
      <c r="F6" s="79">
        <v>1</v>
      </c>
      <c r="G6" s="189" t="s">
        <v>64</v>
      </c>
      <c r="H6" s="80" t="s">
        <v>9</v>
      </c>
      <c r="I6" s="19"/>
    </row>
    <row r="7" spans="1:9" ht="14.25" customHeight="1">
      <c r="A7" s="21">
        <v>5</v>
      </c>
      <c r="B7" s="77" t="s">
        <v>39</v>
      </c>
      <c r="C7" s="78">
        <v>6709454.11</v>
      </c>
      <c r="D7" s="79">
        <v>8393</v>
      </c>
      <c r="E7" s="78">
        <v>799.41071</v>
      </c>
      <c r="F7" s="79">
        <v>1000</v>
      </c>
      <c r="G7" s="190" t="s">
        <v>65</v>
      </c>
      <c r="H7" s="80" t="s">
        <v>7</v>
      </c>
      <c r="I7" s="19"/>
    </row>
    <row r="8" spans="1:9" ht="13.5">
      <c r="A8" s="21">
        <v>6</v>
      </c>
      <c r="B8" s="77" t="s">
        <v>40</v>
      </c>
      <c r="C8" s="78">
        <v>4996196.02</v>
      </c>
      <c r="D8" s="79">
        <v>3639</v>
      </c>
      <c r="E8" s="78">
        <v>1372.95851</v>
      </c>
      <c r="F8" s="79">
        <v>1000</v>
      </c>
      <c r="G8" s="188" t="s">
        <v>63</v>
      </c>
      <c r="H8" s="80" t="s">
        <v>5</v>
      </c>
      <c r="I8" s="19"/>
    </row>
    <row r="9" spans="1:9" ht="13.5">
      <c r="A9" s="21">
        <v>7</v>
      </c>
      <c r="B9" s="77" t="s">
        <v>41</v>
      </c>
      <c r="C9" s="78">
        <v>4816138.02</v>
      </c>
      <c r="D9" s="79">
        <v>1256</v>
      </c>
      <c r="E9" s="78">
        <v>3834.5</v>
      </c>
      <c r="F9" s="79">
        <v>1000</v>
      </c>
      <c r="G9" s="191" t="s">
        <v>66</v>
      </c>
      <c r="H9" s="80" t="s">
        <v>3</v>
      </c>
      <c r="I9" s="19"/>
    </row>
    <row r="10" spans="1:9" ht="13.5">
      <c r="A10" s="21">
        <v>8</v>
      </c>
      <c r="B10" s="77" t="s">
        <v>42</v>
      </c>
      <c r="C10" s="78">
        <v>4401997.19</v>
      </c>
      <c r="D10" s="79">
        <v>15110</v>
      </c>
      <c r="E10" s="78">
        <v>291.33006</v>
      </c>
      <c r="F10" s="79">
        <v>100</v>
      </c>
      <c r="G10" s="188" t="s">
        <v>63</v>
      </c>
      <c r="H10" s="80" t="s">
        <v>5</v>
      </c>
      <c r="I10" s="19"/>
    </row>
    <row r="11" spans="1:9" ht="13.5">
      <c r="A11" s="21">
        <v>9</v>
      </c>
      <c r="B11" s="77" t="s">
        <v>43</v>
      </c>
      <c r="C11" s="78">
        <v>4379103.0701</v>
      </c>
      <c r="D11" s="79">
        <v>2679</v>
      </c>
      <c r="E11" s="78">
        <v>1634.60361</v>
      </c>
      <c r="F11" s="79">
        <v>1000</v>
      </c>
      <c r="G11" s="77" t="s">
        <v>71</v>
      </c>
      <c r="H11" s="80" t="s">
        <v>8</v>
      </c>
      <c r="I11" s="19"/>
    </row>
    <row r="12" spans="1:9" ht="13.5">
      <c r="A12" s="21">
        <v>10</v>
      </c>
      <c r="B12" s="77" t="s">
        <v>44</v>
      </c>
      <c r="C12" s="78">
        <v>3780648.27</v>
      </c>
      <c r="D12" s="79">
        <v>675</v>
      </c>
      <c r="E12" s="78">
        <v>5600.96</v>
      </c>
      <c r="F12" s="79">
        <v>1000</v>
      </c>
      <c r="G12" s="191" t="s">
        <v>66</v>
      </c>
      <c r="H12" s="80" t="s">
        <v>3</v>
      </c>
      <c r="I12" s="19"/>
    </row>
    <row r="13" spans="1:9" ht="13.5">
      <c r="A13" s="21">
        <v>11</v>
      </c>
      <c r="B13" s="77" t="s">
        <v>45</v>
      </c>
      <c r="C13" s="78">
        <v>2215256.21</v>
      </c>
      <c r="D13" s="79">
        <v>1596</v>
      </c>
      <c r="E13" s="78">
        <v>1388.00514</v>
      </c>
      <c r="F13" s="79">
        <v>1000</v>
      </c>
      <c r="G13" s="192" t="s">
        <v>67</v>
      </c>
      <c r="H13" s="80" t="s">
        <v>4</v>
      </c>
      <c r="I13" s="19"/>
    </row>
    <row r="14" spans="1:9" ht="13.5">
      <c r="A14" s="21">
        <v>12</v>
      </c>
      <c r="B14" s="77" t="s">
        <v>46</v>
      </c>
      <c r="C14" s="78">
        <v>1601192.61</v>
      </c>
      <c r="D14" s="79">
        <v>531</v>
      </c>
      <c r="E14" s="78">
        <v>3015.42864</v>
      </c>
      <c r="F14" s="79">
        <v>1000</v>
      </c>
      <c r="G14" s="190" t="s">
        <v>65</v>
      </c>
      <c r="H14" s="80" t="s">
        <v>7</v>
      </c>
      <c r="I14" s="19"/>
    </row>
    <row r="15" spans="1:9" ht="13.5">
      <c r="A15" s="21">
        <v>13</v>
      </c>
      <c r="B15" s="77" t="s">
        <v>47</v>
      </c>
      <c r="C15" s="78">
        <v>1395639.87</v>
      </c>
      <c r="D15" s="79">
        <v>366</v>
      </c>
      <c r="E15" s="78">
        <v>3813.22369</v>
      </c>
      <c r="F15" s="79">
        <v>1000</v>
      </c>
      <c r="G15" s="190" t="s">
        <v>65</v>
      </c>
      <c r="H15" s="80" t="s">
        <v>7</v>
      </c>
      <c r="I15" s="19"/>
    </row>
    <row r="16" spans="1:9" ht="13.5">
      <c r="A16" s="21">
        <v>14</v>
      </c>
      <c r="B16" s="77" t="s">
        <v>48</v>
      </c>
      <c r="C16" s="78">
        <v>1394694.86</v>
      </c>
      <c r="D16" s="79">
        <v>22481</v>
      </c>
      <c r="E16" s="78">
        <v>62.03883</v>
      </c>
      <c r="F16" s="79">
        <v>100</v>
      </c>
      <c r="G16" s="189" t="s">
        <v>68</v>
      </c>
      <c r="H16" s="80" t="s">
        <v>10</v>
      </c>
      <c r="I16" s="19"/>
    </row>
    <row r="17" spans="1:9" ht="13.5">
      <c r="A17" s="21">
        <v>15</v>
      </c>
      <c r="B17" s="77" t="s">
        <v>49</v>
      </c>
      <c r="C17" s="78">
        <v>1075279.2901</v>
      </c>
      <c r="D17" s="79">
        <v>953</v>
      </c>
      <c r="E17" s="78">
        <v>1128.30985</v>
      </c>
      <c r="F17" s="79">
        <v>1000</v>
      </c>
      <c r="G17" s="192" t="s">
        <v>69</v>
      </c>
      <c r="H17" s="80" t="s">
        <v>0</v>
      </c>
      <c r="I17" s="19"/>
    </row>
    <row r="18" spans="1:9" ht="13.5">
      <c r="A18" s="21">
        <v>16</v>
      </c>
      <c r="B18" s="77" t="s">
        <v>50</v>
      </c>
      <c r="C18" s="78">
        <v>985752.97</v>
      </c>
      <c r="D18" s="79">
        <v>7931</v>
      </c>
      <c r="E18" s="78">
        <v>124.29113</v>
      </c>
      <c r="F18" s="79">
        <v>100</v>
      </c>
      <c r="G18" s="192" t="s">
        <v>70</v>
      </c>
      <c r="H18" s="80" t="s">
        <v>6</v>
      </c>
      <c r="I18" s="19"/>
    </row>
    <row r="19" spans="1:8" ht="15" customHeight="1" thickBot="1">
      <c r="A19" s="172" t="s">
        <v>51</v>
      </c>
      <c r="B19" s="173"/>
      <c r="C19" s="92">
        <f>SUM(C3:C18)</f>
        <v>115416122.62019996</v>
      </c>
      <c r="D19" s="93">
        <f>SUM(D3:D18)</f>
        <v>4226684</v>
      </c>
      <c r="E19" s="52" t="s">
        <v>2</v>
      </c>
      <c r="F19" s="52" t="s">
        <v>2</v>
      </c>
      <c r="G19" s="52" t="s">
        <v>2</v>
      </c>
      <c r="H19" s="104" t="s">
        <v>2</v>
      </c>
    </row>
    <row r="20" spans="1:8" ht="15" customHeight="1">
      <c r="A20" s="187" t="s">
        <v>52</v>
      </c>
      <c r="B20" s="187"/>
      <c r="C20" s="187"/>
      <c r="D20" s="187"/>
      <c r="E20" s="187"/>
      <c r="F20" s="187"/>
      <c r="G20" s="187"/>
      <c r="H20" s="187"/>
    </row>
    <row r="22" spans="3:4" ht="13.5">
      <c r="C22" s="20"/>
      <c r="D22" s="20"/>
    </row>
    <row r="23" spans="2:8" ht="13.5">
      <c r="B23" s="136" t="str">
        <f aca="true" t="shared" si="0" ref="B23:C32">B3</f>
        <v>OTP Klasychnyi</v>
      </c>
      <c r="C23" s="137">
        <f t="shared" si="0"/>
        <v>31615540.22</v>
      </c>
      <c r="D23" s="115">
        <f>C23/$C$19</f>
        <v>0.2739265494478385</v>
      </c>
      <c r="H23" s="19"/>
    </row>
    <row r="24" spans="2:8" ht="13.5">
      <c r="B24" s="77" t="str">
        <f t="shared" si="0"/>
        <v>КІNТО-Klasychnyi</v>
      </c>
      <c r="C24" s="78">
        <f t="shared" si="0"/>
        <v>31031913.29</v>
      </c>
      <c r="D24" s="115">
        <f aca="true" t="shared" si="1" ref="D24:D32">C24/$C$19</f>
        <v>0.2688698301892949</v>
      </c>
      <c r="H24" s="19"/>
    </row>
    <row r="25" spans="2:8" ht="13.5">
      <c r="B25" s="77" t="str">
        <f t="shared" si="0"/>
        <v>UNIVER.UA/Myhailo Hrushevskyi: Fond Derzhavnykh Paperiv</v>
      </c>
      <c r="C25" s="78">
        <f t="shared" si="0"/>
        <v>8074079.95</v>
      </c>
      <c r="D25" s="115">
        <f t="shared" si="1"/>
        <v>0.06995625712162754</v>
      </c>
      <c r="H25" s="19"/>
    </row>
    <row r="26" spans="2:8" ht="13.5">
      <c r="B26" s="77" t="str">
        <f t="shared" si="0"/>
        <v>OTP Fond Aktsii</v>
      </c>
      <c r="C26" s="78">
        <f t="shared" si="0"/>
        <v>6943236.67</v>
      </c>
      <c r="D26" s="115">
        <f t="shared" si="1"/>
        <v>0.06015829082084243</v>
      </c>
      <c r="H26" s="19"/>
    </row>
    <row r="27" spans="2:8" ht="13.5">
      <c r="B27" s="77" t="str">
        <f t="shared" si="0"/>
        <v>UNIVER.UA/Iaroslav Mudryi: Fond Aktsii</v>
      </c>
      <c r="C27" s="78">
        <f t="shared" si="0"/>
        <v>6709454.11</v>
      </c>
      <c r="D27" s="115">
        <f t="shared" si="1"/>
        <v>0.05813272840640135</v>
      </c>
      <c r="H27" s="19"/>
    </row>
    <row r="28" spans="2:8" ht="13.5">
      <c r="B28" s="77" t="str">
        <f t="shared" si="0"/>
        <v>КІNTO-Ekviti</v>
      </c>
      <c r="C28" s="78">
        <f t="shared" si="0"/>
        <v>4996196.02</v>
      </c>
      <c r="D28" s="115">
        <f t="shared" si="1"/>
        <v>0.04328854501932101</v>
      </c>
      <c r="H28" s="19"/>
    </row>
    <row r="29" spans="2:8" ht="13.5">
      <c r="B29" s="77" t="str">
        <f t="shared" si="0"/>
        <v>Altus – Depozyt</v>
      </c>
      <c r="C29" s="78">
        <f t="shared" si="0"/>
        <v>4816138.02</v>
      </c>
      <c r="D29" s="115">
        <f t="shared" si="1"/>
        <v>0.04172846835141459</v>
      </c>
      <c r="H29" s="19"/>
    </row>
    <row r="30" spans="2:8" ht="13.5">
      <c r="B30" s="77" t="str">
        <f t="shared" si="0"/>
        <v>KINTO-Kaznacheiskyi</v>
      </c>
      <c r="C30" s="78">
        <f t="shared" si="0"/>
        <v>4401997.19</v>
      </c>
      <c r="D30" s="115">
        <f t="shared" si="1"/>
        <v>0.038140227639475124</v>
      </c>
      <c r="H30" s="19"/>
    </row>
    <row r="31" spans="2:4" ht="13.5">
      <c r="B31" s="77" t="str">
        <f t="shared" si="0"/>
        <v>Sofiivskyi</v>
      </c>
      <c r="C31" s="78">
        <f t="shared" si="0"/>
        <v>4379103.0701</v>
      </c>
      <c r="D31" s="115">
        <f t="shared" si="1"/>
        <v>0.037941866098814656</v>
      </c>
    </row>
    <row r="32" spans="2:4" ht="13.5">
      <c r="B32" s="153" t="str">
        <f t="shared" si="0"/>
        <v>Altus – Zbalansovanyi</v>
      </c>
      <c r="C32" s="154">
        <f t="shared" si="0"/>
        <v>3780648.27</v>
      </c>
      <c r="D32" s="140">
        <f t="shared" si="1"/>
        <v>0.032756673713957504</v>
      </c>
    </row>
    <row r="33" spans="2:4" ht="13.5">
      <c r="B33" s="138" t="s">
        <v>53</v>
      </c>
      <c r="C33" s="139">
        <f>C19-SUM(C3:C12)</f>
        <v>8667815.81009999</v>
      </c>
      <c r="D33" s="140">
        <f>C33/$C$19</f>
        <v>0.07510056319101263</v>
      </c>
    </row>
  </sheetData>
  <sheetProtection/>
  <mergeCells count="3">
    <mergeCell ref="A1:H1"/>
    <mergeCell ref="A19:B19"/>
    <mergeCell ref="A20:H20"/>
  </mergeCells>
  <hyperlinks>
    <hyperlink ref="H19" r:id="rId1" display="http://art-capital.com.ua/"/>
  </hyperlinks>
  <printOptions/>
  <pageMargins left="0.75" right="0.75" top="1" bottom="1" header="0.5" footer="0.5"/>
  <pageSetup horizontalDpi="600" verticalDpi="600" orientation="portrait" paperSize="9" scale="2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56"/>
  <sheetViews>
    <sheetView zoomScale="60" zoomScaleNormal="60" zoomScalePageLayoutView="0" workbookViewId="0" topLeftCell="A1">
      <selection activeCell="B3" sqref="B3:J3"/>
    </sheetView>
  </sheetViews>
  <sheetFormatPr defaultColWidth="9.125" defaultRowHeight="12.75"/>
  <cols>
    <col min="1" max="1" width="4.25390625" style="31" customWidth="1"/>
    <col min="2" max="2" width="61.75390625" style="31" bestFit="1" customWidth="1"/>
    <col min="3" max="4" width="14.75390625" style="32" customWidth="1"/>
    <col min="5" max="8" width="12.75390625" style="33" customWidth="1"/>
    <col min="9" max="9" width="18.50390625" style="31" customWidth="1"/>
    <col min="10" max="10" width="20.75390625" style="31" customWidth="1"/>
    <col min="11" max="16384" width="9.125" style="31" customWidth="1"/>
  </cols>
  <sheetData>
    <row r="1" spans="1:9" s="14" customFormat="1" ht="15.75" thickBot="1">
      <c r="A1" s="195" t="s">
        <v>81</v>
      </c>
      <c r="B1" s="195"/>
      <c r="C1" s="195"/>
      <c r="D1" s="195"/>
      <c r="E1" s="195"/>
      <c r="F1" s="195"/>
      <c r="G1" s="195"/>
      <c r="H1" s="195"/>
      <c r="I1" s="195"/>
    </row>
    <row r="2" spans="1:10" s="20" customFormat="1" ht="15.75" customHeight="1" thickBot="1">
      <c r="A2" s="175" t="s">
        <v>55</v>
      </c>
      <c r="B2" s="95"/>
      <c r="C2" s="96"/>
      <c r="D2" s="97"/>
      <c r="E2" s="177" t="s">
        <v>80</v>
      </c>
      <c r="F2" s="177"/>
      <c r="G2" s="177"/>
      <c r="H2" s="177"/>
      <c r="I2" s="177"/>
      <c r="J2" s="177"/>
    </row>
    <row r="3" spans="1:10" s="22" customFormat="1" ht="52.5" thickBot="1">
      <c r="A3" s="176"/>
      <c r="B3" s="98" t="s">
        <v>82</v>
      </c>
      <c r="C3" s="196" t="s">
        <v>83</v>
      </c>
      <c r="D3" s="196" t="s">
        <v>84</v>
      </c>
      <c r="E3" s="17" t="s">
        <v>76</v>
      </c>
      <c r="F3" s="17" t="s">
        <v>74</v>
      </c>
      <c r="G3" s="17" t="s">
        <v>75</v>
      </c>
      <c r="H3" s="17" t="s">
        <v>77</v>
      </c>
      <c r="I3" s="18" t="s">
        <v>78</v>
      </c>
      <c r="J3" s="194" t="s">
        <v>79</v>
      </c>
    </row>
    <row r="4" spans="1:10" s="20" customFormat="1" ht="13.5" collapsed="1">
      <c r="A4" s="21">
        <v>1</v>
      </c>
      <c r="B4" s="26" t="s">
        <v>36</v>
      </c>
      <c r="C4" s="99">
        <v>38118</v>
      </c>
      <c r="D4" s="99">
        <v>38182</v>
      </c>
      <c r="E4" s="94">
        <v>0.00806651068259101</v>
      </c>
      <c r="F4" s="94">
        <v>0.04715354677127559</v>
      </c>
      <c r="G4" s="94">
        <v>0.06279496781293337</v>
      </c>
      <c r="H4" s="94">
        <v>0.08216775698144985</v>
      </c>
      <c r="I4" s="100">
        <v>5.798981900000749</v>
      </c>
      <c r="J4" s="111">
        <v>0.12274207017792382</v>
      </c>
    </row>
    <row r="5" spans="1:10" s="20" customFormat="1" ht="13.5" collapsed="1">
      <c r="A5" s="21">
        <v>2</v>
      </c>
      <c r="B5" s="26" t="s">
        <v>44</v>
      </c>
      <c r="C5" s="99">
        <v>38828</v>
      </c>
      <c r="D5" s="99">
        <v>39028</v>
      </c>
      <c r="E5" s="94">
        <v>0.004669116921683258</v>
      </c>
      <c r="F5" s="94">
        <v>0.017496116919311966</v>
      </c>
      <c r="G5" s="94">
        <v>0.03773944975891674</v>
      </c>
      <c r="H5" s="94">
        <v>0.07551716788055818</v>
      </c>
      <c r="I5" s="100">
        <v>4.600960000000067</v>
      </c>
      <c r="J5" s="112">
        <v>0.12863259456592102</v>
      </c>
    </row>
    <row r="6" spans="1:10" s="20" customFormat="1" ht="13.5" collapsed="1">
      <c r="A6" s="21">
        <v>3</v>
      </c>
      <c r="B6" s="26" t="s">
        <v>46</v>
      </c>
      <c r="C6" s="99">
        <v>38919</v>
      </c>
      <c r="D6" s="99">
        <v>39092</v>
      </c>
      <c r="E6" s="94">
        <v>0.01402141149398406</v>
      </c>
      <c r="F6" s="94">
        <v>0.0693789629133772</v>
      </c>
      <c r="G6" s="94">
        <v>0.07651044111686245</v>
      </c>
      <c r="H6" s="94">
        <v>0.03722394700253551</v>
      </c>
      <c r="I6" s="100">
        <v>2.0154286400001347</v>
      </c>
      <c r="J6" s="112">
        <v>0.08164761943893173</v>
      </c>
    </row>
    <row r="7" spans="1:10" s="20" customFormat="1" ht="13.5" collapsed="1">
      <c r="A7" s="21">
        <v>4</v>
      </c>
      <c r="B7" s="26" t="s">
        <v>39</v>
      </c>
      <c r="C7" s="99">
        <v>38919</v>
      </c>
      <c r="D7" s="99">
        <v>39092</v>
      </c>
      <c r="E7" s="94">
        <v>-0.013033670138508424</v>
      </c>
      <c r="F7" s="94">
        <v>0.05386432196738955</v>
      </c>
      <c r="G7" s="94">
        <v>0.06074911317360421</v>
      </c>
      <c r="H7" s="94">
        <v>0.04426147601723596</v>
      </c>
      <c r="I7" s="100">
        <v>-0.2005892900000269</v>
      </c>
      <c r="J7" s="112">
        <v>-0.015793754651268754</v>
      </c>
    </row>
    <row r="8" spans="1:10" s="20" customFormat="1" ht="13.5" collapsed="1">
      <c r="A8" s="21">
        <v>5</v>
      </c>
      <c r="B8" s="26" t="s">
        <v>35</v>
      </c>
      <c r="C8" s="99">
        <v>39413</v>
      </c>
      <c r="D8" s="99">
        <v>39589</v>
      </c>
      <c r="E8" s="94">
        <v>0.008592529276647776</v>
      </c>
      <c r="F8" s="94">
        <v>0.019328071034594663</v>
      </c>
      <c r="G8" s="94">
        <v>0.04890507694285495</v>
      </c>
      <c r="H8" s="94" t="s">
        <v>114</v>
      </c>
      <c r="I8" s="100">
        <v>3.5359500000002804</v>
      </c>
      <c r="J8" s="112">
        <v>0.12642060324561344</v>
      </c>
    </row>
    <row r="9" spans="1:10" s="20" customFormat="1" ht="13.5" collapsed="1">
      <c r="A9" s="21">
        <v>6</v>
      </c>
      <c r="B9" s="26" t="s">
        <v>49</v>
      </c>
      <c r="C9" s="99">
        <v>39429</v>
      </c>
      <c r="D9" s="99">
        <v>39618</v>
      </c>
      <c r="E9" s="94">
        <v>0.006357891206792976</v>
      </c>
      <c r="F9" s="94">
        <v>0.03409071194033997</v>
      </c>
      <c r="G9" s="94">
        <v>0.03371140473400547</v>
      </c>
      <c r="H9" s="94">
        <v>-0.008103712255712603</v>
      </c>
      <c r="I9" s="100">
        <v>0.12830985000003103</v>
      </c>
      <c r="J9" s="112">
        <v>0.00961026379861929</v>
      </c>
    </row>
    <row r="10" spans="1:10" s="20" customFormat="1" ht="13.5" collapsed="1">
      <c r="A10" s="21">
        <v>7</v>
      </c>
      <c r="B10" s="26" t="s">
        <v>50</v>
      </c>
      <c r="C10" s="99">
        <v>39560</v>
      </c>
      <c r="D10" s="99">
        <v>39770</v>
      </c>
      <c r="E10" s="94">
        <v>0.02882223977424503</v>
      </c>
      <c r="F10" s="94">
        <v>0.09621377958814015</v>
      </c>
      <c r="G10" s="94">
        <v>0.21380937067181405</v>
      </c>
      <c r="H10" s="94">
        <v>0.1492553763887341</v>
      </c>
      <c r="I10" s="100">
        <v>0.24291130000011618</v>
      </c>
      <c r="J10" s="112">
        <v>0.01797595426088039</v>
      </c>
    </row>
    <row r="11" spans="1:10" s="20" customFormat="1" ht="13.5" collapsed="1">
      <c r="A11" s="21">
        <v>8</v>
      </c>
      <c r="B11" s="26" t="s">
        <v>40</v>
      </c>
      <c r="C11" s="99">
        <v>39884</v>
      </c>
      <c r="D11" s="99">
        <v>40001</v>
      </c>
      <c r="E11" s="94">
        <v>0.0047836465283739305</v>
      </c>
      <c r="F11" s="94">
        <v>0.10025299371231777</v>
      </c>
      <c r="G11" s="94">
        <v>0.15225352982311846</v>
      </c>
      <c r="H11" s="94">
        <v>0.17037311505755115</v>
      </c>
      <c r="I11" s="100">
        <v>0.3729585100001187</v>
      </c>
      <c r="J11" s="112">
        <v>0.02776804979698544</v>
      </c>
    </row>
    <row r="12" spans="1:10" s="20" customFormat="1" ht="13.5">
      <c r="A12" s="21">
        <v>9</v>
      </c>
      <c r="B12" s="26" t="s">
        <v>48</v>
      </c>
      <c r="C12" s="99">
        <v>40031</v>
      </c>
      <c r="D12" s="99">
        <v>40129</v>
      </c>
      <c r="E12" s="94">
        <v>0.010554005470824634</v>
      </c>
      <c r="F12" s="94">
        <v>0.12297332888042734</v>
      </c>
      <c r="G12" s="94">
        <v>0.10151258427287413</v>
      </c>
      <c r="H12" s="94" t="s">
        <v>114</v>
      </c>
      <c r="I12" s="100">
        <v>-0.3796117000000071</v>
      </c>
      <c r="J12" s="112">
        <v>-0.04165037352107437</v>
      </c>
    </row>
    <row r="13" spans="1:10" s="20" customFormat="1" ht="13.5">
      <c r="A13" s="21">
        <v>10</v>
      </c>
      <c r="B13" s="26" t="s">
        <v>38</v>
      </c>
      <c r="C13" s="99">
        <v>40253</v>
      </c>
      <c r="D13" s="99">
        <v>40366</v>
      </c>
      <c r="E13" s="94">
        <v>0.005240335714649325</v>
      </c>
      <c r="F13" s="94">
        <v>0.23743346049370007</v>
      </c>
      <c r="G13" s="94">
        <v>0.23908469033881685</v>
      </c>
      <c r="H13" s="94" t="s">
        <v>114</v>
      </c>
      <c r="I13" s="100">
        <v>0.6900000000000452</v>
      </c>
      <c r="J13" s="112">
        <v>0.05088321733127743</v>
      </c>
    </row>
    <row r="14" spans="1:10" s="20" customFormat="1" ht="13.5">
      <c r="A14" s="21">
        <v>11</v>
      </c>
      <c r="B14" s="26" t="s">
        <v>43</v>
      </c>
      <c r="C14" s="99">
        <v>40114</v>
      </c>
      <c r="D14" s="99">
        <v>40401</v>
      </c>
      <c r="E14" s="94" t="s">
        <v>114</v>
      </c>
      <c r="F14" s="94">
        <v>0.12184219808277308</v>
      </c>
      <c r="G14" s="94">
        <v>0.23399358865274822</v>
      </c>
      <c r="H14" s="94">
        <v>0.13674704313770425</v>
      </c>
      <c r="I14" s="100">
        <v>0.6346036100000254</v>
      </c>
      <c r="J14" s="112">
        <v>0.04802145616911857</v>
      </c>
    </row>
    <row r="15" spans="1:10" s="20" customFormat="1" ht="13.5">
      <c r="A15" s="21">
        <v>12</v>
      </c>
      <c r="B15" s="26" t="s">
        <v>41</v>
      </c>
      <c r="C15" s="99">
        <v>40226</v>
      </c>
      <c r="D15" s="99">
        <v>40430</v>
      </c>
      <c r="E15" s="94">
        <v>0.0017582038628192187</v>
      </c>
      <c r="F15" s="94">
        <v>0.012599061474221962</v>
      </c>
      <c r="G15" s="94">
        <v>0.03414889370747698</v>
      </c>
      <c r="H15" s="94">
        <v>0.09199903173900958</v>
      </c>
      <c r="I15" s="100">
        <v>2.8345</v>
      </c>
      <c r="J15" s="112">
        <v>0.13799572346823896</v>
      </c>
    </row>
    <row r="16" spans="1:10" s="20" customFormat="1" ht="13.5">
      <c r="A16" s="21">
        <v>13</v>
      </c>
      <c r="B16" s="26" t="s">
        <v>47</v>
      </c>
      <c r="C16" s="99">
        <v>40427</v>
      </c>
      <c r="D16" s="99">
        <v>40543</v>
      </c>
      <c r="E16" s="94">
        <v>0.017661027517563044</v>
      </c>
      <c r="F16" s="94">
        <v>0.027405092703643552</v>
      </c>
      <c r="G16" s="94">
        <v>0.07293428351248621</v>
      </c>
      <c r="H16" s="94">
        <v>0.16371609411206944</v>
      </c>
      <c r="I16" s="100">
        <v>2.8132236899997913</v>
      </c>
      <c r="J16" s="112">
        <v>0.14188937312775218</v>
      </c>
    </row>
    <row r="17" spans="1:10" s="20" customFormat="1" ht="13.5">
      <c r="A17" s="21">
        <v>14</v>
      </c>
      <c r="B17" s="26" t="s">
        <v>45</v>
      </c>
      <c r="C17" s="99">
        <v>40444</v>
      </c>
      <c r="D17" s="99">
        <v>40638</v>
      </c>
      <c r="E17" s="94">
        <v>-0.008876775205443388</v>
      </c>
      <c r="F17" s="94">
        <v>-0.008387099438269208</v>
      </c>
      <c r="G17" s="94">
        <v>0.0075057887090626</v>
      </c>
      <c r="H17" s="94">
        <v>0.07887787633470156</v>
      </c>
      <c r="I17" s="100">
        <v>0.3880051400000091</v>
      </c>
      <c r="J17" s="112">
        <v>0.03392537697693032</v>
      </c>
    </row>
    <row r="18" spans="1:10" s="20" customFormat="1" ht="13.5">
      <c r="A18" s="21">
        <v>15</v>
      </c>
      <c r="B18" s="26" t="s">
        <v>37</v>
      </c>
      <c r="C18" s="99">
        <v>40427</v>
      </c>
      <c r="D18" s="99">
        <v>40708</v>
      </c>
      <c r="E18" s="94">
        <v>0.020488082483781644</v>
      </c>
      <c r="F18" s="94">
        <v>0.03187255895280727</v>
      </c>
      <c r="G18" s="94">
        <v>0.08174638160094672</v>
      </c>
      <c r="H18" s="94">
        <v>0.17948939951396947</v>
      </c>
      <c r="I18" s="100">
        <v>3.412065549999805</v>
      </c>
      <c r="J18" s="112">
        <v>0.1665463369929756</v>
      </c>
    </row>
    <row r="19" spans="1:10" s="20" customFormat="1" ht="13.5">
      <c r="A19" s="21">
        <v>16</v>
      </c>
      <c r="B19" s="26" t="s">
        <v>42</v>
      </c>
      <c r="C19" s="99">
        <v>41026</v>
      </c>
      <c r="D19" s="99">
        <v>41242</v>
      </c>
      <c r="E19" s="94">
        <v>-0.010335004232709277</v>
      </c>
      <c r="F19" s="94">
        <v>0.03590820574392062</v>
      </c>
      <c r="G19" s="94">
        <v>0.02334018124216075</v>
      </c>
      <c r="H19" s="94">
        <v>0.18979353147456957</v>
      </c>
      <c r="I19" s="100">
        <v>1.91330060000002</v>
      </c>
      <c r="J19" s="112">
        <v>0.1397830751841831</v>
      </c>
    </row>
    <row r="20" spans="1:10" s="20" customFormat="1" ht="14.25" thickBot="1">
      <c r="A20" s="21"/>
      <c r="B20" s="129" t="s">
        <v>72</v>
      </c>
      <c r="C20" s="130"/>
      <c r="D20" s="130"/>
      <c r="E20" s="131">
        <f>AVERAGE(E4:E19)</f>
        <v>0.0065846367571529875</v>
      </c>
      <c r="F20" s="131">
        <f>AVERAGE(F4:F19)</f>
        <v>0.06371408198374823</v>
      </c>
      <c r="G20" s="131">
        <f>AVERAGE(G4:G19)</f>
        <v>0.09254623412941763</v>
      </c>
      <c r="H20" s="131">
        <f>AVERAGE(H4:H19)</f>
        <v>0.10702446949110585</v>
      </c>
      <c r="I20" s="135" t="s">
        <v>2</v>
      </c>
      <c r="J20" s="131">
        <f>AVERAGE(J4:J19)</f>
        <v>0.07352484914768802</v>
      </c>
    </row>
    <row r="21" spans="1:11" s="20" customFormat="1" ht="13.5">
      <c r="A21" s="178" t="s">
        <v>73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93"/>
    </row>
    <row r="22" s="20" customFormat="1" ht="13.5" collapsed="1"/>
    <row r="23" s="20" customFormat="1" ht="13.5" collapsed="1"/>
    <row r="24" s="20" customFormat="1" ht="13.5" collapsed="1"/>
    <row r="25" s="20" customFormat="1" ht="13.5" collapsed="1"/>
    <row r="26" s="20" customFormat="1" ht="13.5" collapsed="1"/>
    <row r="27" s="20" customFormat="1" ht="13.5" collapsed="1"/>
    <row r="28" s="20" customFormat="1" ht="13.5" collapsed="1"/>
    <row r="29" s="20" customFormat="1" ht="13.5" collapsed="1"/>
    <row r="30" s="20" customFormat="1" ht="13.5" collapsed="1"/>
    <row r="31" s="20" customFormat="1" ht="13.5" collapsed="1"/>
    <row r="32" s="20" customFormat="1" ht="13.5" collapsed="1"/>
    <row r="33" s="20" customFormat="1" ht="13.5" collapsed="1"/>
    <row r="34" s="20" customFormat="1" ht="13.5" collapsed="1"/>
    <row r="35" s="20" customFormat="1" ht="13.5"/>
    <row r="36" s="20" customFormat="1" ht="13.5"/>
    <row r="37" spans="3:8" s="28" customFormat="1" ht="13.5">
      <c r="C37" s="29"/>
      <c r="D37" s="29"/>
      <c r="E37" s="30"/>
      <c r="F37" s="30"/>
      <c r="G37" s="30"/>
      <c r="H37" s="30"/>
    </row>
    <row r="38" spans="3:8" s="28" customFormat="1" ht="13.5">
      <c r="C38" s="29"/>
      <c r="D38" s="29"/>
      <c r="E38" s="30"/>
      <c r="F38" s="30"/>
      <c r="G38" s="30"/>
      <c r="H38" s="30"/>
    </row>
    <row r="39" spans="3:8" s="28" customFormat="1" ht="13.5">
      <c r="C39" s="29"/>
      <c r="D39" s="29"/>
      <c r="E39" s="30"/>
      <c r="F39" s="30"/>
      <c r="G39" s="30"/>
      <c r="H39" s="30"/>
    </row>
    <row r="40" spans="3:8" s="28" customFormat="1" ht="13.5">
      <c r="C40" s="29"/>
      <c r="D40" s="29"/>
      <c r="E40" s="30"/>
      <c r="F40" s="30"/>
      <c r="G40" s="30"/>
      <c r="H40" s="30"/>
    </row>
    <row r="41" spans="3:8" s="28" customFormat="1" ht="13.5">
      <c r="C41" s="29"/>
      <c r="D41" s="29"/>
      <c r="E41" s="30"/>
      <c r="F41" s="30"/>
      <c r="G41" s="30"/>
      <c r="H41" s="30"/>
    </row>
    <row r="42" spans="3:8" s="28" customFormat="1" ht="13.5">
      <c r="C42" s="29"/>
      <c r="D42" s="29"/>
      <c r="E42" s="30"/>
      <c r="F42" s="30"/>
      <c r="G42" s="30"/>
      <c r="H42" s="30"/>
    </row>
    <row r="43" spans="3:8" s="28" customFormat="1" ht="13.5">
      <c r="C43" s="29"/>
      <c r="D43" s="29"/>
      <c r="E43" s="30"/>
      <c r="F43" s="30"/>
      <c r="G43" s="30"/>
      <c r="H43" s="30"/>
    </row>
    <row r="44" spans="3:8" s="28" customFormat="1" ht="13.5">
      <c r="C44" s="29"/>
      <c r="D44" s="29"/>
      <c r="E44" s="30"/>
      <c r="F44" s="30"/>
      <c r="G44" s="30"/>
      <c r="H44" s="30"/>
    </row>
    <row r="45" spans="3:8" s="28" customFormat="1" ht="13.5">
      <c r="C45" s="29"/>
      <c r="D45" s="29"/>
      <c r="E45" s="30"/>
      <c r="F45" s="30"/>
      <c r="G45" s="30"/>
      <c r="H45" s="30"/>
    </row>
    <row r="46" spans="3:8" s="28" customFormat="1" ht="13.5">
      <c r="C46" s="29"/>
      <c r="D46" s="29"/>
      <c r="E46" s="30"/>
      <c r="F46" s="30"/>
      <c r="G46" s="30"/>
      <c r="H46" s="30"/>
    </row>
    <row r="47" spans="3:8" s="28" customFormat="1" ht="13.5">
      <c r="C47" s="29"/>
      <c r="D47" s="29"/>
      <c r="E47" s="30"/>
      <c r="F47" s="30"/>
      <c r="G47" s="30"/>
      <c r="H47" s="30"/>
    </row>
    <row r="48" spans="3:8" s="28" customFormat="1" ht="13.5">
      <c r="C48" s="29"/>
      <c r="D48" s="29"/>
      <c r="E48" s="30"/>
      <c r="F48" s="30"/>
      <c r="G48" s="30"/>
      <c r="H48" s="30"/>
    </row>
    <row r="49" spans="3:8" s="28" customFormat="1" ht="13.5">
      <c r="C49" s="29"/>
      <c r="D49" s="29"/>
      <c r="E49" s="30"/>
      <c r="F49" s="30"/>
      <c r="G49" s="30"/>
      <c r="H49" s="30"/>
    </row>
    <row r="50" spans="3:8" s="28" customFormat="1" ht="13.5">
      <c r="C50" s="29"/>
      <c r="D50" s="29"/>
      <c r="E50" s="30"/>
      <c r="F50" s="30"/>
      <c r="G50" s="30"/>
      <c r="H50" s="30"/>
    </row>
    <row r="51" spans="3:8" s="28" customFormat="1" ht="13.5">
      <c r="C51" s="29"/>
      <c r="D51" s="29"/>
      <c r="E51" s="30"/>
      <c r="F51" s="30"/>
      <c r="G51" s="30"/>
      <c r="H51" s="30"/>
    </row>
    <row r="52" spans="3:8" s="28" customFormat="1" ht="13.5">
      <c r="C52" s="29"/>
      <c r="D52" s="29"/>
      <c r="E52" s="30"/>
      <c r="F52" s="30"/>
      <c r="G52" s="30"/>
      <c r="H52" s="30"/>
    </row>
    <row r="53" spans="3:8" s="28" customFormat="1" ht="13.5">
      <c r="C53" s="29"/>
      <c r="D53" s="29"/>
      <c r="E53" s="30"/>
      <c r="F53" s="30"/>
      <c r="G53" s="30"/>
      <c r="H53" s="30"/>
    </row>
    <row r="54" spans="3:8" s="28" customFormat="1" ht="13.5">
      <c r="C54" s="29"/>
      <c r="D54" s="29"/>
      <c r="E54" s="30"/>
      <c r="F54" s="30"/>
      <c r="G54" s="30"/>
      <c r="H54" s="30"/>
    </row>
    <row r="55" spans="3:8" s="28" customFormat="1" ht="13.5">
      <c r="C55" s="29"/>
      <c r="D55" s="29"/>
      <c r="E55" s="30"/>
      <c r="F55" s="30"/>
      <c r="G55" s="30"/>
      <c r="H55" s="30"/>
    </row>
    <row r="56" spans="3:8" s="28" customFormat="1" ht="13.5">
      <c r="C56" s="29"/>
      <c r="D56" s="29"/>
      <c r="E56" s="30"/>
      <c r="F56" s="30"/>
      <c r="G56" s="30"/>
      <c r="H56" s="30"/>
    </row>
  </sheetData>
  <sheetProtection/>
  <mergeCells count="4">
    <mergeCell ref="A2:A3"/>
    <mergeCell ref="E2:J2"/>
    <mergeCell ref="A21:K21"/>
    <mergeCell ref="A1:I1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5"/>
  <sheetViews>
    <sheetView zoomScale="60" zoomScaleNormal="60" zoomScalePageLayoutView="0" workbookViewId="0" topLeftCell="A1">
      <selection activeCell="B53" sqref="B53:E53"/>
    </sheetView>
  </sheetViews>
  <sheetFormatPr defaultColWidth="9.125" defaultRowHeight="12.75"/>
  <cols>
    <col min="1" max="1" width="3.875" style="28" customWidth="1"/>
    <col min="2" max="2" width="64.50390625" style="28" bestFit="1" customWidth="1"/>
    <col min="3" max="3" width="24.75390625" style="28" customWidth="1"/>
    <col min="4" max="4" width="24.75390625" style="39" customWidth="1"/>
    <col min="5" max="7" width="24.75390625" style="28" customWidth="1"/>
    <col min="8" max="16384" width="9.125" style="28" customWidth="1"/>
  </cols>
  <sheetData>
    <row r="1" spans="1:7" ht="15.75" thickBot="1">
      <c r="A1" s="174" t="s">
        <v>85</v>
      </c>
      <c r="B1" s="174"/>
      <c r="C1" s="174"/>
      <c r="D1" s="174"/>
      <c r="E1" s="174"/>
      <c r="F1" s="174"/>
      <c r="G1" s="174"/>
    </row>
    <row r="2" spans="1:7" ht="14.25" customHeight="1" thickBot="1">
      <c r="A2" s="197" t="s">
        <v>86</v>
      </c>
      <c r="B2" s="84"/>
      <c r="C2" s="198" t="s">
        <v>87</v>
      </c>
      <c r="D2" s="199"/>
      <c r="E2" s="198" t="s">
        <v>88</v>
      </c>
      <c r="F2" s="199"/>
      <c r="G2" s="85"/>
    </row>
    <row r="3" spans="1:7" ht="42" thickBot="1">
      <c r="A3" s="200"/>
      <c r="B3" s="201" t="s">
        <v>82</v>
      </c>
      <c r="C3" s="98" t="s">
        <v>89</v>
      </c>
      <c r="D3" s="98" t="s">
        <v>90</v>
      </c>
      <c r="E3" s="98" t="s">
        <v>91</v>
      </c>
      <c r="F3" s="98" t="s">
        <v>90</v>
      </c>
      <c r="G3" s="18" t="s">
        <v>92</v>
      </c>
    </row>
    <row r="4" spans="1:8" ht="15" customHeight="1">
      <c r="A4" s="21">
        <v>1</v>
      </c>
      <c r="B4" s="35" t="s">
        <v>35</v>
      </c>
      <c r="C4" s="36">
        <v>4033.557879999999</v>
      </c>
      <c r="D4" s="90">
        <v>0.1462388681958673</v>
      </c>
      <c r="E4" s="37">
        <v>837</v>
      </c>
      <c r="F4" s="90">
        <v>0.13647480841350074</v>
      </c>
      <c r="G4" s="38">
        <v>3777.749583436128</v>
      </c>
      <c r="H4" s="49"/>
    </row>
    <row r="5" spans="1:8" ht="14.25" customHeight="1">
      <c r="A5" s="21">
        <v>2</v>
      </c>
      <c r="B5" s="35" t="s">
        <v>42</v>
      </c>
      <c r="C5" s="36">
        <v>82.96537000000012</v>
      </c>
      <c r="D5" s="90">
        <v>0.01920925185496784</v>
      </c>
      <c r="E5" s="37">
        <v>438</v>
      </c>
      <c r="F5" s="90">
        <v>0.02985278080697928</v>
      </c>
      <c r="G5" s="38">
        <v>128.01207781923338</v>
      </c>
      <c r="H5" s="49"/>
    </row>
    <row r="6" spans="1:7" ht="13.5">
      <c r="A6" s="21">
        <v>3</v>
      </c>
      <c r="B6" s="35" t="s">
        <v>38</v>
      </c>
      <c r="C6" s="36">
        <v>137.10988999999967</v>
      </c>
      <c r="D6" s="90">
        <v>0.020145068470205554</v>
      </c>
      <c r="E6" s="37">
        <v>58226</v>
      </c>
      <c r="F6" s="90">
        <v>0.014382450771982849</v>
      </c>
      <c r="G6" s="38">
        <v>93.97320528075508</v>
      </c>
    </row>
    <row r="7" spans="1:7" ht="13.5">
      <c r="A7" s="21">
        <v>4</v>
      </c>
      <c r="B7" s="35" t="s">
        <v>37</v>
      </c>
      <c r="C7" s="36">
        <v>162.10127000000048</v>
      </c>
      <c r="D7" s="90">
        <v>0.020488082255550325</v>
      </c>
      <c r="E7" s="37">
        <v>0</v>
      </c>
      <c r="F7" s="90">
        <v>0</v>
      </c>
      <c r="G7" s="38">
        <v>0</v>
      </c>
    </row>
    <row r="8" spans="1:7" ht="13.5">
      <c r="A8" s="21">
        <v>5</v>
      </c>
      <c r="B8" s="35" t="s">
        <v>50</v>
      </c>
      <c r="C8" s="36">
        <v>27.615650000000024</v>
      </c>
      <c r="D8" s="90">
        <v>0.028822225607494367</v>
      </c>
      <c r="E8" s="37">
        <v>0</v>
      </c>
      <c r="F8" s="90">
        <v>0</v>
      </c>
      <c r="G8" s="38">
        <v>0</v>
      </c>
    </row>
    <row r="9" spans="1:7" ht="13.5">
      <c r="A9" s="21">
        <v>6</v>
      </c>
      <c r="B9" s="35" t="s">
        <v>47</v>
      </c>
      <c r="C9" s="36">
        <v>24.22067000000016</v>
      </c>
      <c r="D9" s="90">
        <v>0.01766102589201038</v>
      </c>
      <c r="E9" s="37">
        <v>0</v>
      </c>
      <c r="F9" s="90">
        <v>0</v>
      </c>
      <c r="G9" s="38">
        <v>0</v>
      </c>
    </row>
    <row r="10" spans="1:7" ht="13.5">
      <c r="A10" s="21">
        <v>7</v>
      </c>
      <c r="B10" s="35" t="s">
        <v>40</v>
      </c>
      <c r="C10" s="36">
        <v>23.786269999999554</v>
      </c>
      <c r="D10" s="90">
        <v>0.004783650422212199</v>
      </c>
      <c r="E10" s="37">
        <v>0</v>
      </c>
      <c r="F10" s="90">
        <v>0</v>
      </c>
      <c r="G10" s="38">
        <v>0</v>
      </c>
    </row>
    <row r="11" spans="1:7" ht="13.5">
      <c r="A11" s="21">
        <v>8</v>
      </c>
      <c r="B11" s="35" t="s">
        <v>46</v>
      </c>
      <c r="C11" s="36">
        <v>22.14054000000004</v>
      </c>
      <c r="D11" s="90">
        <v>0.014021412226133899</v>
      </c>
      <c r="E11" s="37">
        <v>0</v>
      </c>
      <c r="F11" s="90">
        <v>0</v>
      </c>
      <c r="G11" s="38">
        <v>0</v>
      </c>
    </row>
    <row r="12" spans="1:7" ht="13.5">
      <c r="A12" s="21">
        <v>9</v>
      </c>
      <c r="B12" s="35" t="s">
        <v>44</v>
      </c>
      <c r="C12" s="36">
        <v>17.567350000000094</v>
      </c>
      <c r="D12" s="90">
        <v>0.004668342343273366</v>
      </c>
      <c r="E12" s="37">
        <v>0</v>
      </c>
      <c r="F12" s="90">
        <v>0</v>
      </c>
      <c r="G12" s="38">
        <v>0</v>
      </c>
    </row>
    <row r="13" spans="1:7" ht="13.5">
      <c r="A13" s="21">
        <v>10</v>
      </c>
      <c r="B13" s="35" t="s">
        <v>48</v>
      </c>
      <c r="C13" s="36">
        <v>14.565850000000093</v>
      </c>
      <c r="D13" s="90">
        <v>0.010553977124211087</v>
      </c>
      <c r="E13" s="37">
        <v>0</v>
      </c>
      <c r="F13" s="90">
        <v>0</v>
      </c>
      <c r="G13" s="38">
        <v>0</v>
      </c>
    </row>
    <row r="14" spans="1:7" ht="13.5">
      <c r="A14" s="21">
        <v>11</v>
      </c>
      <c r="B14" s="35" t="s">
        <v>41</v>
      </c>
      <c r="C14" s="36">
        <v>8.46414999999944</v>
      </c>
      <c r="D14" s="90">
        <v>0.0017605499517793707</v>
      </c>
      <c r="E14" s="37">
        <v>0</v>
      </c>
      <c r="F14" s="90">
        <v>0</v>
      </c>
      <c r="G14" s="38">
        <v>0</v>
      </c>
    </row>
    <row r="15" spans="1:7" ht="13.5">
      <c r="A15" s="21">
        <v>12</v>
      </c>
      <c r="B15" s="35" t="s">
        <v>49</v>
      </c>
      <c r="C15" s="36">
        <v>6.793320000000065</v>
      </c>
      <c r="D15" s="90">
        <v>0.006357893496125434</v>
      </c>
      <c r="E15" s="37">
        <v>0</v>
      </c>
      <c r="F15" s="90">
        <v>0</v>
      </c>
      <c r="G15" s="38">
        <v>0</v>
      </c>
    </row>
    <row r="16" spans="1:8" ht="13.5">
      <c r="A16" s="21">
        <v>13</v>
      </c>
      <c r="B16" s="35" t="s">
        <v>45</v>
      </c>
      <c r="C16" s="36">
        <v>-19.840439999999944</v>
      </c>
      <c r="D16" s="90">
        <v>-0.008876770496703105</v>
      </c>
      <c r="E16" s="37">
        <v>0</v>
      </c>
      <c r="F16" s="90">
        <v>0</v>
      </c>
      <c r="G16" s="38">
        <v>0</v>
      </c>
      <c r="H16" s="49"/>
    </row>
    <row r="17" spans="1:7" ht="13.5">
      <c r="A17" s="21">
        <v>14</v>
      </c>
      <c r="B17" s="35" t="s">
        <v>39</v>
      </c>
      <c r="C17" s="36">
        <v>-88.60359999999962</v>
      </c>
      <c r="D17" s="90">
        <v>-0.013033663993417263</v>
      </c>
      <c r="E17" s="37">
        <v>0</v>
      </c>
      <c r="F17" s="90">
        <v>0</v>
      </c>
      <c r="G17" s="38">
        <v>0</v>
      </c>
    </row>
    <row r="18" spans="1:7" ht="13.5">
      <c r="A18" s="21">
        <v>15</v>
      </c>
      <c r="B18" s="35" t="s">
        <v>36</v>
      </c>
      <c r="C18" s="36">
        <v>120.16923999999835</v>
      </c>
      <c r="D18" s="90">
        <v>0.0038874946624048007</v>
      </c>
      <c r="E18" s="37">
        <v>-190</v>
      </c>
      <c r="F18" s="90">
        <v>-0.004145575144004189</v>
      </c>
      <c r="G18" s="38">
        <v>-128.00083364263313</v>
      </c>
    </row>
    <row r="19" spans="1:7" ht="13.5">
      <c r="A19" s="21">
        <v>16</v>
      </c>
      <c r="B19" s="35" t="s">
        <v>43</v>
      </c>
      <c r="C19" s="36" t="s">
        <v>114</v>
      </c>
      <c r="D19" s="90" t="s">
        <v>114</v>
      </c>
      <c r="E19" s="37" t="s">
        <v>114</v>
      </c>
      <c r="F19" s="90" t="s">
        <v>114</v>
      </c>
      <c r="G19" s="38" t="s">
        <v>114</v>
      </c>
    </row>
    <row r="20" spans="1:8" ht="14.25" thickBot="1">
      <c r="A20" s="83"/>
      <c r="B20" s="86" t="s">
        <v>51</v>
      </c>
      <c r="C20" s="87">
        <v>4572.613409999998</v>
      </c>
      <c r="D20" s="91">
        <v>0.04294969159911292</v>
      </c>
      <c r="E20" s="88">
        <v>59311</v>
      </c>
      <c r="F20" s="91">
        <v>0.014241382440102443</v>
      </c>
      <c r="G20" s="89">
        <v>3871.7340328934833</v>
      </c>
      <c r="H20" s="49"/>
    </row>
    <row r="21" spans="2:8" ht="13.5">
      <c r="B21" s="63"/>
      <c r="C21" s="64"/>
      <c r="D21" s="65"/>
      <c r="E21" s="66"/>
      <c r="F21" s="65"/>
      <c r="G21" s="64"/>
      <c r="H21" s="49"/>
    </row>
    <row r="39" spans="2:5" ht="13.5">
      <c r="B39" s="55"/>
      <c r="C39" s="56"/>
      <c r="D39" s="57"/>
      <c r="E39" s="58"/>
    </row>
    <row r="40" spans="2:5" ht="13.5">
      <c r="B40" s="55"/>
      <c r="C40" s="56"/>
      <c r="D40" s="57"/>
      <c r="E40" s="58"/>
    </row>
    <row r="41" spans="2:5" ht="13.5">
      <c r="B41" s="55"/>
      <c r="C41" s="56"/>
      <c r="D41" s="57"/>
      <c r="E41" s="58"/>
    </row>
    <row r="42" spans="2:5" ht="13.5">
      <c r="B42" s="55"/>
      <c r="C42" s="56"/>
      <c r="D42" s="57"/>
      <c r="E42" s="58"/>
    </row>
    <row r="43" spans="2:5" ht="13.5">
      <c r="B43" s="55"/>
      <c r="C43" s="56"/>
      <c r="D43" s="57"/>
      <c r="E43" s="58"/>
    </row>
    <row r="44" spans="2:5" ht="13.5">
      <c r="B44" s="55"/>
      <c r="C44" s="56"/>
      <c r="D44" s="57"/>
      <c r="E44" s="58"/>
    </row>
    <row r="45" spans="2:5" ht="13.5">
      <c r="B45" s="57"/>
      <c r="C45" s="57"/>
      <c r="D45" s="57"/>
      <c r="E45" s="57"/>
    </row>
    <row r="48" ht="14.25" customHeight="1"/>
    <row r="49" ht="13.5">
      <c r="F49" s="49"/>
    </row>
    <row r="51" ht="13.5">
      <c r="F51"/>
    </row>
    <row r="52" ht="13.5">
      <c r="F52"/>
    </row>
    <row r="53" spans="2:6" ht="28.5" thickBot="1">
      <c r="B53" s="152" t="s">
        <v>82</v>
      </c>
      <c r="C53" s="98" t="s">
        <v>93</v>
      </c>
      <c r="D53" s="98" t="s">
        <v>94</v>
      </c>
      <c r="E53" s="34" t="s">
        <v>95</v>
      </c>
      <c r="F53"/>
    </row>
    <row r="54" spans="2:5" ht="13.5">
      <c r="B54" s="35" t="str">
        <f aca="true" t="shared" si="0" ref="B54:D58">B4</f>
        <v>OTP Klasychnyi</v>
      </c>
      <c r="C54" s="36">
        <f t="shared" si="0"/>
        <v>4033.557879999999</v>
      </c>
      <c r="D54" s="90">
        <f t="shared" si="0"/>
        <v>0.1462388681958673</v>
      </c>
      <c r="E54" s="38">
        <f>G4</f>
        <v>3777.749583436128</v>
      </c>
    </row>
    <row r="55" spans="2:5" ht="13.5">
      <c r="B55" s="35" t="str">
        <f t="shared" si="0"/>
        <v>KINTO-Kaznacheiskyi</v>
      </c>
      <c r="C55" s="36">
        <f t="shared" si="0"/>
        <v>82.96537000000012</v>
      </c>
      <c r="D55" s="90">
        <f t="shared" si="0"/>
        <v>0.01920925185496784</v>
      </c>
      <c r="E55" s="38">
        <f>G5</f>
        <v>128.01207781923338</v>
      </c>
    </row>
    <row r="56" spans="2:5" ht="13.5">
      <c r="B56" s="35" t="str">
        <f t="shared" si="0"/>
        <v>OTP Fond Aktsii</v>
      </c>
      <c r="C56" s="36">
        <f t="shared" si="0"/>
        <v>137.10988999999967</v>
      </c>
      <c r="D56" s="90">
        <f t="shared" si="0"/>
        <v>0.020145068470205554</v>
      </c>
      <c r="E56" s="38">
        <f>G6</f>
        <v>93.97320528075508</v>
      </c>
    </row>
    <row r="57" spans="2:5" ht="13.5">
      <c r="B57" s="35" t="str">
        <f t="shared" si="0"/>
        <v>UNIVER.UA/Myhailo Hrushevskyi: Fond Derzhavnykh Paperiv</v>
      </c>
      <c r="C57" s="36">
        <f t="shared" si="0"/>
        <v>162.10127000000048</v>
      </c>
      <c r="D57" s="90">
        <f t="shared" si="0"/>
        <v>0.020488082255550325</v>
      </c>
      <c r="E57" s="38">
        <f>G7</f>
        <v>0</v>
      </c>
    </row>
    <row r="58" spans="2:5" ht="13.5">
      <c r="B58" s="35" t="str">
        <f t="shared" si="0"/>
        <v>Nadbannia</v>
      </c>
      <c r="C58" s="36">
        <f t="shared" si="0"/>
        <v>27.615650000000024</v>
      </c>
      <c r="D58" s="90">
        <f t="shared" si="0"/>
        <v>0.028822225607494367</v>
      </c>
      <c r="E58" s="38">
        <f>G8</f>
        <v>0</v>
      </c>
    </row>
    <row r="59" spans="2:5" ht="13.5">
      <c r="B59" s="162" t="str">
        <f>B15</f>
        <v>ТАSK Resurs</v>
      </c>
      <c r="C59" s="163">
        <f>C15</f>
        <v>6.793320000000065</v>
      </c>
      <c r="D59" s="164">
        <f>D15</f>
        <v>0.006357893496125434</v>
      </c>
      <c r="E59" s="165">
        <f>G15</f>
        <v>0</v>
      </c>
    </row>
    <row r="60" spans="2:5" ht="13.5">
      <c r="B60" s="155" t="str">
        <f>B14</f>
        <v>Altus – Depozyt</v>
      </c>
      <c r="C60" s="156">
        <f>C14</f>
        <v>8.46414999999944</v>
      </c>
      <c r="D60" s="157">
        <f>D14</f>
        <v>0.0017605499517793707</v>
      </c>
      <c r="E60" s="158">
        <f>G14</f>
        <v>0</v>
      </c>
    </row>
    <row r="61" spans="2:5" ht="13.5">
      <c r="B61" s="35" t="str">
        <f aca="true" t="shared" si="1" ref="B61:D64">B15</f>
        <v>ТАSK Resurs</v>
      </c>
      <c r="C61" s="36">
        <f t="shared" si="1"/>
        <v>6.793320000000065</v>
      </c>
      <c r="D61" s="90">
        <f t="shared" si="1"/>
        <v>0.006357893496125434</v>
      </c>
      <c r="E61" s="38">
        <f>G15</f>
        <v>0</v>
      </c>
    </row>
    <row r="62" spans="2:5" ht="13.5">
      <c r="B62" s="35" t="str">
        <f t="shared" si="1"/>
        <v>VSI</v>
      </c>
      <c r="C62" s="36">
        <f t="shared" si="1"/>
        <v>-19.840439999999944</v>
      </c>
      <c r="D62" s="90">
        <f t="shared" si="1"/>
        <v>-0.008876770496703105</v>
      </c>
      <c r="E62" s="38">
        <f>G16</f>
        <v>0</v>
      </c>
    </row>
    <row r="63" spans="2:5" ht="13.5">
      <c r="B63" s="35" t="str">
        <f t="shared" si="1"/>
        <v>UNIVER.UA/Iaroslav Mudryi: Fond Aktsii</v>
      </c>
      <c r="C63" s="36">
        <f t="shared" si="1"/>
        <v>-88.60359999999962</v>
      </c>
      <c r="D63" s="90">
        <f t="shared" si="1"/>
        <v>-0.013033663993417263</v>
      </c>
      <c r="E63" s="38">
        <f>G17</f>
        <v>0</v>
      </c>
    </row>
    <row r="64" spans="2:5" ht="13.5">
      <c r="B64" s="159" t="str">
        <f t="shared" si="1"/>
        <v>КІNТО-Klasychnyi</v>
      </c>
      <c r="C64" s="160">
        <f t="shared" si="1"/>
        <v>120.16923999999835</v>
      </c>
      <c r="D64" s="161">
        <f t="shared" si="1"/>
        <v>0.0038874946624048007</v>
      </c>
      <c r="E64" s="151">
        <f>G18</f>
        <v>-128.00083364263313</v>
      </c>
    </row>
    <row r="65" spans="2:5" ht="13.5">
      <c r="B65" s="119" t="s">
        <v>51</v>
      </c>
      <c r="C65" s="120">
        <f>SUM(C54:C64)</f>
        <v>4477.126049999997</v>
      </c>
      <c r="D65" s="120"/>
      <c r="E65" s="120">
        <f>SUM(E54:E64)</f>
        <v>3871.7340328934833</v>
      </c>
    </row>
  </sheetData>
  <sheetProtection/>
  <mergeCells count="4"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5"/>
  <sheetViews>
    <sheetView zoomScale="60" zoomScaleNormal="60" zoomScalePageLayoutView="0" workbookViewId="0" topLeftCell="A1">
      <selection activeCell="A28" sqref="A28"/>
    </sheetView>
  </sheetViews>
  <sheetFormatPr defaultColWidth="9.00390625" defaultRowHeight="12.75"/>
  <cols>
    <col min="1" max="1" width="64.50390625" style="0" bestFit="1" customWidth="1"/>
    <col min="2" max="2" width="12.75390625" style="0" customWidth="1"/>
    <col min="3" max="3" width="2.75390625" style="0" customWidth="1"/>
  </cols>
  <sheetData>
    <row r="1" spans="1:3" ht="14.25" thickBot="1">
      <c r="A1" s="61" t="s">
        <v>82</v>
      </c>
      <c r="B1" s="62" t="s">
        <v>96</v>
      </c>
      <c r="C1" s="10"/>
    </row>
    <row r="2" spans="1:3" ht="13.5">
      <c r="A2" s="132" t="s">
        <v>39</v>
      </c>
      <c r="B2" s="133">
        <v>-0.013033670138508424</v>
      </c>
      <c r="C2" s="10"/>
    </row>
    <row r="3" spans="1:3" ht="13.5">
      <c r="A3" s="121" t="s">
        <v>42</v>
      </c>
      <c r="B3" s="126">
        <v>-0.010335004232709277</v>
      </c>
      <c r="C3" s="10"/>
    </row>
    <row r="4" spans="1:3" ht="13.5">
      <c r="A4" s="121" t="s">
        <v>45</v>
      </c>
      <c r="B4" s="126">
        <v>-0.008876775205443388</v>
      </c>
      <c r="C4" s="10"/>
    </row>
    <row r="5" spans="1:3" ht="13.5">
      <c r="A5" s="121" t="s">
        <v>41</v>
      </c>
      <c r="B5" s="127">
        <v>0.0017582038628192187</v>
      </c>
      <c r="C5" s="10"/>
    </row>
    <row r="6" spans="1:3" ht="13.5">
      <c r="A6" s="122" t="s">
        <v>44</v>
      </c>
      <c r="B6" s="166">
        <v>0.004669116921683258</v>
      </c>
      <c r="C6" s="10"/>
    </row>
    <row r="7" spans="1:3" ht="13.5">
      <c r="A7" s="121" t="s">
        <v>40</v>
      </c>
      <c r="B7" s="127">
        <v>0.0047836465283739305</v>
      </c>
      <c r="C7" s="10"/>
    </row>
    <row r="8" spans="1:3" ht="13.5">
      <c r="A8" s="121" t="s">
        <v>38</v>
      </c>
      <c r="B8" s="127">
        <v>0.005240335714649325</v>
      </c>
      <c r="C8" s="10"/>
    </row>
    <row r="9" spans="1:3" ht="13.5">
      <c r="A9" s="121" t="s">
        <v>49</v>
      </c>
      <c r="B9" s="127">
        <v>0.006357891206792976</v>
      </c>
      <c r="C9" s="10"/>
    </row>
    <row r="10" spans="1:3" ht="13.5">
      <c r="A10" s="121" t="s">
        <v>36</v>
      </c>
      <c r="B10" s="127">
        <v>0.00806651068259101</v>
      </c>
      <c r="C10" s="10"/>
    </row>
    <row r="11" spans="1:3" ht="13.5">
      <c r="A11" s="121" t="s">
        <v>35</v>
      </c>
      <c r="B11" s="127">
        <v>0.008592529276647776</v>
      </c>
      <c r="C11" s="10"/>
    </row>
    <row r="12" spans="1:3" ht="13.5">
      <c r="A12" s="121" t="s">
        <v>48</v>
      </c>
      <c r="B12" s="127">
        <v>0.010554005470824634</v>
      </c>
      <c r="C12" s="10"/>
    </row>
    <row r="13" spans="1:3" ht="13.5">
      <c r="A13" s="121" t="s">
        <v>46</v>
      </c>
      <c r="B13" s="127">
        <v>0.01402141149398406</v>
      </c>
      <c r="C13" s="10"/>
    </row>
    <row r="14" spans="1:3" ht="13.5">
      <c r="A14" s="121" t="s">
        <v>47</v>
      </c>
      <c r="B14" s="127">
        <v>0.017661027517563044</v>
      </c>
      <c r="C14" s="10"/>
    </row>
    <row r="15" spans="1:3" ht="13.5">
      <c r="A15" s="121" t="s">
        <v>37</v>
      </c>
      <c r="B15" s="127">
        <v>0.020488082483781644</v>
      </c>
      <c r="C15" s="10"/>
    </row>
    <row r="16" spans="1:3" ht="13.5">
      <c r="A16" s="121" t="s">
        <v>50</v>
      </c>
      <c r="B16" s="127">
        <v>0.02882223977424503</v>
      </c>
      <c r="C16" s="10"/>
    </row>
    <row r="17" spans="1:3" ht="13.5">
      <c r="A17" s="202" t="s">
        <v>97</v>
      </c>
      <c r="B17" s="126">
        <v>0.0065846367571529875</v>
      </c>
      <c r="C17" s="10"/>
    </row>
    <row r="18" spans="1:3" ht="13.5">
      <c r="A18" s="202" t="s">
        <v>14</v>
      </c>
      <c r="B18" s="126">
        <v>0.02991812402602223</v>
      </c>
      <c r="C18" s="10"/>
    </row>
    <row r="19" spans="1:3" ht="13.5">
      <c r="A19" s="202" t="s">
        <v>13</v>
      </c>
      <c r="B19" s="126">
        <v>0.02774776822652525</v>
      </c>
      <c r="C19" s="53"/>
    </row>
    <row r="20" spans="1:3" ht="13.5">
      <c r="A20" s="202" t="s">
        <v>98</v>
      </c>
      <c r="B20" s="126">
        <v>-0.014405258968870571</v>
      </c>
      <c r="C20" s="9"/>
    </row>
    <row r="21" spans="1:3" ht="13.5">
      <c r="A21" s="202" t="s">
        <v>99</v>
      </c>
      <c r="B21" s="126">
        <v>-0.0007521277701850737</v>
      </c>
      <c r="C21" s="72"/>
    </row>
    <row r="22" spans="1:3" ht="13.5">
      <c r="A22" s="202" t="s">
        <v>100</v>
      </c>
      <c r="B22" s="126">
        <v>0.006986301369863015</v>
      </c>
      <c r="C22" s="10"/>
    </row>
    <row r="23" spans="1:3" ht="14.25" thickBot="1">
      <c r="A23" s="203" t="s">
        <v>101</v>
      </c>
      <c r="B23" s="128">
        <v>-0.022358854030278597</v>
      </c>
      <c r="C23" s="10"/>
    </row>
    <row r="24" spans="2:3" ht="12">
      <c r="B24" s="10"/>
      <c r="C24" s="10"/>
    </row>
    <row r="25" ht="12">
      <c r="C25" s="10"/>
    </row>
    <row r="26" spans="2:3" ht="12">
      <c r="B26" s="10"/>
      <c r="C26" s="10"/>
    </row>
    <row r="27" ht="12">
      <c r="C27" s="10"/>
    </row>
    <row r="28" ht="12">
      <c r="B28" s="10"/>
    </row>
    <row r="29" ht="12">
      <c r="B29" s="10"/>
    </row>
    <row r="30" ht="12">
      <c r="B30" s="10"/>
    </row>
    <row r="31" ht="12">
      <c r="B31" s="10"/>
    </row>
    <row r="32" ht="12">
      <c r="B32" s="10"/>
    </row>
    <row r="33" ht="12">
      <c r="B33" s="10"/>
    </row>
    <row r="34" ht="12">
      <c r="B34" s="10"/>
    </row>
    <row r="35" ht="12">
      <c r="B35" s="10"/>
    </row>
    <row r="36" ht="12">
      <c r="B36" s="10"/>
    </row>
    <row r="37" ht="12">
      <c r="B37" s="10"/>
    </row>
    <row r="38" ht="12">
      <c r="B38" s="10"/>
    </row>
    <row r="39" ht="12">
      <c r="B39" s="10"/>
    </row>
    <row r="40" ht="12">
      <c r="B40" s="10"/>
    </row>
    <row r="41" ht="12">
      <c r="B41" s="10"/>
    </row>
    <row r="42" ht="12">
      <c r="B42" s="10"/>
    </row>
    <row r="43" ht="12">
      <c r="B43" s="10"/>
    </row>
    <row r="44" ht="12">
      <c r="B44" s="10"/>
    </row>
    <row r="45" ht="12">
      <c r="B45" s="10"/>
    </row>
    <row r="46" ht="12">
      <c r="B46" s="10"/>
    </row>
    <row r="47" ht="12">
      <c r="B47" s="10"/>
    </row>
    <row r="48" ht="12">
      <c r="B48" s="10"/>
    </row>
    <row r="49" ht="12">
      <c r="B49" s="10"/>
    </row>
    <row r="50" ht="12">
      <c r="B50" s="10"/>
    </row>
    <row r="51" ht="12">
      <c r="B51" s="10"/>
    </row>
    <row r="52" ht="12">
      <c r="B52" s="10"/>
    </row>
    <row r="53" ht="12">
      <c r="B53" s="10"/>
    </row>
    <row r="54" ht="12">
      <c r="B54" s="10"/>
    </row>
    <row r="55" ht="12">
      <c r="B55" s="10"/>
    </row>
    <row r="56" ht="12">
      <c r="B56" s="10"/>
    </row>
    <row r="57" ht="12">
      <c r="B57" s="10"/>
    </row>
    <row r="58" ht="12">
      <c r="B58" s="10"/>
    </row>
    <row r="59" ht="12">
      <c r="B59" s="10"/>
    </row>
    <row r="60" ht="12">
      <c r="B60" s="10"/>
    </row>
    <row r="61" ht="12">
      <c r="B61" s="10"/>
    </row>
    <row r="62" ht="12">
      <c r="B62" s="10"/>
    </row>
    <row r="63" ht="12">
      <c r="B63" s="10"/>
    </row>
    <row r="64" ht="12">
      <c r="B64" s="10"/>
    </row>
    <row r="65" ht="12">
      <c r="B65" s="10"/>
    </row>
    <row r="66" ht="12">
      <c r="B66" s="10"/>
    </row>
    <row r="67" ht="12">
      <c r="B67" s="10"/>
    </row>
    <row r="68" ht="12">
      <c r="B68" s="10"/>
    </row>
    <row r="69" ht="12">
      <c r="B69" s="10"/>
    </row>
    <row r="70" ht="12">
      <c r="B70" s="10"/>
    </row>
    <row r="71" ht="12">
      <c r="B71" s="10"/>
    </row>
    <row r="72" ht="12">
      <c r="B72" s="10"/>
    </row>
    <row r="73" ht="12">
      <c r="B73" s="10"/>
    </row>
    <row r="74" ht="12">
      <c r="B74" s="10"/>
    </row>
    <row r="75" ht="12">
      <c r="B75" s="10"/>
    </row>
    <row r="76" ht="12">
      <c r="B76" s="10"/>
    </row>
    <row r="77" ht="12">
      <c r="B77" s="10"/>
    </row>
    <row r="78" ht="12">
      <c r="B78" s="10"/>
    </row>
    <row r="79" ht="12">
      <c r="B79" s="10"/>
    </row>
    <row r="80" ht="12">
      <c r="B80" s="10"/>
    </row>
    <row r="81" ht="12">
      <c r="B81" s="10"/>
    </row>
    <row r="82" ht="12">
      <c r="B82" s="10"/>
    </row>
    <row r="83" ht="12">
      <c r="B83" s="10"/>
    </row>
    <row r="84" ht="12">
      <c r="B84" s="10"/>
    </row>
    <row r="85" ht="12">
      <c r="B85" s="10"/>
    </row>
    <row r="86" ht="12">
      <c r="B86" s="10"/>
    </row>
    <row r="87" ht="12">
      <c r="B87" s="10"/>
    </row>
    <row r="88" ht="12">
      <c r="B88" s="10"/>
    </row>
    <row r="89" ht="12">
      <c r="B89" s="10"/>
    </row>
    <row r="90" ht="12">
      <c r="B90" s="10"/>
    </row>
    <row r="91" ht="12">
      <c r="B91" s="10"/>
    </row>
    <row r="92" ht="12">
      <c r="B92" s="10"/>
    </row>
    <row r="93" ht="12">
      <c r="B93" s="10"/>
    </row>
    <row r="94" ht="12">
      <c r="B94" s="10"/>
    </row>
    <row r="95" ht="12">
      <c r="B95" s="10"/>
    </row>
    <row r="96" ht="12">
      <c r="B96" s="10"/>
    </row>
    <row r="97" ht="12">
      <c r="B97" s="10"/>
    </row>
    <row r="98" ht="12">
      <c r="B98" s="10"/>
    </row>
    <row r="99" ht="12">
      <c r="B99" s="10"/>
    </row>
    <row r="100" ht="12">
      <c r="B100" s="10"/>
    </row>
    <row r="101" ht="12">
      <c r="B101" s="10"/>
    </row>
    <row r="102" ht="12">
      <c r="B102" s="10"/>
    </row>
    <row r="103" ht="12">
      <c r="B103" s="10"/>
    </row>
    <row r="104" ht="12">
      <c r="B104" s="10"/>
    </row>
    <row r="105" ht="12">
      <c r="B105" s="10"/>
    </row>
  </sheetData>
  <sheetProtection/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10"/>
  <sheetViews>
    <sheetView zoomScale="60" zoomScaleNormal="60" zoomScalePageLayoutView="0" workbookViewId="0" topLeftCell="A1">
      <selection activeCell="I10" sqref="I10"/>
    </sheetView>
  </sheetViews>
  <sheetFormatPr defaultColWidth="9.125" defaultRowHeight="12.75"/>
  <cols>
    <col min="1" max="1" width="4.75390625" style="30" customWidth="1"/>
    <col min="2" max="2" width="32.875" style="28" bestFit="1" customWidth="1"/>
    <col min="3" max="4" width="12.75390625" style="30" customWidth="1"/>
    <col min="5" max="5" width="16.75390625" style="39" customWidth="1"/>
    <col min="6" max="6" width="14.75390625" style="42" customWidth="1"/>
    <col min="7" max="7" width="14.75390625" style="39" customWidth="1"/>
    <col min="8" max="8" width="12.75390625" style="42" customWidth="1"/>
    <col min="9" max="9" width="39.125" style="28" bestFit="1" customWidth="1"/>
    <col min="10" max="10" width="22.875" style="28" bestFit="1" customWidth="1"/>
    <col min="11" max="20" width="4.75390625" style="28" customWidth="1"/>
    <col min="21" max="16384" width="9.125" style="28" customWidth="1"/>
  </cols>
  <sheetData>
    <row r="1" spans="1:13" s="40" customFormat="1" ht="15.75" thickBot="1">
      <c r="A1" s="171" t="s">
        <v>102</v>
      </c>
      <c r="B1" s="171"/>
      <c r="C1" s="171"/>
      <c r="D1" s="171"/>
      <c r="E1" s="171"/>
      <c r="F1" s="171"/>
      <c r="G1" s="171"/>
      <c r="H1" s="171"/>
      <c r="I1" s="171"/>
      <c r="J1" s="171"/>
      <c r="K1" s="13"/>
      <c r="L1" s="14"/>
      <c r="M1" s="14"/>
    </row>
    <row r="2" spans="1:10" ht="28.5" thickBot="1">
      <c r="A2" s="15" t="s">
        <v>86</v>
      </c>
      <c r="B2" s="15" t="s">
        <v>82</v>
      </c>
      <c r="C2" s="41" t="s">
        <v>103</v>
      </c>
      <c r="D2" s="41" t="s">
        <v>104</v>
      </c>
      <c r="E2" s="41" t="s">
        <v>57</v>
      </c>
      <c r="F2" s="41" t="s">
        <v>58</v>
      </c>
      <c r="G2" s="41" t="s">
        <v>59</v>
      </c>
      <c r="H2" s="41" t="s">
        <v>60</v>
      </c>
      <c r="I2" s="17" t="s">
        <v>61</v>
      </c>
      <c r="J2" s="18" t="s">
        <v>62</v>
      </c>
    </row>
    <row r="3" spans="1:10" ht="13.5">
      <c r="A3" s="21">
        <v>1</v>
      </c>
      <c r="B3" s="77" t="s">
        <v>105</v>
      </c>
      <c r="C3" s="205" t="s">
        <v>110</v>
      </c>
      <c r="D3" s="204" t="s">
        <v>111</v>
      </c>
      <c r="E3" s="78">
        <v>10114952.14</v>
      </c>
      <c r="F3" s="79">
        <v>22149</v>
      </c>
      <c r="G3" s="78">
        <v>456.6776</v>
      </c>
      <c r="H3" s="48">
        <v>100</v>
      </c>
      <c r="I3" s="189" t="s">
        <v>68</v>
      </c>
      <c r="J3" s="80" t="s">
        <v>10</v>
      </c>
    </row>
    <row r="4" spans="1:10" ht="13.5">
      <c r="A4" s="21">
        <v>2</v>
      </c>
      <c r="B4" s="77" t="s">
        <v>106</v>
      </c>
      <c r="C4" s="205" t="s">
        <v>110</v>
      </c>
      <c r="D4" s="204" t="s">
        <v>111</v>
      </c>
      <c r="E4" s="78">
        <v>1638333.87</v>
      </c>
      <c r="F4" s="79">
        <v>673</v>
      </c>
      <c r="G4" s="78">
        <v>2434.37425</v>
      </c>
      <c r="H4" s="48">
        <v>1000</v>
      </c>
      <c r="I4" s="192" t="s">
        <v>70</v>
      </c>
      <c r="J4" s="80" t="s">
        <v>6</v>
      </c>
    </row>
    <row r="5" spans="1:10" ht="13.5">
      <c r="A5" s="21">
        <v>3</v>
      </c>
      <c r="B5" s="77" t="s">
        <v>107</v>
      </c>
      <c r="C5" s="205" t="s">
        <v>110</v>
      </c>
      <c r="D5" s="204" t="s">
        <v>109</v>
      </c>
      <c r="E5" s="78">
        <v>1635669</v>
      </c>
      <c r="F5" s="79">
        <v>26585</v>
      </c>
      <c r="G5" s="78">
        <v>61.52601</v>
      </c>
      <c r="H5" s="48">
        <v>100</v>
      </c>
      <c r="I5" s="189" t="s">
        <v>68</v>
      </c>
      <c r="J5" s="80" t="s">
        <v>10</v>
      </c>
    </row>
    <row r="6" spans="1:10" ht="14.25" customHeight="1">
      <c r="A6" s="21">
        <v>4</v>
      </c>
      <c r="B6" s="77" t="s">
        <v>108</v>
      </c>
      <c r="C6" s="205" t="s">
        <v>110</v>
      </c>
      <c r="D6" s="204" t="s">
        <v>109</v>
      </c>
      <c r="E6" s="78">
        <v>848581.8503</v>
      </c>
      <c r="F6" s="79">
        <v>1982</v>
      </c>
      <c r="G6" s="78">
        <v>428.14422</v>
      </c>
      <c r="H6" s="48">
        <v>1000</v>
      </c>
      <c r="I6" s="192" t="s">
        <v>69</v>
      </c>
      <c r="J6" s="80" t="s">
        <v>0</v>
      </c>
    </row>
    <row r="7" spans="1:10" ht="14.25" thickBot="1">
      <c r="A7" s="172" t="s">
        <v>51</v>
      </c>
      <c r="B7" s="173"/>
      <c r="C7" s="103" t="s">
        <v>2</v>
      </c>
      <c r="D7" s="103" t="s">
        <v>2</v>
      </c>
      <c r="E7" s="92">
        <f>SUM(E3:E6)</f>
        <v>14237536.8603</v>
      </c>
      <c r="F7" s="93">
        <f>SUM(F3:F6)</f>
        <v>51389</v>
      </c>
      <c r="G7" s="103" t="s">
        <v>2</v>
      </c>
      <c r="H7" s="103" t="s">
        <v>2</v>
      </c>
      <c r="I7" s="103" t="s">
        <v>2</v>
      </c>
      <c r="J7" s="104" t="s">
        <v>2</v>
      </c>
    </row>
    <row r="10" ht="13.5">
      <c r="I10" s="189"/>
    </row>
  </sheetData>
  <sheetProtection/>
  <mergeCells count="2">
    <mergeCell ref="A1:J1"/>
    <mergeCell ref="A7:B7"/>
  </mergeCells>
  <hyperlinks>
    <hyperlink ref="J7" r:id="rId1" display="http://www.sem.biz.ua/"/>
  </hyperlinks>
  <printOptions/>
  <pageMargins left="0.75" right="0.75" top="1" bottom="1" header="0.5" footer="0.5"/>
  <pageSetup fitToHeight="1" fitToWidth="1" horizontalDpi="600" verticalDpi="600" orientation="landscape" paperSize="9" scale="6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29"/>
  <sheetViews>
    <sheetView zoomScale="60" zoomScaleNormal="60" zoomScalePageLayoutView="0" workbookViewId="0" topLeftCell="A1">
      <selection activeCell="G7" sqref="G7"/>
    </sheetView>
  </sheetViews>
  <sheetFormatPr defaultColWidth="9.125" defaultRowHeight="12.75"/>
  <cols>
    <col min="1" max="1" width="4.50390625" style="5" customWidth="1"/>
    <col min="2" max="2" width="48.875" style="5" bestFit="1" customWidth="1"/>
    <col min="3" max="4" width="14.75390625" style="43" customWidth="1"/>
    <col min="5" max="8" width="12.75390625" style="5" customWidth="1"/>
    <col min="9" max="9" width="18.25390625" style="5" customWidth="1"/>
    <col min="10" max="10" width="24.00390625" style="5" customWidth="1"/>
    <col min="11" max="16384" width="9.125" style="5" customWidth="1"/>
  </cols>
  <sheetData>
    <row r="1" spans="1:10" s="11" customFormat="1" ht="15.75" thickBot="1">
      <c r="A1" s="206" t="s">
        <v>112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0" ht="15.75" customHeight="1" thickBot="1">
      <c r="A2" s="175" t="s">
        <v>55</v>
      </c>
      <c r="B2" s="95"/>
      <c r="C2" s="96"/>
      <c r="D2" s="97"/>
      <c r="E2" s="177" t="s">
        <v>80</v>
      </c>
      <c r="F2" s="177"/>
      <c r="G2" s="177"/>
      <c r="H2" s="177"/>
      <c r="I2" s="177"/>
      <c r="J2" s="177"/>
    </row>
    <row r="3" spans="1:10" ht="52.5" thickBot="1">
      <c r="A3" s="176"/>
      <c r="B3" s="98" t="s">
        <v>82</v>
      </c>
      <c r="C3" s="196" t="s">
        <v>83</v>
      </c>
      <c r="D3" s="196" t="s">
        <v>84</v>
      </c>
      <c r="E3" s="17" t="s">
        <v>76</v>
      </c>
      <c r="F3" s="17" t="s">
        <v>74</v>
      </c>
      <c r="G3" s="17" t="s">
        <v>75</v>
      </c>
      <c r="H3" s="17" t="s">
        <v>77</v>
      </c>
      <c r="I3" s="18" t="s">
        <v>78</v>
      </c>
      <c r="J3" s="194" t="s">
        <v>79</v>
      </c>
    </row>
    <row r="4" spans="1:10" ht="13.5" collapsed="1">
      <c r="A4" s="21">
        <v>1</v>
      </c>
      <c r="B4" s="26" t="s">
        <v>105</v>
      </c>
      <c r="C4" s="99">
        <v>38862</v>
      </c>
      <c r="D4" s="99">
        <v>38958</v>
      </c>
      <c r="E4" s="94" t="s">
        <v>114</v>
      </c>
      <c r="F4" s="94" t="s">
        <v>114</v>
      </c>
      <c r="G4" s="94" t="s">
        <v>114</v>
      </c>
      <c r="H4" s="94" t="s">
        <v>114</v>
      </c>
      <c r="I4" s="100">
        <v>3.5667759999999653</v>
      </c>
      <c r="J4" s="114">
        <v>0.11099106110948487</v>
      </c>
    </row>
    <row r="5" spans="1:10" ht="13.5">
      <c r="A5" s="21">
        <v>2</v>
      </c>
      <c r="B5" s="26" t="s">
        <v>108</v>
      </c>
      <c r="C5" s="99">
        <v>39048</v>
      </c>
      <c r="D5" s="99">
        <v>39140</v>
      </c>
      <c r="E5" s="94">
        <v>0.0059317765345472395</v>
      </c>
      <c r="F5" s="94">
        <v>0.05872919228423723</v>
      </c>
      <c r="G5" s="94">
        <v>0.03788160208514735</v>
      </c>
      <c r="H5" s="94">
        <v>-0.06661390596839867</v>
      </c>
      <c r="I5" s="100">
        <v>-0.5718557799999908</v>
      </c>
      <c r="J5" s="167">
        <v>-0.0590736506718218</v>
      </c>
    </row>
    <row r="6" spans="1:10" ht="13.5">
      <c r="A6" s="21">
        <v>3</v>
      </c>
      <c r="B6" s="26" t="s">
        <v>106</v>
      </c>
      <c r="C6" s="99">
        <v>39100</v>
      </c>
      <c r="D6" s="99">
        <v>39268</v>
      </c>
      <c r="E6" s="94">
        <v>0.00918267700545039</v>
      </c>
      <c r="F6" s="94">
        <v>0.04971740876381325</v>
      </c>
      <c r="G6" s="94">
        <v>0.10259493507802642</v>
      </c>
      <c r="H6" s="94">
        <v>0.11178964965773752</v>
      </c>
      <c r="I6" s="100">
        <v>1.4343742500001784</v>
      </c>
      <c r="J6" s="167">
        <v>0.06770420819595624</v>
      </c>
    </row>
    <row r="7" spans="1:10" ht="13.5" collapsed="1">
      <c r="A7" s="21">
        <v>4</v>
      </c>
      <c r="B7" s="26" t="s">
        <v>107</v>
      </c>
      <c r="C7" s="99">
        <v>40253</v>
      </c>
      <c r="D7" s="99">
        <v>40445</v>
      </c>
      <c r="E7" s="94" t="s">
        <v>114</v>
      </c>
      <c r="F7" s="94" t="s">
        <v>114</v>
      </c>
      <c r="G7" s="94" t="s">
        <v>114</v>
      </c>
      <c r="H7" s="94" t="s">
        <v>114</v>
      </c>
      <c r="I7" s="100">
        <v>-0.38473989999999325</v>
      </c>
      <c r="J7" s="113">
        <v>-0.04581774763132085</v>
      </c>
    </row>
    <row r="8" spans="1:10" ht="14.25" thickBot="1">
      <c r="A8" s="134"/>
      <c r="B8" s="129" t="s">
        <v>72</v>
      </c>
      <c r="C8" s="130"/>
      <c r="D8" s="130"/>
      <c r="E8" s="131">
        <f>AVERAGE(E4:E7)</f>
        <v>0.007557226769998815</v>
      </c>
      <c r="F8" s="131">
        <f>AVERAGE(F4:F7)</f>
        <v>0.05422330052402524</v>
      </c>
      <c r="G8" s="131">
        <f>AVERAGE(G4:G7)</f>
        <v>0.07023826858158688</v>
      </c>
      <c r="H8" s="131">
        <f>AVERAGE(H4:H7)</f>
        <v>0.022587871844669427</v>
      </c>
      <c r="I8" s="135" t="s">
        <v>2</v>
      </c>
      <c r="J8" s="131">
        <f>AVERAGE(J4:J7)</f>
        <v>0.018450967750574615</v>
      </c>
    </row>
    <row r="9" spans="1:11" ht="13.5">
      <c r="A9" s="207" t="s">
        <v>113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</row>
    <row r="10" spans="2:8" ht="13.5">
      <c r="B10" s="28"/>
      <c r="C10" s="29"/>
      <c r="D10" s="29"/>
      <c r="E10" s="28"/>
      <c r="F10" s="28"/>
      <c r="G10" s="28"/>
      <c r="H10" s="28"/>
    </row>
    <row r="11" spans="2:8" ht="13.5">
      <c r="B11" s="28"/>
      <c r="C11" s="29"/>
      <c r="D11" s="29"/>
      <c r="E11" s="28"/>
      <c r="F11" s="28"/>
      <c r="G11" s="28"/>
      <c r="H11" s="28"/>
    </row>
    <row r="12" spans="2:8" ht="13.5">
      <c r="B12" s="28"/>
      <c r="C12" s="29"/>
      <c r="D12" s="29"/>
      <c r="E12" s="109"/>
      <c r="F12" s="28"/>
      <c r="G12" s="28"/>
      <c r="H12" s="28"/>
    </row>
    <row r="13" spans="2:8" ht="13.5">
      <c r="B13" s="28"/>
      <c r="C13" s="29"/>
      <c r="D13" s="29"/>
      <c r="E13" s="28"/>
      <c r="F13" s="28"/>
      <c r="G13" s="28"/>
      <c r="H13" s="28"/>
    </row>
    <row r="14" spans="2:8" ht="13.5">
      <c r="B14" s="28"/>
      <c r="C14" s="29"/>
      <c r="D14" s="29"/>
      <c r="E14" s="28"/>
      <c r="F14" s="28"/>
      <c r="G14" s="28"/>
      <c r="H14" s="28"/>
    </row>
    <row r="15" spans="2:8" ht="13.5">
      <c r="B15" s="28"/>
      <c r="C15" s="29"/>
      <c r="D15" s="29"/>
      <c r="E15" s="28"/>
      <c r="F15" s="28"/>
      <c r="G15" s="28"/>
      <c r="H15" s="28"/>
    </row>
    <row r="16" spans="2:8" ht="13.5">
      <c r="B16" s="28"/>
      <c r="C16" s="29"/>
      <c r="D16" s="29"/>
      <c r="E16" s="28"/>
      <c r="F16" s="28"/>
      <c r="G16" s="28"/>
      <c r="H16" s="28"/>
    </row>
    <row r="17" spans="2:8" ht="13.5">
      <c r="B17" s="28"/>
      <c r="C17" s="29"/>
      <c r="D17" s="29"/>
      <c r="E17" s="28"/>
      <c r="F17" s="28"/>
      <c r="G17" s="28"/>
      <c r="H17" s="28"/>
    </row>
    <row r="18" spans="2:8" ht="13.5">
      <c r="B18" s="28"/>
      <c r="C18" s="29"/>
      <c r="D18" s="29"/>
      <c r="E18" s="28"/>
      <c r="F18" s="28"/>
      <c r="G18" s="28"/>
      <c r="H18" s="28"/>
    </row>
    <row r="22" ht="13.5">
      <c r="C22" s="5"/>
    </row>
    <row r="23" ht="13.5">
      <c r="C23" s="5"/>
    </row>
    <row r="24" ht="13.5">
      <c r="C24" s="5"/>
    </row>
    <row r="25" ht="13.5">
      <c r="C25" s="5"/>
    </row>
    <row r="26" ht="13.5">
      <c r="C26" s="5"/>
    </row>
    <row r="27" ht="13.5">
      <c r="C27" s="5"/>
    </row>
    <row r="28" ht="13.5">
      <c r="C28" s="5"/>
    </row>
    <row r="29" ht="13.5">
      <c r="C29" s="5"/>
    </row>
  </sheetData>
  <sheetProtection/>
  <mergeCells count="4">
    <mergeCell ref="A2:A3"/>
    <mergeCell ref="E2:J2"/>
    <mergeCell ref="A1:J1"/>
    <mergeCell ref="A9:K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41"/>
  <sheetViews>
    <sheetView zoomScale="60" zoomScaleNormal="60" zoomScalePageLayoutView="0" workbookViewId="0" topLeftCell="A1">
      <selection activeCell="B39" sqref="B39:E39"/>
    </sheetView>
  </sheetViews>
  <sheetFormatPr defaultColWidth="9.1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0" customFormat="1" ht="15.75" thickBot="1">
      <c r="A1" s="174" t="s">
        <v>116</v>
      </c>
      <c r="B1" s="174"/>
      <c r="C1" s="174"/>
      <c r="D1" s="174"/>
      <c r="E1" s="174"/>
      <c r="F1" s="174"/>
      <c r="G1" s="174"/>
    </row>
    <row r="2" spans="1:7" s="30" customFormat="1" ht="15.75" customHeight="1" thickBot="1">
      <c r="A2" s="175" t="s">
        <v>86</v>
      </c>
      <c r="B2" s="84"/>
      <c r="C2" s="198" t="s">
        <v>87</v>
      </c>
      <c r="D2" s="199"/>
      <c r="E2" s="198" t="s">
        <v>88</v>
      </c>
      <c r="F2" s="199"/>
      <c r="G2" s="85"/>
    </row>
    <row r="3" spans="1:7" s="30" customFormat="1" ht="42" thickBot="1">
      <c r="A3" s="176"/>
      <c r="B3" s="98" t="s">
        <v>82</v>
      </c>
      <c r="C3" s="98" t="s">
        <v>89</v>
      </c>
      <c r="D3" s="98" t="s">
        <v>90</v>
      </c>
      <c r="E3" s="98" t="s">
        <v>91</v>
      </c>
      <c r="F3" s="98" t="s">
        <v>90</v>
      </c>
      <c r="G3" s="18" t="s">
        <v>92</v>
      </c>
    </row>
    <row r="4" spans="1:7" s="30" customFormat="1" ht="13.5">
      <c r="A4" s="21">
        <v>1</v>
      </c>
      <c r="B4" s="35" t="s">
        <v>108</v>
      </c>
      <c r="C4" s="36">
        <v>5.003920000000042</v>
      </c>
      <c r="D4" s="94">
        <v>0.005931781546514034</v>
      </c>
      <c r="E4" s="37">
        <v>0</v>
      </c>
      <c r="F4" s="94">
        <v>0</v>
      </c>
      <c r="G4" s="38">
        <v>0</v>
      </c>
    </row>
    <row r="5" spans="1:7" s="30" customFormat="1" ht="13.5">
      <c r="A5" s="21">
        <v>2</v>
      </c>
      <c r="B5" s="35" t="s">
        <v>106</v>
      </c>
      <c r="C5" s="36">
        <v>14.90740000000014</v>
      </c>
      <c r="D5" s="94">
        <v>0.009182676441144969</v>
      </c>
      <c r="E5" s="37">
        <v>0</v>
      </c>
      <c r="F5" s="94">
        <v>0</v>
      </c>
      <c r="G5" s="38">
        <v>0</v>
      </c>
    </row>
    <row r="6" spans="1:7" s="30" customFormat="1" ht="13.5">
      <c r="A6" s="21">
        <v>3</v>
      </c>
      <c r="B6" s="35" t="s">
        <v>107</v>
      </c>
      <c r="C6" s="36" t="s">
        <v>114</v>
      </c>
      <c r="D6" s="94" t="s">
        <v>114</v>
      </c>
      <c r="E6" s="37" t="s">
        <v>114</v>
      </c>
      <c r="F6" s="94" t="s">
        <v>114</v>
      </c>
      <c r="G6" s="38" t="s">
        <v>114</v>
      </c>
    </row>
    <row r="7" spans="1:7" s="30" customFormat="1" ht="13.5">
      <c r="A7" s="21">
        <v>4</v>
      </c>
      <c r="B7" s="35" t="s">
        <v>105</v>
      </c>
      <c r="C7" s="36" t="s">
        <v>114</v>
      </c>
      <c r="D7" s="94" t="s">
        <v>114</v>
      </c>
      <c r="E7" s="37" t="s">
        <v>114</v>
      </c>
      <c r="F7" s="94" t="s">
        <v>114</v>
      </c>
      <c r="G7" s="38" t="s">
        <v>115</v>
      </c>
    </row>
    <row r="8" spans="1:7" s="30" customFormat="1" ht="14.25" thickBot="1">
      <c r="A8" s="105"/>
      <c r="B8" s="86" t="s">
        <v>51</v>
      </c>
      <c r="C8" s="106">
        <v>19.91132000000018</v>
      </c>
      <c r="D8" s="91">
        <v>0.008071051676105185</v>
      </c>
      <c r="E8" s="88">
        <v>0</v>
      </c>
      <c r="F8" s="91">
        <v>0</v>
      </c>
      <c r="G8" s="89">
        <v>0</v>
      </c>
    </row>
    <row r="9" spans="1:7" s="30" customFormat="1" ht="13.5">
      <c r="A9" s="134"/>
      <c r="B9" s="168"/>
      <c r="C9" s="120"/>
      <c r="D9" s="169"/>
      <c r="E9" s="170"/>
      <c r="F9" s="169"/>
      <c r="G9" s="120"/>
    </row>
    <row r="10" spans="1:7" s="30" customFormat="1" ht="13.5">
      <c r="A10" s="28" t="s">
        <v>117</v>
      </c>
      <c r="B10" s="168"/>
      <c r="C10" s="120"/>
      <c r="D10" s="169"/>
      <c r="E10" s="170"/>
      <c r="F10" s="169"/>
      <c r="G10" s="120"/>
    </row>
    <row r="11" spans="1:7" s="30" customFormat="1" ht="13.5">
      <c r="A11" s="28" t="s">
        <v>118</v>
      </c>
      <c r="B11" s="168"/>
      <c r="C11" s="120"/>
      <c r="D11" s="169"/>
      <c r="E11" s="170"/>
      <c r="F11" s="169"/>
      <c r="G11" s="120"/>
    </row>
    <row r="12" spans="1:7" s="30" customFormat="1" ht="13.5">
      <c r="A12" s="28"/>
      <c r="B12" s="168"/>
      <c r="C12" s="120"/>
      <c r="D12" s="169"/>
      <c r="E12" s="170"/>
      <c r="F12" s="169"/>
      <c r="G12" s="120"/>
    </row>
    <row r="13" s="30" customFormat="1" ht="13.5">
      <c r="D13" s="39"/>
    </row>
    <row r="14" s="30" customFormat="1" ht="13.5">
      <c r="D14" s="39"/>
    </row>
    <row r="15" s="30" customFormat="1" ht="13.5">
      <c r="D15" s="39"/>
    </row>
    <row r="16" s="30" customFormat="1" ht="13.5">
      <c r="D16" s="39"/>
    </row>
    <row r="17" s="30" customFormat="1" ht="13.5">
      <c r="D17" s="39"/>
    </row>
    <row r="18" s="30" customFormat="1" ht="13.5">
      <c r="D18" s="39"/>
    </row>
    <row r="19" s="30" customFormat="1" ht="13.5">
      <c r="D19" s="39"/>
    </row>
    <row r="20" s="30" customFormat="1" ht="13.5">
      <c r="D20" s="39"/>
    </row>
    <row r="21" s="30" customFormat="1" ht="13.5">
      <c r="D21" s="39"/>
    </row>
    <row r="22" s="30" customFormat="1" ht="13.5">
      <c r="D22" s="39"/>
    </row>
    <row r="23" s="30" customFormat="1" ht="13.5">
      <c r="D23" s="39"/>
    </row>
    <row r="24" s="30" customFormat="1" ht="13.5">
      <c r="D24" s="39"/>
    </row>
    <row r="25" s="30" customFormat="1" ht="13.5">
      <c r="D25" s="39"/>
    </row>
    <row r="26" s="30" customFormat="1" ht="13.5">
      <c r="D26" s="39"/>
    </row>
    <row r="27" s="30" customFormat="1" ht="13.5">
      <c r="D27" s="39"/>
    </row>
    <row r="28" s="30" customFormat="1" ht="13.5">
      <c r="D28" s="39"/>
    </row>
    <row r="29" s="30" customFormat="1" ht="13.5">
      <c r="D29" s="39"/>
    </row>
    <row r="30" s="30" customFormat="1" ht="13.5">
      <c r="D30" s="39"/>
    </row>
    <row r="31" s="30" customFormat="1" ht="13.5">
      <c r="D31" s="39"/>
    </row>
    <row r="32" s="30" customFormat="1" ht="13.5">
      <c r="D32" s="39"/>
    </row>
    <row r="33" s="30" customFormat="1" ht="13.5">
      <c r="D33" s="39"/>
    </row>
    <row r="34" s="30" customFormat="1" ht="13.5"/>
    <row r="35" s="30" customFormat="1" ht="13.5"/>
    <row r="36" spans="8:9" s="30" customFormat="1" ht="13.5">
      <c r="H36" s="22"/>
      <c r="I36" s="22"/>
    </row>
    <row r="39" spans="2:5" ht="28.5" thickBot="1">
      <c r="B39" s="152" t="s">
        <v>82</v>
      </c>
      <c r="C39" s="98" t="s">
        <v>119</v>
      </c>
      <c r="D39" s="98" t="s">
        <v>120</v>
      </c>
      <c r="E39" s="34" t="s">
        <v>121</v>
      </c>
    </row>
    <row r="40" spans="1:5" ht="13.5">
      <c r="A40" s="22">
        <v>1</v>
      </c>
      <c r="B40" s="35" t="str">
        <f aca="true" t="shared" si="0" ref="B40:D41">B4</f>
        <v>ТАSК Ukrainskyi Kapital</v>
      </c>
      <c r="C40" s="110">
        <f t="shared" si="0"/>
        <v>5.003920000000042</v>
      </c>
      <c r="D40" s="94">
        <f t="shared" si="0"/>
        <v>0.005931781546514034</v>
      </c>
      <c r="E40" s="38">
        <f>G4</f>
        <v>0</v>
      </c>
    </row>
    <row r="41" spans="1:5" ht="13.5">
      <c r="A41" s="22">
        <v>2</v>
      </c>
      <c r="B41" s="35" t="str">
        <f t="shared" si="0"/>
        <v>Zbalansovanyi Fond Parytet</v>
      </c>
      <c r="C41" s="110">
        <f t="shared" si="0"/>
        <v>14.90740000000014</v>
      </c>
      <c r="D41" s="94">
        <f t="shared" si="0"/>
        <v>0.009182676441144969</v>
      </c>
      <c r="E41" s="38">
        <f>G5</f>
        <v>0</v>
      </c>
    </row>
  </sheetData>
  <sheetProtection/>
  <mergeCells count="4"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3"/>
  <sheetViews>
    <sheetView zoomScale="60" zoomScaleNormal="60" zoomScalePageLayoutView="0" workbookViewId="0" topLeftCell="A1">
      <selection activeCell="A15" sqref="A15"/>
    </sheetView>
  </sheetViews>
  <sheetFormatPr defaultColWidth="9.00390625" defaultRowHeight="12.75"/>
  <cols>
    <col min="1" max="1" width="49.50390625" style="0" bestFit="1" customWidth="1"/>
    <col min="2" max="2" width="12.75390625" style="0" customWidth="1"/>
    <col min="3" max="3" width="2.75390625" style="0" customWidth="1"/>
  </cols>
  <sheetData>
    <row r="1" spans="1:4" ht="14.25" thickBot="1">
      <c r="A1" s="61" t="s">
        <v>82</v>
      </c>
      <c r="B1" s="62" t="s">
        <v>96</v>
      </c>
      <c r="C1" s="10"/>
      <c r="D1" s="10"/>
    </row>
    <row r="2" spans="1:4" ht="13.5">
      <c r="A2" s="26" t="s">
        <v>108</v>
      </c>
      <c r="B2" s="123">
        <v>0.0059317765345472395</v>
      </c>
      <c r="C2" s="10"/>
      <c r="D2" s="10"/>
    </row>
    <row r="3" spans="1:4" ht="13.5">
      <c r="A3" s="26" t="s">
        <v>106</v>
      </c>
      <c r="B3" s="123">
        <v>0.00918267700545039</v>
      </c>
      <c r="C3" s="10"/>
      <c r="D3" s="10"/>
    </row>
    <row r="4" spans="1:4" ht="13.5">
      <c r="A4" s="208" t="s">
        <v>97</v>
      </c>
      <c r="B4" s="124">
        <v>0.007557226769998815</v>
      </c>
      <c r="C4" s="10"/>
      <c r="D4" s="10"/>
    </row>
    <row r="5" spans="1:4" ht="13.5">
      <c r="A5" s="208" t="s">
        <v>14</v>
      </c>
      <c r="B5" s="124">
        <v>0.02991812402602223</v>
      </c>
      <c r="C5" s="10"/>
      <c r="D5" s="10"/>
    </row>
    <row r="6" spans="1:4" ht="13.5">
      <c r="A6" s="208" t="s">
        <v>13</v>
      </c>
      <c r="B6" s="124">
        <v>0.02774776822652525</v>
      </c>
      <c r="C6" s="10"/>
      <c r="D6" s="10"/>
    </row>
    <row r="7" spans="1:4" ht="13.5">
      <c r="A7" s="208" t="s">
        <v>98</v>
      </c>
      <c r="B7" s="124">
        <v>-0.014405258968870571</v>
      </c>
      <c r="C7" s="10"/>
      <c r="D7" s="10"/>
    </row>
    <row r="8" spans="1:4" ht="13.5">
      <c r="A8" s="208" t="s">
        <v>99</v>
      </c>
      <c r="B8" s="124">
        <v>-0.0007521277701850737</v>
      </c>
      <c r="C8" s="10"/>
      <c r="D8" s="10"/>
    </row>
    <row r="9" spans="1:4" ht="13.5">
      <c r="A9" s="208" t="s">
        <v>100</v>
      </c>
      <c r="B9" s="124">
        <v>0.006986301369863015</v>
      </c>
      <c r="C9" s="10"/>
      <c r="D9" s="10"/>
    </row>
    <row r="10" spans="1:4" ht="14.25" thickBot="1">
      <c r="A10" s="209" t="s">
        <v>101</v>
      </c>
      <c r="B10" s="125">
        <v>-0.022358854030278597</v>
      </c>
      <c r="C10" s="10"/>
      <c r="D10" s="10"/>
    </row>
    <row r="11" spans="2:4" ht="12">
      <c r="B11" s="10"/>
      <c r="C11" s="10"/>
      <c r="D11" s="10"/>
    </row>
    <row r="12" spans="1:4" ht="13.5">
      <c r="A12" s="50"/>
      <c r="B12" s="51"/>
      <c r="C12" s="10"/>
      <c r="D12" s="10"/>
    </row>
    <row r="13" spans="1:4" ht="13.5">
      <c r="A13" s="50"/>
      <c r="B13" s="51"/>
      <c r="C13" s="10"/>
      <c r="D13" s="10"/>
    </row>
    <row r="14" spans="1:4" ht="13.5">
      <c r="A14" s="50"/>
      <c r="B14" s="51"/>
      <c r="C14" s="10"/>
      <c r="D14" s="10"/>
    </row>
    <row r="15" spans="1:4" ht="13.5">
      <c r="A15" s="50"/>
      <c r="B15" s="51"/>
      <c r="C15" s="10"/>
      <c r="D15" s="10"/>
    </row>
    <row r="16" spans="1:4" ht="13.5">
      <c r="A16" s="50"/>
      <c r="B16" s="51"/>
      <c r="C16" s="10"/>
      <c r="D16" s="10"/>
    </row>
    <row r="17" ht="12">
      <c r="B17" s="10"/>
    </row>
    <row r="21" spans="1:2" ht="12">
      <c r="A21" s="7"/>
      <c r="B21" s="8"/>
    </row>
    <row r="22" ht="12">
      <c r="B22" s="8"/>
    </row>
    <row r="23" ht="12">
      <c r="B23" s="8"/>
    </row>
  </sheetData>
  <sheetProtection/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Никита</cp:lastModifiedBy>
  <dcterms:created xsi:type="dcterms:W3CDTF">2010-05-19T12:57:40Z</dcterms:created>
  <dcterms:modified xsi:type="dcterms:W3CDTF">2021-02-15T20:40:09Z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