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НА САЙТ\2021\Q3 2021\"/>
    </mc:Choice>
  </mc:AlternateContent>
  <bookViews>
    <workbookView xWindow="0" yWindow="0" windowWidth="24930" windowHeight="11565" tabRatio="917"/>
  </bookViews>
  <sheets>
    <sheet name="Іndexes - Ukraine and the world" sheetId="30" r:id="rId1"/>
    <sheet name="Stock market of Ukraine" sheetId="54" r:id="rId2"/>
    <sheet name="Number of AMC-ANPF-CII-NPF-IC" sheetId="55" r:id="rId3"/>
    <sheet name="Assets-NAV-Net inflow" sheetId="36"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___________________a11" hidden="1">{#N/A,#N/A,FALSE,"т02бд"}</definedName>
    <definedName name="____________________t06" hidden="1">{#N/A,#N/A,FALSE,"т04"}</definedName>
    <definedName name="__________________a11" hidden="1">{#N/A,#N/A,FALSE,"т02бд"}</definedName>
    <definedName name="__________________t06" hidden="1">{#N/A,#N/A,FALSE,"т04"}</definedName>
    <definedName name="________________a11" hidden="1">{#N/A,#N/A,FALSE,"т02бд"}</definedName>
    <definedName name="________________t06" hidden="1">{#N/A,#N/A,FALSE,"т04"}</definedName>
    <definedName name="______________a11" hidden="1">{#N/A,#N/A,FALSE,"т02бд"}</definedName>
    <definedName name="______________t06" hidden="1">{#N/A,#N/A,FALSE,"т04"}</definedName>
    <definedName name="____________a11" localSheetId="2" hidden="1">{#N/A,#N/A,FALSE,"т02бд"}</definedName>
    <definedName name="____________a11" localSheetId="1" hidden="1">{#N/A,#N/A,FALSE,"т02бд"}</definedName>
    <definedName name="____________a11" hidden="1">{#N/A,#N/A,FALSE,"т02бд"}</definedName>
    <definedName name="____________t06" localSheetId="2" hidden="1">{#N/A,#N/A,FALSE,"т04"}</definedName>
    <definedName name="____________t06" localSheetId="1" hidden="1">{#N/A,#N/A,FALSE,"т04"}</definedName>
    <definedName name="____________t06" hidden="1">{#N/A,#N/A,FALSE,"т04"}</definedName>
    <definedName name="___________a11" hidden="1">{#N/A,#N/A,FALSE,"т02бд"}</definedName>
    <definedName name="___________t06" hidden="1">{#N/A,#N/A,FALSE,"т04"}</definedName>
    <definedName name="__________a11" localSheetId="2" hidden="1">{#N/A,#N/A,FALSE,"т02бд"}</definedName>
    <definedName name="__________a11" localSheetId="1" hidden="1">{#N/A,#N/A,FALSE,"т02бд"}</definedName>
    <definedName name="__________a11" hidden="1">{#N/A,#N/A,FALSE,"т02бд"}</definedName>
    <definedName name="__________t06" localSheetId="2" hidden="1">{#N/A,#N/A,FALSE,"т04"}</definedName>
    <definedName name="__________t06" localSheetId="1" hidden="1">{#N/A,#N/A,FALSE,"т04"}</definedName>
    <definedName name="__________t06" hidden="1">{#N/A,#N/A,FALSE,"т04"}</definedName>
    <definedName name="________a11" localSheetId="2" hidden="1">{#N/A,#N/A,FALSE,"т02бд"}</definedName>
    <definedName name="________a11" localSheetId="1" hidden="1">{#N/A,#N/A,FALSE,"т02бд"}</definedName>
    <definedName name="________a11" hidden="1">{#N/A,#N/A,FALSE,"т02бд"}</definedName>
    <definedName name="________t06" localSheetId="2" hidden="1">{#N/A,#N/A,FALSE,"т04"}</definedName>
    <definedName name="________t06" localSheetId="1" hidden="1">{#N/A,#N/A,FALSE,"т04"}</definedName>
    <definedName name="________t06" hidden="1">{#N/A,#N/A,FALSE,"т04"}</definedName>
    <definedName name="_______a11" hidden="1">{#N/A,#N/A,FALSE,"т02бд"}</definedName>
    <definedName name="_______t06" hidden="1">{#N/A,#N/A,FALSE,"т04"}</definedName>
    <definedName name="______a11" localSheetId="2" hidden="1">{#N/A,#N/A,FALSE,"т02бд"}</definedName>
    <definedName name="______a11" localSheetId="1" hidden="1">{#N/A,#N/A,FALSE,"т02бд"}</definedName>
    <definedName name="______a11" hidden="1">{#N/A,#N/A,FALSE,"т02бд"}</definedName>
    <definedName name="______t06" localSheetId="2" hidden="1">{#N/A,#N/A,FALSE,"т04"}</definedName>
    <definedName name="______t06" localSheetId="1" hidden="1">{#N/A,#N/A,FALSE,"т04"}</definedName>
    <definedName name="______t06" hidden="1">{#N/A,#N/A,FALSE,"т04"}</definedName>
    <definedName name="_____a11" localSheetId="2" hidden="1">{#N/A,#N/A,FALSE,"т02бд"}</definedName>
    <definedName name="_____t06" localSheetId="2" hidden="1">{#N/A,#N/A,FALSE,"т04"}</definedName>
    <definedName name="____a11" localSheetId="2" hidden="1">{#N/A,#N/A,FALSE,"т02бд"}</definedName>
    <definedName name="____a11" localSheetId="1" hidden="1">{#N/A,#N/A,FALSE,"т02бд"}</definedName>
    <definedName name="____a11" hidden="1">{#N/A,#N/A,FALSE,"т02бд"}</definedName>
    <definedName name="____t06" localSheetId="2" hidden="1">{#N/A,#N/A,FALSE,"т04"}</definedName>
    <definedName name="____t06" localSheetId="1" hidden="1">{#N/A,#N/A,FALSE,"т04"}</definedName>
    <definedName name="____t06" hidden="1">{#N/A,#N/A,FALSE,"т04"}</definedName>
    <definedName name="___a11" hidden="1">{#N/A,#N/A,FALSE,"т02бд"}</definedName>
    <definedName name="___t06" hidden="1">{#N/A,#N/A,FALSE,"т04"}</definedName>
    <definedName name="__a11" localSheetId="2" hidden="1">{#N/A,#N/A,FALSE,"т02бд"}</definedName>
    <definedName name="__a11" localSheetId="1" hidden="1">{#N/A,#N/A,FALSE,"т02бд"}</definedName>
    <definedName name="__a11" hidden="1">{#N/A,#N/A,FALSE,"т02бд"}</definedName>
    <definedName name="__t06" localSheetId="2" hidden="1">{#N/A,#N/A,FALSE,"т04"}</definedName>
    <definedName name="__t06" localSheetId="1" hidden="1">{#N/A,#N/A,FALSE,"т04"}</definedName>
    <definedName name="__t06" hidden="1">{#N/A,#N/A,FALSE,"т04"}</definedName>
    <definedName name="_18_Лют_09" localSheetId="2">#REF!</definedName>
    <definedName name="_18_Лют_09" localSheetId="1">#REF!</definedName>
    <definedName name="_18_Лют_09">#REF!</definedName>
    <definedName name="_19_Лют_09" localSheetId="2">#REF!</definedName>
    <definedName name="_19_Лют_09" localSheetId="1">#REF!</definedName>
    <definedName name="_19_Лют_09">#REF!</definedName>
    <definedName name="_19_Лют_09_ВЧА" localSheetId="2">#REF!</definedName>
    <definedName name="_19_Лют_09_ВЧА" localSheetId="1">#REF!</definedName>
    <definedName name="_19_Лют_09_ВЧА">#REF!</definedName>
    <definedName name="_a11" localSheetId="3" hidden="1">{#N/A,#N/A,FALSE,"т02бд"}</definedName>
    <definedName name="_a11" localSheetId="0" hidden="1">{#N/A,#N/A,FALSE,"т02бд"}</definedName>
    <definedName name="_a11" hidden="1">{#N/A,#N/A,FALSE,"т02бд"}</definedName>
    <definedName name="_t06" localSheetId="3" hidden="1">{#N/A,#N/A,FALSE,"т04"}</definedName>
    <definedName name="_t06" localSheetId="0" hidden="1">{#N/A,#N/A,FALSE,"т04"}</definedName>
    <definedName name="_t06" hidden="1">{#N/A,#N/A,FALSE,"т04"}</definedName>
    <definedName name="_xlnm._FilterDatabase" localSheetId="0" hidden="1">'Іndexes - Ukraine and the world'!#REF!</definedName>
    <definedName name="BAZA">'[1]Мульт-ор М2, швидкість'!$E$1:$E$65536</definedName>
    <definedName name="cevv" localSheetId="2">[2]табл1!#REF!</definedName>
    <definedName name="cevv" localSheetId="1">[2]табл1!#REF!</definedName>
    <definedName name="cevv">[2]табл1!#REF!</definedName>
    <definedName name="d" localSheetId="2" hidden="1">{#N/A,#N/A,FALSE,"т02бд"}</definedName>
    <definedName name="d" localSheetId="1" hidden="1">{#N/A,#N/A,FALSE,"т02бд"}</definedName>
    <definedName name="d" hidden="1">{#N/A,#N/A,FALSE,"т02бд"}</definedName>
    <definedName name="ic" localSheetId="3" hidden="1">{#N/A,#N/A,FALSE,"т02бд"}</definedName>
    <definedName name="ic" localSheetId="2" hidden="1">{#N/A,#N/A,FALSE,"т02бд"}</definedName>
    <definedName name="ic" localSheetId="1" hidden="1">{#N/A,#N/A,FALSE,"т02бд"}</definedName>
    <definedName name="ic" localSheetId="0" hidden="1">{#N/A,#N/A,FALSE,"т02бд"}</definedName>
    <definedName name="ic" hidden="1">{#N/A,#N/A,FALSE,"т02бд"}</definedName>
    <definedName name="ICC_2008" localSheetId="3" hidden="1">{#N/A,#N/A,FALSE,"т02бд"}</definedName>
    <definedName name="ICC_2008" localSheetId="2" hidden="1">{#N/A,#N/A,FALSE,"т02бд"}</definedName>
    <definedName name="ICC_2008" localSheetId="1" hidden="1">{#N/A,#N/A,FALSE,"т02бд"}</definedName>
    <definedName name="ICC_2008" localSheetId="0" hidden="1">{#N/A,#N/A,FALSE,"т02бд"}</definedName>
    <definedName name="ICC_2008" hidden="1">{#N/A,#N/A,FALSE,"т02бд"}</definedName>
    <definedName name="q" localSheetId="3" hidden="1">{#N/A,#N/A,FALSE,"т02бд"}</definedName>
    <definedName name="q" localSheetId="2" hidden="1">{#N/A,#N/A,FALSE,"т02бд"}</definedName>
    <definedName name="q" localSheetId="1" hidden="1">{#N/A,#N/A,FALSE,"т02бд"}</definedName>
    <definedName name="q" localSheetId="0" hidden="1">{#N/A,#N/A,FALSE,"т02бд"}</definedName>
    <definedName name="q" hidden="1">{#N/A,#N/A,FALSE,"т02бд"}</definedName>
    <definedName name="tt" localSheetId="3" hidden="1">{#N/A,#N/A,FALSE,"т02бд"}</definedName>
    <definedName name="tt" localSheetId="2" hidden="1">{#N/A,#N/A,FALSE,"т02бд"}</definedName>
    <definedName name="tt" localSheetId="1" hidden="1">{#N/A,#N/A,FALSE,"т02бд"}</definedName>
    <definedName name="tt" localSheetId="0" hidden="1">{#N/A,#N/A,FALSE,"т02бд"}</definedName>
    <definedName name="tt" hidden="1">{#N/A,#N/A,FALSE,"т02бд"}</definedName>
    <definedName name="V">'[3]146024'!$A$1:$K$1</definedName>
    <definedName name="ven_vcha" localSheetId="2" hidden="1">{#N/A,#N/A,FALSE,"т02бд"}</definedName>
    <definedName name="ven_vcha" localSheetId="1" hidden="1">{#N/A,#N/A,FALSE,"т02бд"}</definedName>
    <definedName name="ven_vcha" hidden="1">{#N/A,#N/A,FALSE,"т02бд"}</definedName>
    <definedName name="wrn.04." localSheetId="3" hidden="1">{#N/A,#N/A,FALSE,"т02бд"}</definedName>
    <definedName name="wrn.04." localSheetId="2" hidden="1">{#N/A,#N/A,FALSE,"т02бд"}</definedName>
    <definedName name="wrn.04." localSheetId="1" hidden="1">{#N/A,#N/A,FALSE,"т02бд"}</definedName>
    <definedName name="wrn.04." localSheetId="0" hidden="1">{#N/A,#N/A,FALSE,"т02бд"}</definedName>
    <definedName name="wrn.04." hidden="1">{#N/A,#N/A,FALSE,"т02бд"}</definedName>
    <definedName name="wrn.д02." localSheetId="3" hidden="1">{#N/A,#N/A,FALSE,"т02бд"}</definedName>
    <definedName name="wrn.д02." localSheetId="2" hidden="1">{#N/A,#N/A,FALSE,"т02бд"}</definedName>
    <definedName name="wrn.д02." localSheetId="1" hidden="1">{#N/A,#N/A,FALSE,"т02бд"}</definedName>
    <definedName name="wrn.д02." localSheetId="0" hidden="1">{#N/A,#N/A,FALSE,"т02бд"}</definedName>
    <definedName name="wrn.д02." hidden="1">{#N/A,#N/A,FALSE,"т02бд"}</definedName>
    <definedName name="wrn.т171банки." localSheetId="3" hidden="1">{#N/A,#N/A,FALSE,"т17-1банки (2)"}</definedName>
    <definedName name="wrn.т171банки." localSheetId="2" hidden="1">{#N/A,#N/A,FALSE,"т17-1банки (2)"}</definedName>
    <definedName name="wrn.т171банки." localSheetId="1" hidden="1">{#N/A,#N/A,FALSE,"т17-1банки (2)"}</definedName>
    <definedName name="wrn.т171банки." localSheetId="0" hidden="1">{#N/A,#N/A,FALSE,"т17-1банки (2)"}</definedName>
    <definedName name="wrn.т171банки." hidden="1">{#N/A,#N/A,FALSE,"т17-1банки (2)"}</definedName>
    <definedName name="_xlnm.Database" localSheetId="2">#REF!</definedName>
    <definedName name="_xlnm.Database" localSheetId="1">#REF!</definedName>
    <definedName name="_xlnm.Database">#REF!</definedName>
    <definedName name="ГЦ" localSheetId="3" hidden="1">{#N/A,#N/A,FALSE,"т02бд"}</definedName>
    <definedName name="ГЦ" localSheetId="2" hidden="1">{#N/A,#N/A,FALSE,"т02бд"}</definedName>
    <definedName name="ГЦ" localSheetId="1" hidden="1">{#N/A,#N/A,FALSE,"т02бд"}</definedName>
    <definedName name="ГЦ" localSheetId="0" hidden="1">{#N/A,#N/A,FALSE,"т02бд"}</definedName>
    <definedName name="ГЦ" hidden="1">{#N/A,#N/A,FALSE,"т02бд"}</definedName>
    <definedName name="д17.1">'[4]д17-1'!$A$1:$H$1</definedName>
    <definedName name="ее" localSheetId="3" hidden="1">{#N/A,#N/A,FALSE,"т02бд"}</definedName>
    <definedName name="ее" localSheetId="2" hidden="1">{#N/A,#N/A,FALSE,"т02бд"}</definedName>
    <definedName name="ее" localSheetId="1" hidden="1">{#N/A,#N/A,FALSE,"т02бд"}</definedName>
    <definedName name="ее" localSheetId="0" hidden="1">{#N/A,#N/A,FALSE,"т02бд"}</definedName>
    <definedName name="ее" hidden="1">{#N/A,#N/A,FALSE,"т02бд"}</definedName>
    <definedName name="збз1998" localSheetId="2">#REF!</definedName>
    <definedName name="збз1998" localSheetId="1">#REF!</definedName>
    <definedName name="збз1998">#REF!</definedName>
    <definedName name="ии" localSheetId="3" hidden="1">{#N/A,#N/A,FALSE,"т02бд"}</definedName>
    <definedName name="ии" localSheetId="2" hidden="1">{#N/A,#N/A,FALSE,"т02бд"}</definedName>
    <definedName name="ии" localSheetId="1" hidden="1">{#N/A,#N/A,FALSE,"т02бд"}</definedName>
    <definedName name="ии" localSheetId="0" hidden="1">{#N/A,#N/A,FALSE,"т02бд"}</definedName>
    <definedName name="ии" hidden="1">{#N/A,#N/A,FALSE,"т02бд"}</definedName>
    <definedName name="іі" localSheetId="3" hidden="1">{#N/A,#N/A,FALSE,"т02бд"}</definedName>
    <definedName name="іі" localSheetId="2" hidden="1">{#N/A,#N/A,FALSE,"т02бд"}</definedName>
    <definedName name="іі" localSheetId="1" hidden="1">{#N/A,#N/A,FALSE,"т02бд"}</definedName>
    <definedName name="іі" localSheetId="0" hidden="1">{#N/A,#N/A,FALSE,"т02бд"}</definedName>
    <definedName name="іі" hidden="1">{#N/A,#N/A,FALSE,"т02бд"}</definedName>
    <definedName name="квітень" localSheetId="3" hidden="1">{#N/A,#N/A,FALSE,"т17-1банки (2)"}</definedName>
    <definedName name="квітень" localSheetId="2" hidden="1">{#N/A,#N/A,FALSE,"т17-1банки (2)"}</definedName>
    <definedName name="квітень" localSheetId="1" hidden="1">{#N/A,#N/A,FALSE,"т17-1банки (2)"}</definedName>
    <definedName name="квітень" localSheetId="0" hidden="1">{#N/A,#N/A,FALSE,"т17-1банки (2)"}</definedName>
    <definedName name="квітень" hidden="1">{#N/A,#N/A,FALSE,"т17-1банки (2)"}</definedName>
    <definedName name="ке" localSheetId="3" hidden="1">{#N/A,#N/A,FALSE,"т17-1банки (2)"}</definedName>
    <definedName name="ке" localSheetId="2" hidden="1">{#N/A,#N/A,FALSE,"т17-1банки (2)"}</definedName>
    <definedName name="ке" localSheetId="1" hidden="1">{#N/A,#N/A,FALSE,"т17-1банки (2)"}</definedName>
    <definedName name="ке" localSheetId="0"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2" hidden="1">{#N/A,#N/A,FALSE,"т02бд"}</definedName>
    <definedName name="нн" localSheetId="1" hidden="1">{#N/A,#N/A,FALSE,"т02бд"}</definedName>
    <definedName name="нн" localSheetId="0" hidden="1">{#N/A,#N/A,FALSE,"т02бд"}</definedName>
    <definedName name="нн" hidden="1">{#N/A,#N/A,FALSE,"т02бд"}</definedName>
    <definedName name="Список">'[3]146024'!$A$8:$A$88</definedName>
    <definedName name="стельм." localSheetId="3" hidden="1">{#N/A,#N/A,FALSE,"т17-1банки (2)"}</definedName>
    <definedName name="стельм." localSheetId="2" hidden="1">{#N/A,#N/A,FALSE,"т17-1банки (2)"}</definedName>
    <definedName name="стельм." localSheetId="1" hidden="1">{#N/A,#N/A,FALSE,"т17-1банки (2)"}</definedName>
    <definedName name="стельм." localSheetId="0" hidden="1">{#N/A,#N/A,FALSE,"т17-1банки (2)"}</definedName>
    <definedName name="стельм." hidden="1">{#N/A,#N/A,FALSE,"т17-1банки (2)"}</definedName>
    <definedName name="т01" localSheetId="2">#REF!</definedName>
    <definedName name="т01" localSheetId="1">#REF!</definedName>
    <definedName name="т01">#REF!</definedName>
    <definedName name="т05" localSheetId="3" hidden="1">{#N/A,#N/A,FALSE,"т04"}</definedName>
    <definedName name="т05" localSheetId="2" hidden="1">{#N/A,#N/A,FALSE,"т04"}</definedName>
    <definedName name="т05" localSheetId="1" hidden="1">{#N/A,#N/A,FALSE,"т04"}</definedName>
    <definedName name="т05" localSheetId="0" hidden="1">{#N/A,#N/A,FALSE,"т04"}</definedName>
    <definedName name="т05" hidden="1">{#N/A,#N/A,FALSE,"т04"}</definedName>
    <definedName name="т06" localSheetId="2">#REF!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2">#REF!</definedName>
    <definedName name="т17.2" localSheetId="1">#REF!</definedName>
    <definedName name="т17.2">#REF!</definedName>
    <definedName name="т17.2.2001">'[9]т17-2 '!$A$1</definedName>
    <definedName name="т17.3">'[9]т17-3'!$A$1:$L$2</definedName>
    <definedName name="т17.3.2001">'[9]т17-2 '!$A$1</definedName>
    <definedName name="т17.4" localSheetId="2">#REF!</definedName>
    <definedName name="т17.4" localSheetId="1">#REF!</definedName>
    <definedName name="т17.4">#REF!</definedName>
    <definedName name="т17.4.1999" localSheetId="2">#REF!</definedName>
    <definedName name="т17.4.1999" localSheetId="1">#REF!</definedName>
    <definedName name="т17.4.1999">#REF!</definedName>
    <definedName name="т17.4.2001" localSheetId="2">#REF!</definedName>
    <definedName name="т17.4.2001" localSheetId="1">#REF!</definedName>
    <definedName name="т17.4.2001">#REF!</definedName>
    <definedName name="т17.5" localSheetId="2">#REF!</definedName>
    <definedName name="т17.5" localSheetId="1">#REF!</definedName>
    <definedName name="т17.5">#REF!</definedName>
    <definedName name="т17.5.2001" localSheetId="2">#REF!</definedName>
    <definedName name="т17.5.2001" localSheetId="1">#REF!</definedName>
    <definedName name="т17.5.2001">#REF!</definedName>
    <definedName name="т17.7" localSheetId="2">#REF!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2" hidden="1">{#N/A,#N/A,FALSE,"т02бд"}</definedName>
    <definedName name="ц" localSheetId="1" hidden="1">{#N/A,#N/A,FALSE,"т02бд"}</definedName>
    <definedName name="ц" hidden="1">{#N/A,#N/A,FALSE,"т02бд"}</definedName>
    <definedName name="цеу" localSheetId="3" hidden="1">{#N/A,#N/A,FALSE,"т02бд"}</definedName>
    <definedName name="цеу" localSheetId="2" hidden="1">{#N/A,#N/A,FALSE,"т02бд"}</definedName>
    <definedName name="цеу" localSheetId="1" hidden="1">{#N/A,#N/A,FALSE,"т02бд"}</definedName>
    <definedName name="цеу" localSheetId="0" hidden="1">{#N/A,#N/A,FALSE,"т02бд"}</definedName>
    <definedName name="цеу" hidden="1">{#N/A,#N/A,FALSE,"т02бд"}</definedName>
    <definedName name="черв" localSheetId="3" hidden="1">{#N/A,#N/A,FALSE,"т02бд"}</definedName>
    <definedName name="черв" localSheetId="2" hidden="1">{#N/A,#N/A,FALSE,"т02бд"}</definedName>
    <definedName name="черв" localSheetId="1" hidden="1">{#N/A,#N/A,FALSE,"т02бд"}</definedName>
    <definedName name="черв" localSheetId="0" hidden="1">{#N/A,#N/A,FALSE,"т02бд"}</definedName>
    <definedName name="черв" hidden="1">{#N/A,#N/A,FALSE,"т02бд"}</definedName>
  </definedNames>
  <calcPr calcId="152511"/>
</workbook>
</file>

<file path=xl/calcChain.xml><?xml version="1.0" encoding="utf-8"?>
<calcChain xmlns="http://schemas.openxmlformats.org/spreadsheetml/2006/main">
  <c r="E23" i="54" l="1"/>
  <c r="E21" i="54"/>
  <c r="E13" i="54"/>
  <c r="E7" i="54"/>
  <c r="B9" i="36" l="1"/>
  <c r="H4" i="36" l="1"/>
  <c r="G5" i="36"/>
  <c r="F4" i="36"/>
  <c r="E17" i="54" l="1"/>
  <c r="E15" i="54"/>
  <c r="E11" i="54"/>
  <c r="E18" i="54" s="1"/>
  <c r="E9" i="54"/>
  <c r="H7" i="30" l="1"/>
  <c r="G7" i="30"/>
  <c r="F7" i="30"/>
  <c r="F30" i="54" l="1"/>
  <c r="H26" i="54"/>
  <c r="G28" i="54"/>
  <c r="G26" i="54"/>
  <c r="G19" i="54"/>
  <c r="E5" i="54"/>
  <c r="F5" i="54" s="1"/>
  <c r="F3" i="54"/>
  <c r="G15" i="36" l="1"/>
  <c r="H8" i="30" l="1"/>
  <c r="G8" i="30"/>
  <c r="F8" i="30"/>
  <c r="H12" i="30"/>
  <c r="G12" i="30"/>
  <c r="F12" i="30"/>
  <c r="H6" i="30"/>
  <c r="G6" i="30"/>
  <c r="F6" i="30"/>
  <c r="H16" i="30"/>
  <c r="G16" i="30"/>
  <c r="F16" i="30"/>
  <c r="H3" i="30"/>
  <c r="G3" i="30"/>
  <c r="F3" i="30"/>
  <c r="H20" i="30"/>
  <c r="G20" i="30"/>
  <c r="F20" i="30"/>
  <c r="H10" i="30"/>
  <c r="G10" i="30"/>
  <c r="F10" i="30"/>
  <c r="H4" i="30"/>
  <c r="G4" i="30"/>
  <c r="F4" i="30"/>
  <c r="H15" i="30"/>
  <c r="G15" i="30"/>
  <c r="F15" i="30"/>
  <c r="H5" i="30"/>
  <c r="G5" i="30"/>
  <c r="F5" i="30"/>
  <c r="H14" i="30"/>
  <c r="G14" i="30"/>
  <c r="F14" i="30"/>
  <c r="H19" i="30"/>
  <c r="G19" i="30"/>
  <c r="F19" i="30"/>
  <c r="H11" i="30"/>
  <c r="G11" i="30"/>
  <c r="F11" i="30"/>
  <c r="H13" i="30"/>
  <c r="G13" i="30"/>
  <c r="F13" i="30"/>
  <c r="H9" i="30"/>
  <c r="G9" i="30"/>
  <c r="F9" i="30"/>
  <c r="H17" i="30"/>
  <c r="G17" i="30"/>
  <c r="F17" i="30"/>
  <c r="H18" i="30" l="1"/>
  <c r="F18" i="30"/>
  <c r="G18" i="30"/>
  <c r="B27" i="36" l="1"/>
  <c r="B28" i="36"/>
  <c r="H17" i="36"/>
  <c r="F16" i="36"/>
  <c r="G17" i="36"/>
  <c r="F17" i="36"/>
  <c r="H16" i="36"/>
  <c r="G16" i="36"/>
  <c r="H15" i="36"/>
  <c r="F15" i="36"/>
  <c r="G7" i="36"/>
  <c r="F8" i="36"/>
  <c r="F7" i="36"/>
  <c r="F6" i="36"/>
  <c r="F5" i="36"/>
  <c r="G4" i="36"/>
  <c r="F21" i="54"/>
  <c r="F28" i="54"/>
  <c r="F26" i="54"/>
  <c r="F24" i="54"/>
  <c r="F22" i="54"/>
  <c r="F20" i="54"/>
  <c r="F19" i="54"/>
  <c r="F14" i="54"/>
  <c r="F12" i="54"/>
  <c r="F10" i="54"/>
  <c r="F6" i="54"/>
  <c r="F4" i="54"/>
  <c r="H20" i="54"/>
  <c r="G3" i="54"/>
  <c r="H3" i="54"/>
  <c r="G22" i="54" l="1"/>
  <c r="F7" i="54" l="1"/>
  <c r="H22" i="54" l="1"/>
  <c r="H8" i="54"/>
  <c r="E9" i="36" l="1"/>
  <c r="F9" i="36" l="1"/>
  <c r="H9" i="36"/>
  <c r="G9" i="36"/>
  <c r="E27" i="54" l="1"/>
  <c r="F27" i="54" l="1"/>
  <c r="H8" i="36"/>
  <c r="G8" i="36"/>
  <c r="H7" i="36"/>
  <c r="H6" i="36"/>
  <c r="G6" i="36"/>
  <c r="H5" i="36"/>
  <c r="E29" i="54" l="1"/>
  <c r="F29" i="54" s="1"/>
  <c r="H28" i="54"/>
  <c r="F15" i="54"/>
  <c r="H30" i="54"/>
  <c r="G30" i="54"/>
  <c r="H24" i="54"/>
  <c r="G24" i="54"/>
  <c r="G20" i="54"/>
  <c r="H14" i="54"/>
  <c r="G14" i="54"/>
  <c r="E25" i="54"/>
  <c r="F13" i="54"/>
  <c r="F25" i="54" l="1"/>
  <c r="H21" i="54"/>
  <c r="H29" i="54"/>
  <c r="H25" i="54"/>
  <c r="G29" i="54"/>
  <c r="G25" i="54"/>
  <c r="G21" i="54"/>
  <c r="H15" i="54"/>
  <c r="G15" i="54"/>
  <c r="H19" i="54"/>
  <c r="G8" i="54"/>
  <c r="H10" i="54"/>
  <c r="G10" i="54"/>
  <c r="H13" i="54"/>
  <c r="G13" i="54"/>
  <c r="H12" i="54"/>
  <c r="G12" i="54"/>
  <c r="H6" i="54"/>
  <c r="G6" i="54"/>
  <c r="H5" i="54"/>
  <c r="G5" i="54"/>
  <c r="H4" i="54"/>
  <c r="G4" i="54"/>
  <c r="E31" i="54" l="1"/>
  <c r="F11" i="54"/>
  <c r="F31" i="54" l="1"/>
  <c r="E32" i="54"/>
  <c r="F32" i="54" s="1"/>
  <c r="G23" i="54"/>
  <c r="F23" i="54"/>
  <c r="H23" i="54"/>
  <c r="H7" i="54"/>
  <c r="H9" i="54"/>
  <c r="H31" i="54"/>
  <c r="G31" i="54"/>
  <c r="H27" i="54"/>
  <c r="G27" i="54"/>
  <c r="G7" i="54"/>
  <c r="H11" i="54"/>
  <c r="G11" i="54"/>
  <c r="G9" i="54"/>
  <c r="G18" i="54" l="1"/>
  <c r="F18" i="54"/>
  <c r="H18" i="54"/>
  <c r="G32" i="54"/>
  <c r="H32" i="54"/>
</calcChain>
</file>

<file path=xl/sharedStrings.xml><?xml version="1.0" encoding="utf-8"?>
<sst xmlns="http://schemas.openxmlformats.org/spreadsheetml/2006/main" count="173" uniqueCount="108">
  <si>
    <t>x</t>
  </si>
  <si>
    <t>***SEs' Trading Volume, UAH bn</t>
  </si>
  <si>
    <t>https://www.uaib.com.ua/analituaib/rankings/kua</t>
  </si>
  <si>
    <t>https://www.uaib.com.ua/analituaib/rankings/ici</t>
  </si>
  <si>
    <t>х</t>
  </si>
  <si>
    <t>30.09.2020</t>
  </si>
  <si>
    <t>31.12.2020</t>
  </si>
  <si>
    <t>-</t>
  </si>
  <si>
    <t>30.09.2017</t>
  </si>
  <si>
    <t>30.09.2018</t>
  </si>
  <si>
    <t>30.09.2019</t>
  </si>
  <si>
    <t>Stock Indexes: Ukraine and the World</t>
  </si>
  <si>
    <t>Indexes</t>
  </si>
  <si>
    <t>Q3 2021</t>
  </si>
  <si>
    <t>YTD 2021</t>
  </si>
  <si>
    <t>Year</t>
  </si>
  <si>
    <t>UX (Ukraine)</t>
  </si>
  <si>
    <t>FTSE/JSE Africa All-Share Index (RSA)</t>
  </si>
  <si>
    <t>DAX (Germany)</t>
  </si>
  <si>
    <t>DJIA (USA)</t>
  </si>
  <si>
    <t>CAC 40 (France)</t>
  </si>
  <si>
    <t>BIST 100 National Index (Тurkey)</t>
  </si>
  <si>
    <t>NIKKEI 225 (Japan)</t>
  </si>
  <si>
    <t>Cyprus SE General Index (Cyprus)</t>
  </si>
  <si>
    <t>S&amp;P 500 (USA)</t>
  </si>
  <si>
    <t>SHANGHAI SE COMPOSITE (China)</t>
  </si>
  <si>
    <t>PFTS (Ukraine)</t>
  </si>
  <si>
    <t>Ibovespa Sao Paulo SE Index (Brazil)</t>
  </si>
  <si>
    <t>HANG SENG (Hong-Kong)</t>
  </si>
  <si>
    <t>S&amp;P BSE SENSEX Index (India)</t>
  </si>
  <si>
    <t>RTS (Russia)</t>
  </si>
  <si>
    <t>MICEX (Russia)</t>
  </si>
  <si>
    <t>WSE WIG 20 (Poland)</t>
  </si>
  <si>
    <t>Indicator / Date</t>
  </si>
  <si>
    <t>30.09.2020 (Q3 2020)</t>
  </si>
  <si>
    <t>31.12.2020 (Q4 2020)</t>
  </si>
  <si>
    <t>30.06.2021 (Q2 2021)</t>
  </si>
  <si>
    <t>30.09.2021 (Q3 2021)</t>
  </si>
  <si>
    <t>Q3 2021 change</t>
  </si>
  <si>
    <t>YTD change</t>
  </si>
  <si>
    <t>Annual change in Q3 2021</t>
  </si>
  <si>
    <t>Number of securities in the registers (listing) of stock exchanges, including:</t>
  </si>
  <si>
    <t>State bonds (OVDP)</t>
  </si>
  <si>
    <t>share of "listing" securities in all securities in the lists of all SEs</t>
  </si>
  <si>
    <t>share in the "listed" securities of all SEs</t>
  </si>
  <si>
    <t>municipal bonds</t>
  </si>
  <si>
    <t>corporate bonds</t>
  </si>
  <si>
    <t>equities**</t>
  </si>
  <si>
    <t>CIF equities</t>
  </si>
  <si>
    <t>investment certificates</t>
  </si>
  <si>
    <t>Trading volume on all stock exchanges in total, UAH M, incl.:</t>
  </si>
  <si>
    <t>State bonds (OVDP+OZDP)</t>
  </si>
  <si>
    <t>share of trading volume on all SEs</t>
  </si>
  <si>
    <t>equities</t>
  </si>
  <si>
    <t>investment certificates (and CIF equities)</t>
  </si>
  <si>
    <t>derivatives (excl. state derivatives)</t>
  </si>
  <si>
    <t>share (total)</t>
  </si>
  <si>
    <t>Sources: data on securities in lists of stock exchanges and trading volumes - NSSMC, stock exchanges; calculations - UAIB.</t>
  </si>
  <si>
    <t xml:space="preserve">** Including depositary receipts of MHP S.A. </t>
  </si>
  <si>
    <t>Date</t>
  </si>
  <si>
    <t>Number of AMCs with CII under management</t>
  </si>
  <si>
    <t>CII Ranking</t>
  </si>
  <si>
    <t>AMC Ranking</t>
  </si>
  <si>
    <t>Funds</t>
  </si>
  <si>
    <t>Change for the year</t>
  </si>
  <si>
    <t xml:space="preserve">Change for Q3 2021 </t>
  </si>
  <si>
    <t>Change for YTD 2021</t>
  </si>
  <si>
    <t>CII*, including</t>
  </si>
  <si>
    <t>venture</t>
  </si>
  <si>
    <t>NPF (right scale)</t>
  </si>
  <si>
    <t>IC (right scale)</t>
  </si>
  <si>
    <t>Total</t>
  </si>
  <si>
    <t>CII NAV*</t>
  </si>
  <si>
    <t>Open-ended</t>
  </si>
  <si>
    <t>Venture</t>
  </si>
  <si>
    <t>* Operating CII, which have reached the standard of the minimum volume of assets (were recognized as valid), are managed by AMC and provided reports for the relevant period (as at the reporting  date).</t>
  </si>
  <si>
    <t>Period</t>
  </si>
  <si>
    <t>Q4 '20</t>
  </si>
  <si>
    <t>Q3 '20</t>
  </si>
  <si>
    <t>Q1 '21</t>
  </si>
  <si>
    <t>Q2 '21</t>
  </si>
  <si>
    <t>Q3 '21</t>
  </si>
  <si>
    <t>Year in the previous quarter</t>
  </si>
  <si>
    <t>open-ended (right scale)</t>
  </si>
  <si>
    <t>FTSE 100 (UK)</t>
  </si>
  <si>
    <t>Ranking by the quarterly rate.</t>
  </si>
  <si>
    <t>* According to the Exchanges data and Bloomberg Agency.</t>
  </si>
  <si>
    <t>Ranking in the table is based on quarterly rates.</t>
  </si>
  <si>
    <t>Number of securities in the lists of stock exchanges, including*:</t>
  </si>
  <si>
    <t>* In total, as at September 30, 2021, the total exchanges lists, including "listing", comprised of 190  issuances of government bonds, 10 – of municipal bonds, 110 — corporate bonds (including  15 Eurobonds), 116 of equities, (including  21 – foreign ones), 8 – equities of CIFs, 27 – investment certificates of UIFs, and 28 -  derivatives (options and forwards).</t>
  </si>
  <si>
    <t>Indicators of the Organised Stock Market of Ukraine (Stock Exchanges)</t>
  </si>
  <si>
    <t>Number of AMCs, ANPFs, CIIs &amp; NPFs &amp; ICs with assets under management</t>
  </si>
  <si>
    <t>Number of all AMCs</t>
  </si>
  <si>
    <t>Number of AMCs without CII under management</t>
  </si>
  <si>
    <t>Number of ANPF members of UAIB ** (rhs)</t>
  </si>
  <si>
    <t>Number of ANPF members of UAIB, which carry out exclusively NPF administration (rhs)</t>
  </si>
  <si>
    <t>Number of CIIs under management</t>
  </si>
  <si>
    <t>Number of CIIs under management per AMC with CIIs under management</t>
  </si>
  <si>
    <t>Number of established CIIs (those that have reached the standard of minimum assets)</t>
  </si>
  <si>
    <t>Number of NPFs under AMC management (rhs)</t>
  </si>
  <si>
    <t>Number of ICs with assets under AMC management (rhs)</t>
  </si>
  <si>
    <t>* AMC - asset management company; ANPF - NPF administrators; CII - mutual investment institutions; NPFs - private pension funds, IC - insurance companies with assets under AMC management.</t>
  </si>
  <si>
    <t>** UAIB received the status of PPA and SRO for the second type of professional activity - the activity of administration of private pension funds after the relevant registration with the NSSMC on August 27, 2020.</t>
  </si>
  <si>
    <t xml:space="preserve"> For more information about the results of the AMC asset management of CII, NPF and IC, see:</t>
  </si>
  <si>
    <t>Assets under Management</t>
  </si>
  <si>
    <t>UAH M</t>
  </si>
  <si>
    <t>Net Flow of Capital in Open-Ended CII</t>
  </si>
  <si>
    <t>Net inflow / outflow for the corresponding quarter, UAH M</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</si>
</sst>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_-;_-* &quot;-&quot;??_₴_-;_-@_-"/>
    <numFmt numFmtId="164" formatCode="_(* #,##0.00_);_(* \(#,##0.00\);_(* &quot;-&quot;??_);_(@_)"/>
    <numFmt numFmtId="165" formatCode="0.0%"/>
    <numFmt numFmtId="166" formatCode="&quot;$&quot;#,##0_);[Red]\(&quot;$&quot;#,##0\)"/>
    <numFmt numFmtId="167" formatCode="#,##0.0"/>
  </numFmts>
  <fonts count="79">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sz val="8"/>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i/>
      <sz val="9"/>
      <color indexed="8"/>
      <name val="Arial"/>
      <family val="2"/>
      <charset val="204"/>
    </font>
    <font>
      <i/>
      <sz val="9"/>
      <name val="Arial"/>
      <family val="2"/>
      <charset val="204"/>
    </font>
    <font>
      <b/>
      <sz val="16"/>
      <color indexed="8"/>
      <name val="Arial"/>
      <family val="2"/>
      <charset val="204"/>
    </font>
    <font>
      <sz val="11"/>
      <color theme="1"/>
      <name val="Calibri"/>
      <family val="2"/>
      <charset val="204"/>
      <scheme val="minor"/>
    </font>
    <font>
      <u/>
      <sz val="10"/>
      <color theme="10"/>
      <name val="Arial"/>
      <family val="2"/>
      <charset val="204"/>
    </font>
    <font>
      <sz val="10"/>
      <color rgb="FFFF0000"/>
      <name val="Arial"/>
      <family val="2"/>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sz val="10"/>
      <name val="Arial"/>
      <family val="2"/>
      <charset val="204"/>
    </font>
    <font>
      <b/>
      <sz val="10"/>
      <name val="Arial Cyr"/>
      <charset val="204"/>
    </font>
    <font>
      <sz val="10"/>
      <color rgb="FF000000"/>
      <name val="Arial"/>
      <family val="2"/>
      <charset val="204"/>
    </font>
    <font>
      <i/>
      <sz val="10"/>
      <color rgb="FF000000"/>
      <name val="Arial"/>
      <family val="2"/>
      <charset val="204"/>
    </font>
    <font>
      <b/>
      <sz val="10"/>
      <color rgb="FF000000"/>
      <name val="Arial"/>
      <family val="2"/>
      <charset val="204"/>
    </font>
    <font>
      <b/>
      <sz val="16"/>
      <color rgb="FF000000"/>
      <name val="Arial"/>
      <family val="2"/>
      <charset val="204"/>
    </font>
    <font>
      <i/>
      <sz val="8"/>
      <color rgb="FF000000"/>
      <name val="Arial"/>
      <family val="2"/>
      <charset val="204"/>
    </font>
    <font>
      <u/>
      <sz val="8"/>
      <color rgb="FF0000FF"/>
      <name val="Arial"/>
      <family val="2"/>
      <charset val="204"/>
    </font>
    <font>
      <sz val="11"/>
      <color indexed="8"/>
      <name val="Arial"/>
      <family val="2"/>
      <charset val="204"/>
    </font>
    <font>
      <b/>
      <sz val="11"/>
      <name val="Arial"/>
      <family val="2"/>
      <charset val="204"/>
    </font>
    <font>
      <b/>
      <sz val="11"/>
      <color indexed="8"/>
      <name val="Arial"/>
      <family val="2"/>
      <charset val="204"/>
    </font>
    <font>
      <sz val="11"/>
      <name val="Arial"/>
      <family val="2"/>
      <charset val="204"/>
    </font>
    <font>
      <b/>
      <sz val="11"/>
      <color rgb="FF000000"/>
      <name val="Arial"/>
      <family val="2"/>
      <charset val="204"/>
    </font>
    <font>
      <b/>
      <sz val="11"/>
      <color theme="0" tint="-0.34998626667073579"/>
      <name val="Arial"/>
      <family val="2"/>
      <charset val="204"/>
    </font>
  </fonts>
  <fills count="6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4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CBC52"/>
        <bgColor rgb="FFA8A8A8"/>
      </patternFill>
    </fill>
    <fill>
      <patternFill patternType="solid">
        <fgColor rgb="FF00BAF9"/>
        <bgColor rgb="FF33CCCC"/>
      </patternFill>
    </fill>
    <fill>
      <patternFill patternType="solid">
        <fgColor rgb="FF98CCFC"/>
        <bgColor rgb="FF97B5D9"/>
      </patternFill>
    </fill>
    <fill>
      <patternFill patternType="solid">
        <fgColor rgb="FF33CCCC"/>
        <bgColor rgb="FF4BABC5"/>
      </patternFill>
    </fill>
  </fills>
  <borders count="7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top/>
      <bottom style="dotted">
        <color indexed="23"/>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style="dotted">
        <color indexed="23"/>
      </left>
      <right/>
      <top/>
      <bottom style="medium">
        <color indexed="21"/>
      </bottom>
      <diagonal/>
    </border>
    <border>
      <left/>
      <right/>
      <top style="dotted">
        <color indexed="23"/>
      </top>
      <bottom style="dotted">
        <color indexed="23"/>
      </bottom>
      <diagonal/>
    </border>
    <border>
      <left style="dotted">
        <color indexed="55"/>
      </left>
      <right style="dotted">
        <color indexed="55"/>
      </right>
      <top style="dotted">
        <color indexed="55"/>
      </top>
      <bottom style="dotted">
        <color indexed="55"/>
      </bottom>
      <diagonal/>
    </border>
    <border>
      <left/>
      <right style="dotted">
        <color indexed="55"/>
      </right>
      <top style="dotted">
        <color indexed="55"/>
      </top>
      <bottom style="dotted">
        <color indexed="55"/>
      </bottom>
      <diagonal/>
    </border>
    <border>
      <left style="dotted">
        <color indexed="55"/>
      </left>
      <right/>
      <top style="dotted">
        <color indexed="55"/>
      </top>
      <bottom style="dotted">
        <color indexed="55"/>
      </bottom>
      <diagonal/>
    </border>
    <border>
      <left style="dotted">
        <color indexed="55"/>
      </left>
      <right style="dotted">
        <color indexed="55"/>
      </right>
      <top style="medium">
        <color indexed="21"/>
      </top>
      <bottom style="medium">
        <color indexed="21"/>
      </bottom>
      <diagonal/>
    </border>
    <border>
      <left style="dotted">
        <color indexed="55"/>
      </left>
      <right/>
      <top style="medium">
        <color indexed="21"/>
      </top>
      <bottom style="medium">
        <color indexed="21"/>
      </bottom>
      <diagonal/>
    </border>
    <border>
      <left style="dotted">
        <color indexed="55"/>
      </left>
      <right/>
      <top/>
      <bottom style="thin">
        <color indexed="55"/>
      </bottom>
      <diagonal/>
    </border>
    <border>
      <left style="dotted">
        <color indexed="55"/>
      </left>
      <right/>
      <top style="thin">
        <color indexed="55"/>
      </top>
      <bottom style="thin">
        <color indexed="55"/>
      </bottom>
      <diagonal/>
    </border>
    <border>
      <left style="dotted">
        <color indexed="55"/>
      </left>
      <right/>
      <top/>
      <bottom style="dotted">
        <color indexed="55"/>
      </bottom>
      <diagonal/>
    </border>
    <border>
      <left/>
      <right style="dotted">
        <color indexed="55"/>
      </right>
      <top style="dotted">
        <color indexed="55"/>
      </top>
      <bottom style="thin">
        <color indexed="21"/>
      </bottom>
      <diagonal/>
    </border>
    <border>
      <left style="dotted">
        <color indexed="55"/>
      </left>
      <right style="dotted">
        <color indexed="55"/>
      </right>
      <top style="dotted">
        <color indexed="55"/>
      </top>
      <bottom style="thin">
        <color indexed="21"/>
      </bottom>
      <diagonal/>
    </border>
    <border>
      <left style="dotted">
        <color indexed="55"/>
      </left>
      <right/>
      <top style="thin">
        <color indexed="21"/>
      </top>
      <bottom style="thin">
        <color indexed="55"/>
      </bottom>
      <diagonal/>
    </border>
    <border>
      <left style="dotted">
        <color indexed="55"/>
      </left>
      <right/>
      <top style="dotted">
        <color indexed="55"/>
      </top>
      <bottom style="medium">
        <color indexed="21"/>
      </bottom>
      <diagonal/>
    </border>
    <border>
      <left/>
      <right/>
      <top style="dotted">
        <color indexed="23"/>
      </top>
      <bottom style="medium">
        <color indexed="21"/>
      </bottom>
      <diagonal/>
    </border>
    <border>
      <left style="dotted">
        <color indexed="55"/>
      </left>
      <right/>
      <top/>
      <bottom/>
      <diagonal/>
    </border>
    <border>
      <left style="dotted">
        <color indexed="23"/>
      </left>
      <right style="dotted">
        <color indexed="23"/>
      </right>
      <top/>
      <bottom style="medium">
        <color indexed="21"/>
      </bottom>
      <diagonal/>
    </border>
    <border>
      <left/>
      <right/>
      <top/>
      <bottom style="medium">
        <color indexed="21"/>
      </bottom>
      <diagonal/>
    </border>
    <border>
      <left style="dotted">
        <color indexed="55"/>
      </left>
      <right/>
      <top style="dotted">
        <color indexed="55"/>
      </top>
      <bottom style="medium">
        <color indexed="57"/>
      </bottom>
      <diagonal/>
    </border>
    <border>
      <left/>
      <right/>
      <top/>
      <bottom style="dotted">
        <color indexed="23"/>
      </bottom>
      <diagonal/>
    </border>
    <border>
      <left style="dotted">
        <color indexed="55"/>
      </left>
      <right style="dotted">
        <color indexed="55"/>
      </right>
      <top style="thin">
        <color indexed="55"/>
      </top>
      <bottom style="dotted">
        <color indexed="55"/>
      </bottom>
      <diagonal/>
    </border>
    <border>
      <left style="dotted">
        <color indexed="55"/>
      </left>
      <right style="dotted">
        <color indexed="55"/>
      </right>
      <top style="dotted">
        <color indexed="55"/>
      </top>
      <bottom style="thin">
        <color theme="8" tint="-0.499984740745262"/>
      </bottom>
      <diagonal/>
    </border>
    <border>
      <left style="dotted">
        <color indexed="23"/>
      </left>
      <right style="dotted">
        <color indexed="23"/>
      </right>
      <top style="dotted">
        <color indexed="23"/>
      </top>
      <bottom/>
      <diagonal/>
    </border>
    <border>
      <left style="dotted">
        <color indexed="23"/>
      </left>
      <right/>
      <top style="dotted">
        <color indexed="23"/>
      </top>
      <bottom/>
      <diagonal/>
    </border>
    <border>
      <left/>
      <right style="hair">
        <color indexed="23"/>
      </right>
      <top style="hair">
        <color indexed="23"/>
      </top>
      <bottom style="medium">
        <color indexed="21"/>
      </bottom>
      <diagonal/>
    </border>
    <border>
      <left/>
      <right/>
      <top style="medium">
        <color indexed="21"/>
      </top>
      <bottom style="medium">
        <color indexed="21"/>
      </bottom>
      <diagonal/>
    </border>
    <border>
      <left/>
      <right/>
      <top style="medium">
        <color indexed="21"/>
      </top>
      <bottom style="thin">
        <color indexed="55"/>
      </bottom>
      <diagonal/>
    </border>
    <border>
      <left/>
      <right/>
      <top style="thin">
        <color indexed="55"/>
      </top>
      <bottom style="thin">
        <color indexed="55"/>
      </bottom>
      <diagonal/>
    </border>
    <border>
      <left/>
      <right/>
      <top style="dotted">
        <color indexed="55"/>
      </top>
      <bottom style="dotted">
        <color indexed="5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tted">
        <color indexed="23"/>
      </top>
      <bottom/>
      <diagonal/>
    </border>
    <border>
      <left/>
      <right style="dotted">
        <color rgb="FF808080"/>
      </right>
      <top style="dotted">
        <color rgb="FF808080"/>
      </top>
      <bottom style="dotted">
        <color rgb="FF808080"/>
      </bottom>
      <diagonal/>
    </border>
    <border>
      <left/>
      <right style="dotted">
        <color indexed="23"/>
      </right>
      <top style="dotted">
        <color rgb="FF808080"/>
      </top>
      <bottom style="medium">
        <color rgb="FF008080"/>
      </bottom>
      <diagonal/>
    </border>
    <border>
      <left/>
      <right/>
      <top/>
      <bottom style="dotted">
        <color rgb="FF969696"/>
      </bottom>
      <diagonal/>
    </border>
    <border>
      <left/>
      <right/>
      <top style="dotted">
        <color rgb="FF969696"/>
      </top>
      <bottom style="dotted">
        <color rgb="FF969696"/>
      </bottom>
      <diagonal/>
    </border>
    <border>
      <left/>
      <right/>
      <top style="thin">
        <color rgb="FF007D3F"/>
      </top>
      <bottom style="thin">
        <color rgb="FF969696"/>
      </bottom>
      <diagonal/>
    </border>
    <border>
      <left/>
      <right style="dotted">
        <color rgb="FF969696"/>
      </right>
      <top style="dotted">
        <color rgb="FF969696"/>
      </top>
      <bottom style="dotted">
        <color rgb="FF969696"/>
      </bottom>
      <diagonal/>
    </border>
    <border>
      <left/>
      <right/>
      <top style="dotted">
        <color rgb="FF969696"/>
      </top>
      <bottom style="medium">
        <color rgb="FF339966"/>
      </bottom>
      <diagonal/>
    </border>
    <border>
      <left/>
      <right style="dotted">
        <color rgb="FF969696"/>
      </right>
      <top style="dotted">
        <color rgb="FF969696"/>
      </top>
      <bottom style="medium">
        <color rgb="FF007D3F"/>
      </bottom>
      <diagonal/>
    </border>
    <border>
      <left style="dotted">
        <color indexed="23"/>
      </left>
      <right style="dotted">
        <color indexed="23"/>
      </right>
      <top/>
      <bottom style="dotted">
        <color indexed="23"/>
      </bottom>
      <diagonal/>
    </border>
    <border>
      <left/>
      <right style="dotted">
        <color rgb="FF808080"/>
      </right>
      <top style="medium">
        <color rgb="FF007917"/>
      </top>
      <bottom style="medium">
        <color rgb="FF007917"/>
      </bottom>
      <diagonal/>
    </border>
    <border>
      <left style="dotted">
        <color rgb="FF808080"/>
      </left>
      <right/>
      <top style="medium">
        <color rgb="FF007917"/>
      </top>
      <bottom style="medium">
        <color rgb="FF007917"/>
      </bottom>
      <diagonal/>
    </border>
    <border>
      <left/>
      <right/>
      <top/>
      <bottom style="medium">
        <color rgb="FF007917"/>
      </bottom>
      <diagonal/>
    </border>
    <border>
      <left style="thin">
        <color auto="1"/>
      </left>
      <right style="dotted">
        <color rgb="FF808080"/>
      </right>
      <top style="medium">
        <color rgb="FF007917"/>
      </top>
      <bottom style="thin">
        <color auto="1"/>
      </bottom>
      <diagonal/>
    </border>
  </borders>
  <cellStyleXfs count="238">
    <xf numFmtId="0" fontId="0" fillId="0" borderId="0"/>
    <xf numFmtId="49" fontId="12" fillId="0" borderId="0">
      <alignment horizontal="centerContinuous" vertical="top" wrapText="1"/>
    </xf>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38" fontId="13" fillId="0" borderId="0" applyFont="0" applyFill="0" applyBorder="0" applyAlignment="0" applyProtection="0"/>
    <xf numFmtId="166" fontId="13" fillId="0" borderId="0" applyFont="0" applyFill="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7" borderId="1" applyNumberFormat="0" applyAlignment="0" applyProtection="0"/>
    <xf numFmtId="0" fontId="24" fillId="20" borderId="2" applyNumberFormat="0" applyAlignment="0" applyProtection="0"/>
    <xf numFmtId="0" fontId="25" fillId="20" borderId="1" applyNumberFormat="0" applyAlignment="0" applyProtection="0"/>
    <xf numFmtId="0" fontId="5"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5" fillId="0" borderId="0" applyNumberFormat="0" applyFill="0" applyBorder="0" applyAlignment="0" applyProtection="0"/>
    <xf numFmtId="0" fontId="12" fillId="0" borderId="3">
      <alignment horizontal="centerContinuous" vertical="top" wrapText="1"/>
    </xf>
    <xf numFmtId="0" fontId="26" fillId="0" borderId="4" applyNumberFormat="0" applyFill="0" applyAlignment="0" applyProtection="0"/>
    <xf numFmtId="0" fontId="27" fillId="0" borderId="5"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9" fillId="0" borderId="7" applyNumberFormat="0" applyFill="0" applyAlignment="0" applyProtection="0"/>
    <xf numFmtId="0" fontId="30" fillId="21" borderId="8" applyNumberFormat="0" applyAlignment="0" applyProtection="0"/>
    <xf numFmtId="0" fontId="31" fillId="0" borderId="0" applyNumberFormat="0" applyFill="0" applyBorder="0" applyAlignment="0" applyProtection="0"/>
    <xf numFmtId="0" fontId="32" fillId="22" borderId="0" applyNumberFormat="0" applyBorder="0" applyAlignment="0" applyProtection="0"/>
    <xf numFmtId="0" fontId="10" fillId="0" borderId="0"/>
    <xf numFmtId="0" fontId="6" fillId="0" borderId="0"/>
    <xf numFmtId="0" fontId="6" fillId="0" borderId="0"/>
    <xf numFmtId="0" fontId="11" fillId="0" borderId="0"/>
    <xf numFmtId="0" fontId="43" fillId="0" borderId="0"/>
    <xf numFmtId="0" fontId="6" fillId="0" borderId="0"/>
    <xf numFmtId="0" fontId="11" fillId="0" borderId="0"/>
    <xf numFmtId="0" fontId="6" fillId="0" borderId="0"/>
    <xf numFmtId="0" fontId="8" fillId="0" borderId="0"/>
    <xf numFmtId="0" fontId="8" fillId="0" borderId="0"/>
    <xf numFmtId="0" fontId="39" fillId="0" borderId="0"/>
    <xf numFmtId="0" fontId="21" fillId="0" borderId="0"/>
    <xf numFmtId="0" fontId="43" fillId="0" borderId="0"/>
    <xf numFmtId="0" fontId="6" fillId="0" borderId="0"/>
    <xf numFmtId="0" fontId="6" fillId="0" borderId="0"/>
    <xf numFmtId="0" fontId="6" fillId="0" borderId="0"/>
    <xf numFmtId="0" fontId="6" fillId="0" borderId="0"/>
    <xf numFmtId="0" fontId="6" fillId="0" borderId="0"/>
    <xf numFmtId="0" fontId="11" fillId="0" borderId="0"/>
    <xf numFmtId="0" fontId="33" fillId="3" borderId="0" applyNumberFormat="0" applyBorder="0" applyAlignment="0" applyProtection="0"/>
    <xf numFmtId="0" fontId="34" fillId="0" borderId="0" applyNumberFormat="0" applyFill="0" applyBorder="0" applyAlignment="0" applyProtection="0"/>
    <xf numFmtId="0" fontId="6" fillId="23" borderId="9" applyNumberFormat="0" applyFont="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5" fillId="0" borderId="10" applyNumberFormat="0" applyFill="0" applyAlignment="0" applyProtection="0"/>
    <xf numFmtId="0" fontId="36" fillId="0" borderId="0" applyNumberFormat="0" applyFill="0" applyBorder="0" applyAlignment="0" applyProtection="0"/>
    <xf numFmtId="38" fontId="13" fillId="0" borderId="0" applyFont="0" applyFill="0" applyBorder="0" applyAlignment="0" applyProtection="0"/>
    <xf numFmtId="40" fontId="13" fillId="0" borderId="0" applyFont="0" applyFill="0" applyBorder="0" applyAlignment="0" applyProtection="0"/>
    <xf numFmtId="164" fontId="8" fillId="0" borderId="0" applyFont="0" applyFill="0" applyBorder="0" applyAlignment="0" applyProtection="0"/>
    <xf numFmtId="0" fontId="37" fillId="4" borderId="0" applyNumberFormat="0" applyBorder="0" applyAlignment="0" applyProtection="0"/>
    <xf numFmtId="49" fontId="12" fillId="0" borderId="11">
      <alignment horizontal="center" vertical="center" wrapText="1"/>
    </xf>
    <xf numFmtId="0" fontId="3" fillId="0" borderId="0"/>
    <xf numFmtId="0" fontId="4" fillId="0" borderId="0"/>
    <xf numFmtId="9" fontId="4" fillId="0" borderId="0" applyFont="0" applyFill="0" applyBorder="0" applyAlignment="0" applyProtection="0"/>
    <xf numFmtId="0" fontId="44" fillId="0" borderId="0" applyNumberFormat="0" applyFill="0" applyBorder="0" applyAlignment="0" applyProtection="0"/>
    <xf numFmtId="0" fontId="2" fillId="0" borderId="0"/>
    <xf numFmtId="0" fontId="4" fillId="0" borderId="0"/>
    <xf numFmtId="0" fontId="2" fillId="0" borderId="0"/>
    <xf numFmtId="0" fontId="2" fillId="0" borderId="0"/>
    <xf numFmtId="9" fontId="21" fillId="0" borderId="0" applyFont="0" applyFill="0" applyBorder="0" applyAlignment="0" applyProtection="0"/>
    <xf numFmtId="43" fontId="4" fillId="0" borderId="0" applyFont="0" applyFill="0" applyBorder="0" applyAlignment="0" applyProtection="0"/>
    <xf numFmtId="0" fontId="4" fillId="0" borderId="0"/>
    <xf numFmtId="0" fontId="1" fillId="0" borderId="0"/>
    <xf numFmtId="0" fontId="1" fillId="0" borderId="0"/>
    <xf numFmtId="9" fontId="4" fillId="0" borderId="0" applyFont="0" applyFill="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0" fontId="4" fillId="0" borderId="0"/>
    <xf numFmtId="0" fontId="46" fillId="0" borderId="0"/>
    <xf numFmtId="0" fontId="49" fillId="37" borderId="0" applyNumberFormat="0" applyBorder="0" applyAlignment="0" applyProtection="0"/>
    <xf numFmtId="0" fontId="49" fillId="37" borderId="0" applyNumberFormat="0" applyBorder="0" applyAlignment="0" applyProtection="0"/>
    <xf numFmtId="0" fontId="49" fillId="41" borderId="0" applyNumberFormat="0" applyBorder="0" applyAlignment="0" applyProtection="0"/>
    <xf numFmtId="0" fontId="49" fillId="41" borderId="0" applyNumberFormat="0" applyBorder="0" applyAlignment="0" applyProtection="0"/>
    <xf numFmtId="0" fontId="49" fillId="45" borderId="0" applyNumberFormat="0" applyBorder="0" applyAlignment="0" applyProtection="0"/>
    <xf numFmtId="0" fontId="49" fillId="45"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53" borderId="0" applyNumberFormat="0" applyBorder="0" applyAlignment="0" applyProtection="0"/>
    <xf numFmtId="0" fontId="49" fillId="53" borderId="0" applyNumberFormat="0" applyBorder="0" applyAlignment="0" applyProtection="0"/>
    <xf numFmtId="0" fontId="49" fillId="57" borderId="0" applyNumberFormat="0" applyBorder="0" applyAlignment="0" applyProtection="0"/>
    <xf numFmtId="0" fontId="49" fillId="57"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50" borderId="0" applyNumberFormat="0" applyBorder="0" applyAlignment="0" applyProtection="0"/>
    <xf numFmtId="0" fontId="49" fillId="50"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7" borderId="0" applyNumberFormat="0" applyBorder="0" applyAlignment="0" applyProtection="0"/>
    <xf numFmtId="0" fontId="50" fillId="47"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5" borderId="0" applyNumberFormat="0" applyBorder="0" applyAlignment="0" applyProtection="0"/>
    <xf numFmtId="0" fontId="50" fillId="55" borderId="0" applyNumberFormat="0" applyBorder="0" applyAlignment="0" applyProtection="0"/>
    <xf numFmtId="0" fontId="50" fillId="59" borderId="0" applyNumberFormat="0" applyBorder="0" applyAlignment="0" applyProtection="0"/>
    <xf numFmtId="0" fontId="50" fillId="59" borderId="0" applyNumberFormat="0" applyBorder="0" applyAlignment="0" applyProtection="0"/>
    <xf numFmtId="0" fontId="48" fillId="0" borderId="0">
      <alignment vertical="top"/>
    </xf>
    <xf numFmtId="0" fontId="50" fillId="36" borderId="0" applyNumberFormat="0" applyBorder="0" applyAlignment="0" applyProtection="0"/>
    <xf numFmtId="0" fontId="50" fillId="36" borderId="0" applyNumberFormat="0" applyBorder="0" applyAlignment="0" applyProtection="0"/>
    <xf numFmtId="0" fontId="50" fillId="40" borderId="0" applyNumberFormat="0" applyBorder="0" applyAlignment="0" applyProtection="0"/>
    <xf numFmtId="0" fontId="50" fillId="4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8" borderId="0" applyNumberFormat="0" applyBorder="0" applyAlignment="0" applyProtection="0"/>
    <xf numFmtId="0" fontId="50" fillId="48" borderId="0" applyNumberFormat="0" applyBorder="0" applyAlignment="0" applyProtection="0"/>
    <xf numFmtId="0" fontId="50" fillId="52" borderId="0" applyNumberFormat="0" applyBorder="0" applyAlignment="0" applyProtection="0"/>
    <xf numFmtId="0" fontId="50" fillId="52" borderId="0" applyNumberFormat="0" applyBorder="0" applyAlignment="0" applyProtection="0"/>
    <xf numFmtId="0" fontId="50" fillId="56" borderId="0" applyNumberFormat="0" applyBorder="0" applyAlignment="0" applyProtection="0"/>
    <xf numFmtId="0" fontId="50" fillId="56" borderId="0" applyNumberFormat="0" applyBorder="0" applyAlignment="0" applyProtection="0"/>
    <xf numFmtId="0" fontId="51" fillId="32" borderId="58" applyNumberFormat="0" applyAlignment="0" applyProtection="0"/>
    <xf numFmtId="0" fontId="51" fillId="32" borderId="58" applyNumberFormat="0" applyAlignment="0" applyProtection="0"/>
    <xf numFmtId="0" fontId="52" fillId="33" borderId="59" applyNumberFormat="0" applyAlignment="0" applyProtection="0"/>
    <xf numFmtId="0" fontId="52" fillId="33" borderId="59" applyNumberFormat="0" applyAlignment="0" applyProtection="0"/>
    <xf numFmtId="0" fontId="53" fillId="33" borderId="58" applyNumberFormat="0" applyAlignment="0" applyProtection="0"/>
    <xf numFmtId="0" fontId="53" fillId="33" borderId="58" applyNumberFormat="0" applyAlignment="0" applyProtection="0"/>
    <xf numFmtId="0" fontId="54" fillId="0" borderId="55" applyNumberFormat="0" applyFill="0" applyAlignment="0" applyProtection="0"/>
    <xf numFmtId="0" fontId="54" fillId="0" borderId="55" applyNumberFormat="0" applyFill="0" applyAlignment="0" applyProtection="0"/>
    <xf numFmtId="0" fontId="55" fillId="0" borderId="56" applyNumberFormat="0" applyFill="0" applyAlignment="0" applyProtection="0"/>
    <xf numFmtId="0" fontId="55" fillId="0" borderId="56" applyNumberFormat="0" applyFill="0" applyAlignment="0" applyProtection="0"/>
    <xf numFmtId="0" fontId="56" fillId="0" borderId="57" applyNumberFormat="0" applyFill="0" applyAlignment="0" applyProtection="0"/>
    <xf numFmtId="0" fontId="56" fillId="0" borderId="57"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63" applyNumberFormat="0" applyFill="0" applyAlignment="0" applyProtection="0"/>
    <xf numFmtId="0" fontId="57" fillId="0" borderId="63" applyNumberFormat="0" applyFill="0" applyAlignment="0" applyProtection="0"/>
    <xf numFmtId="0" fontId="58" fillId="34" borderId="61" applyNumberFormat="0" applyAlignment="0" applyProtection="0"/>
    <xf numFmtId="0" fontId="58" fillId="34" borderId="61" applyNumberFormat="0" applyAlignment="0" applyProtection="0"/>
    <xf numFmtId="0" fontId="59" fillId="31" borderId="0" applyNumberFormat="0" applyBorder="0" applyAlignment="0" applyProtection="0"/>
    <xf numFmtId="0" fontId="59" fillId="31" borderId="0" applyNumberFormat="0" applyBorder="0" applyAlignment="0" applyProtection="0"/>
    <xf numFmtId="0" fontId="47" fillId="0" borderId="0"/>
    <xf numFmtId="0" fontId="47" fillId="0" borderId="0"/>
    <xf numFmtId="0" fontId="60" fillId="30" borderId="0" applyNumberFormat="0" applyBorder="0" applyAlignment="0" applyProtection="0"/>
    <xf numFmtId="0" fontId="60" fillId="30" borderId="0" applyNumberFormat="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49" fillId="35" borderId="62" applyNumberFormat="0" applyFont="0" applyAlignment="0" applyProtection="0"/>
    <xf numFmtId="0" fontId="49" fillId="35" borderId="62" applyNumberFormat="0" applyFont="0" applyAlignment="0" applyProtection="0"/>
    <xf numFmtId="0" fontId="62" fillId="0" borderId="60" applyNumberFormat="0" applyFill="0" applyAlignment="0" applyProtection="0"/>
    <xf numFmtId="0" fontId="62" fillId="0" borderId="60"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29" borderId="0" applyNumberFormat="0" applyBorder="0" applyAlignment="0" applyProtection="0"/>
    <xf numFmtId="0" fontId="64" fillId="29" borderId="0" applyNumberFormat="0" applyBorder="0" applyAlignment="0" applyProtection="0"/>
    <xf numFmtId="0" fontId="4" fillId="0" borderId="0"/>
    <xf numFmtId="0" fontId="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38" fontId="13" fillId="0" borderId="0" applyFont="0" applyFill="0" applyBorder="0" applyAlignment="0" applyProtection="0"/>
    <xf numFmtId="166" fontId="13" fillId="0" borderId="0" applyFont="0" applyFill="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7" borderId="1" applyNumberFormat="0" applyAlignment="0" applyProtection="0"/>
    <xf numFmtId="0" fontId="24" fillId="20" borderId="2" applyNumberFormat="0" applyAlignment="0" applyProtection="0"/>
    <xf numFmtId="0" fontId="25" fillId="20" borderId="1" applyNumberFormat="0" applyAlignment="0" applyProtection="0"/>
    <xf numFmtId="0" fontId="5" fillId="0" borderId="0" applyNumberFormat="0" applyFill="0" applyBorder="0" applyAlignment="0" applyProtection="0">
      <alignment vertical="top"/>
      <protection locked="0"/>
    </xf>
    <xf numFmtId="0" fontId="26" fillId="0" borderId="4" applyNumberFormat="0" applyFill="0" applyAlignment="0" applyProtection="0"/>
    <xf numFmtId="0" fontId="27" fillId="0" borderId="5"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9" fillId="0" borderId="7" applyNumberFormat="0" applyFill="0" applyAlignment="0" applyProtection="0"/>
    <xf numFmtId="0" fontId="30" fillId="21" borderId="8" applyNumberFormat="0" applyAlignment="0" applyProtection="0"/>
    <xf numFmtId="0" fontId="32" fillId="22" borderId="0" applyNumberFormat="0" applyBorder="0" applyAlignment="0" applyProtection="0"/>
    <xf numFmtId="0" fontId="6" fillId="0" borderId="0"/>
    <xf numFmtId="0" fontId="1" fillId="0" borderId="0"/>
    <xf numFmtId="0" fontId="11" fillId="0" borderId="0"/>
    <xf numFmtId="0" fontId="1" fillId="0" borderId="0"/>
    <xf numFmtId="0" fontId="33" fillId="3" borderId="0" applyNumberFormat="0" applyBorder="0" applyAlignment="0" applyProtection="0"/>
    <xf numFmtId="0" fontId="34"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35" fillId="0" borderId="10" applyNumberFormat="0" applyFill="0" applyAlignment="0" applyProtection="0"/>
    <xf numFmtId="0" fontId="36" fillId="0" borderId="0" applyNumberFormat="0" applyFill="0" applyBorder="0" applyAlignment="0" applyProtection="0"/>
    <xf numFmtId="43" fontId="4" fillId="0" borderId="0" applyFont="0" applyFill="0" applyBorder="0" applyAlignment="0" applyProtection="0"/>
    <xf numFmtId="0" fontId="37"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9" fontId="65" fillId="0" borderId="0" applyFont="0" applyFill="0" applyBorder="0" applyAlignment="0" applyProtection="0"/>
    <xf numFmtId="0" fontId="6" fillId="0" borderId="0"/>
  </cellStyleXfs>
  <cellXfs count="248">
    <xf numFmtId="0" fontId="0" fillId="0" borderId="0" xfId="0"/>
    <xf numFmtId="0" fontId="6" fillId="0" borderId="0" xfId="59"/>
    <xf numFmtId="0" fontId="6" fillId="0" borderId="0" xfId="59" applyAlignment="1">
      <alignment horizontal="center"/>
    </xf>
    <xf numFmtId="0" fontId="6" fillId="0" borderId="0" xfId="57" applyBorder="1"/>
    <xf numFmtId="0" fontId="6" fillId="0" borderId="0" xfId="57"/>
    <xf numFmtId="14" fontId="6" fillId="0" borderId="0" xfId="57" applyNumberFormat="1" applyBorder="1"/>
    <xf numFmtId="0" fontId="6" fillId="0" borderId="0" xfId="57" applyAlignment="1"/>
    <xf numFmtId="4" fontId="6" fillId="0" borderId="0" xfId="57" applyNumberFormat="1" applyBorder="1"/>
    <xf numFmtId="0" fontId="6" fillId="0" borderId="0" xfId="60"/>
    <xf numFmtId="0" fontId="7" fillId="0" borderId="25" xfId="57" applyFont="1" applyBorder="1" applyAlignment="1">
      <alignment horizontal="center" vertical="center" wrapText="1"/>
    </xf>
    <xf numFmtId="0" fontId="7" fillId="0" borderId="15" xfId="57" applyFont="1" applyFill="1" applyBorder="1" applyAlignment="1">
      <alignment horizontal="center" vertical="center" wrapText="1"/>
    </xf>
    <xf numFmtId="14" fontId="7" fillId="0" borderId="23" xfId="57" applyNumberFormat="1" applyFont="1" applyFill="1" applyBorder="1" applyAlignment="1">
      <alignment horizontal="center" vertical="center" wrapText="1"/>
    </xf>
    <xf numFmtId="0" fontId="6" fillId="0" borderId="17" xfId="57" applyFont="1" applyFill="1" applyBorder="1" applyAlignment="1">
      <alignment vertical="center"/>
    </xf>
    <xf numFmtId="0" fontId="14" fillId="0" borderId="17" xfId="57" applyFont="1" applyFill="1" applyBorder="1" applyAlignment="1">
      <alignment vertical="center"/>
    </xf>
    <xf numFmtId="0" fontId="6" fillId="0" borderId="0" xfId="57" applyFill="1"/>
    <xf numFmtId="165" fontId="15" fillId="0" borderId="19" xfId="57" applyNumberFormat="1" applyFont="1" applyFill="1" applyBorder="1" applyAlignment="1">
      <alignment horizontal="right" vertical="center"/>
    </xf>
    <xf numFmtId="0" fontId="14" fillId="0" borderId="0" xfId="57" applyFont="1" applyFill="1"/>
    <xf numFmtId="0" fontId="6" fillId="0" borderId="0" xfId="57" applyFont="1" applyFill="1"/>
    <xf numFmtId="165" fontId="4" fillId="0" borderId="19" xfId="57" applyNumberFormat="1" applyFont="1" applyFill="1" applyBorder="1" applyAlignment="1">
      <alignment horizontal="right" vertical="center"/>
    </xf>
    <xf numFmtId="165" fontId="4" fillId="0" borderId="13" xfId="57" applyNumberFormat="1" applyFont="1" applyFill="1" applyBorder="1" applyAlignment="1">
      <alignment horizontal="right" vertical="center"/>
    </xf>
    <xf numFmtId="0" fontId="41" fillId="0" borderId="0" xfId="46" applyFont="1"/>
    <xf numFmtId="165" fontId="4" fillId="0" borderId="27" xfId="57" applyNumberFormat="1" applyFont="1" applyFill="1" applyBorder="1" applyAlignment="1">
      <alignment horizontal="right" vertical="center"/>
    </xf>
    <xf numFmtId="165" fontId="15" fillId="0" borderId="27" xfId="57" applyNumberFormat="1" applyFont="1" applyFill="1" applyBorder="1" applyAlignment="1">
      <alignment horizontal="right" vertical="center"/>
    </xf>
    <xf numFmtId="165" fontId="4" fillId="0" borderId="40" xfId="57" applyNumberFormat="1" applyFont="1" applyFill="1" applyBorder="1" applyAlignment="1">
      <alignment horizontal="right" vertical="center"/>
    </xf>
    <xf numFmtId="0" fontId="6" fillId="0" borderId="0" xfId="57" applyFill="1" applyAlignment="1">
      <alignment horizontal="left"/>
    </xf>
    <xf numFmtId="0" fontId="9" fillId="0" borderId="0" xfId="0" applyFont="1"/>
    <xf numFmtId="0" fontId="16" fillId="0" borderId="32" xfId="58" applyFont="1" applyFill="1" applyBorder="1" applyAlignment="1">
      <alignment horizontal="center" vertical="center" wrapText="1"/>
    </xf>
    <xf numFmtId="0" fontId="6" fillId="0" borderId="0" xfId="57"/>
    <xf numFmtId="0" fontId="42" fillId="0" borderId="0" xfId="57" applyFont="1" applyFill="1" applyBorder="1" applyAlignment="1">
      <alignment horizontal="left" vertical="center"/>
    </xf>
    <xf numFmtId="4" fontId="6" fillId="0" borderId="18" xfId="57" applyNumberFormat="1" applyFont="1" applyFill="1" applyBorder="1" applyAlignment="1">
      <alignment horizontal="right" vertical="center" wrapText="1"/>
    </xf>
    <xf numFmtId="165" fontId="4" fillId="0" borderId="21" xfId="57" applyNumberFormat="1" applyFont="1" applyFill="1" applyBorder="1" applyAlignment="1">
      <alignment horizontal="right" vertical="center"/>
    </xf>
    <xf numFmtId="165" fontId="15" fillId="0" borderId="45" xfId="57" applyNumberFormat="1" applyFont="1" applyFill="1" applyBorder="1" applyAlignment="1">
      <alignment horizontal="right" vertical="center"/>
    </xf>
    <xf numFmtId="4" fontId="14" fillId="0" borderId="18" xfId="57" applyNumberFormat="1" applyFont="1" applyFill="1" applyBorder="1" applyAlignment="1">
      <alignment horizontal="right" vertical="center" wrapText="1"/>
    </xf>
    <xf numFmtId="49" fontId="7" fillId="26" borderId="31" xfId="76" applyNumberFormat="1" applyFont="1" applyFill="1" applyBorder="1" applyAlignment="1">
      <alignment horizontal="center" vertical="center" wrapText="1"/>
    </xf>
    <xf numFmtId="0" fontId="6" fillId="0" borderId="0" xfId="44"/>
    <xf numFmtId="0" fontId="7" fillId="0" borderId="41" xfId="76" applyFont="1" applyFill="1" applyBorder="1" applyAlignment="1">
      <alignment vertical="center"/>
    </xf>
    <xf numFmtId="0" fontId="7" fillId="26" borderId="41" xfId="76" applyFont="1" applyFill="1" applyBorder="1" applyAlignment="1">
      <alignment vertical="center"/>
    </xf>
    <xf numFmtId="165" fontId="17" fillId="0" borderId="33" xfId="76" applyNumberFormat="1" applyFont="1" applyFill="1" applyBorder="1" applyAlignment="1">
      <alignment vertical="center"/>
    </xf>
    <xf numFmtId="0" fontId="7" fillId="26" borderId="34" xfId="76" applyFont="1" applyFill="1" applyBorder="1" applyAlignment="1">
      <alignment vertical="center"/>
    </xf>
    <xf numFmtId="0" fontId="7" fillId="0" borderId="34" xfId="76" applyFont="1" applyFill="1" applyBorder="1" applyAlignment="1">
      <alignment vertical="center"/>
    </xf>
    <xf numFmtId="0" fontId="14" fillId="0" borderId="29" xfId="80" applyFont="1" applyFill="1" applyBorder="1" applyAlignment="1">
      <alignment horizontal="right" vertical="center" indent="1"/>
    </xf>
    <xf numFmtId="165" fontId="17" fillId="0" borderId="46" xfId="76" applyNumberFormat="1" applyFont="1" applyFill="1" applyBorder="1" applyAlignment="1">
      <alignment vertical="center"/>
    </xf>
    <xf numFmtId="165" fontId="16" fillId="26" borderId="46" xfId="76" applyNumberFormat="1" applyFont="1" applyFill="1" applyBorder="1" applyAlignment="1">
      <alignment vertical="center"/>
    </xf>
    <xf numFmtId="0" fontId="7" fillId="0" borderId="0" xfId="0" applyFont="1"/>
    <xf numFmtId="0" fontId="7" fillId="26" borderId="28" xfId="76" applyFont="1" applyFill="1" applyBorder="1" applyAlignment="1">
      <alignment vertical="center"/>
    </xf>
    <xf numFmtId="0" fontId="7" fillId="0" borderId="28" xfId="76" applyFont="1" applyFill="1" applyBorder="1" applyAlignment="1">
      <alignment vertical="center"/>
    </xf>
    <xf numFmtId="165" fontId="17" fillId="0" borderId="28" xfId="76" applyNumberFormat="1" applyFont="1" applyFill="1" applyBorder="1" applyAlignment="1">
      <alignment vertical="center"/>
    </xf>
    <xf numFmtId="165" fontId="14" fillId="26" borderId="28" xfId="76" applyNumberFormat="1" applyFont="1" applyFill="1" applyBorder="1" applyAlignment="1">
      <alignment vertical="center"/>
    </xf>
    <xf numFmtId="165" fontId="14" fillId="0" borderId="28" xfId="76" applyNumberFormat="1" applyFont="1" applyFill="1" applyBorder="1" applyAlignment="1">
      <alignment vertical="center"/>
    </xf>
    <xf numFmtId="165" fontId="15" fillId="0" borderId="28" xfId="76" applyNumberFormat="1" applyFont="1" applyFill="1" applyBorder="1" applyAlignment="1">
      <alignment vertical="center"/>
    </xf>
    <xf numFmtId="165" fontId="15" fillId="27" borderId="28" xfId="76" applyNumberFormat="1" applyFont="1" applyFill="1" applyBorder="1" applyAlignment="1">
      <alignment vertical="center"/>
    </xf>
    <xf numFmtId="0" fontId="6" fillId="0" borderId="0" xfId="44" applyFont="1"/>
    <xf numFmtId="0" fontId="6" fillId="26" borderId="28" xfId="76" applyFont="1" applyFill="1" applyBorder="1" applyAlignment="1">
      <alignment vertical="center"/>
    </xf>
    <xf numFmtId="0" fontId="6" fillId="0" borderId="28" xfId="76" applyFont="1" applyFill="1" applyBorder="1" applyAlignment="1">
      <alignment vertical="center"/>
    </xf>
    <xf numFmtId="165" fontId="15" fillId="0" borderId="28" xfId="76" applyNumberFormat="1" applyFont="1" applyFill="1" applyBorder="1" applyAlignment="1">
      <alignment horizontal="right" vertical="center"/>
    </xf>
    <xf numFmtId="0" fontId="6" fillId="26" borderId="47" xfId="76" applyFont="1" applyFill="1" applyBorder="1" applyAlignment="1">
      <alignment vertical="center"/>
    </xf>
    <xf numFmtId="0" fontId="6" fillId="0" borderId="47" xfId="76" applyFont="1" applyFill="1" applyBorder="1" applyAlignment="1">
      <alignment vertical="center"/>
    </xf>
    <xf numFmtId="165" fontId="15" fillId="0" borderId="47" xfId="76" applyNumberFormat="1" applyFont="1" applyFill="1" applyBorder="1" applyAlignment="1">
      <alignment horizontal="right" vertical="center"/>
    </xf>
    <xf numFmtId="0" fontId="7" fillId="0" borderId="36" xfId="80" applyFont="1" applyBorder="1" applyAlignment="1">
      <alignment horizontal="right" vertical="center" indent="1"/>
    </xf>
    <xf numFmtId="165" fontId="7" fillId="26" borderId="37" xfId="76" applyNumberFormat="1" applyFont="1" applyFill="1" applyBorder="1" applyAlignment="1">
      <alignment vertical="center"/>
    </xf>
    <xf numFmtId="165" fontId="7" fillId="0" borderId="37" xfId="76" applyNumberFormat="1" applyFont="1" applyFill="1" applyBorder="1" applyAlignment="1">
      <alignment vertical="center"/>
    </xf>
    <xf numFmtId="167" fontId="7" fillId="26" borderId="38" xfId="76" applyNumberFormat="1" applyFont="1" applyFill="1" applyBorder="1" applyAlignment="1">
      <alignment vertical="center"/>
    </xf>
    <xf numFmtId="167" fontId="7" fillId="0" borderId="38" xfId="76" applyNumberFormat="1" applyFont="1" applyFill="1" applyBorder="1" applyAlignment="1">
      <alignment vertical="center"/>
    </xf>
    <xf numFmtId="167" fontId="7" fillId="26" borderId="35" xfId="76" applyNumberFormat="1" applyFont="1" applyFill="1" applyBorder="1" applyAlignment="1">
      <alignment vertical="center"/>
    </xf>
    <xf numFmtId="167" fontId="7" fillId="0" borderId="35" xfId="76" applyNumberFormat="1" applyFont="1" applyFill="1" applyBorder="1" applyAlignment="1">
      <alignment vertical="center"/>
    </xf>
    <xf numFmtId="167" fontId="6" fillId="26" borderId="30" xfId="76" applyNumberFormat="1" applyFont="1" applyFill="1" applyBorder="1" applyAlignment="1">
      <alignment vertical="center"/>
    </xf>
    <xf numFmtId="167" fontId="6" fillId="0" borderId="30" xfId="76" applyNumberFormat="1" applyFont="1" applyFill="1" applyBorder="1" applyAlignment="1">
      <alignment vertical="center"/>
    </xf>
    <xf numFmtId="167" fontId="7" fillId="26" borderId="44" xfId="76" applyNumberFormat="1" applyFont="1" applyFill="1" applyBorder="1" applyAlignment="1">
      <alignment vertical="center"/>
    </xf>
    <xf numFmtId="167" fontId="7" fillId="0" borderId="44" xfId="76" applyNumberFormat="1" applyFont="1" applyFill="1" applyBorder="1" applyAlignment="1">
      <alignment vertical="center"/>
    </xf>
    <xf numFmtId="165" fontId="17" fillId="0" borderId="44" xfId="76" applyNumberFormat="1" applyFont="1" applyFill="1" applyBorder="1" applyAlignment="1">
      <alignment vertical="center"/>
    </xf>
    <xf numFmtId="165" fontId="14" fillId="27" borderId="28" xfId="76" applyNumberFormat="1" applyFont="1" applyFill="1" applyBorder="1" applyAlignment="1">
      <alignment vertical="center"/>
    </xf>
    <xf numFmtId="165" fontId="14" fillId="26" borderId="39" xfId="76" applyNumberFormat="1" applyFont="1" applyFill="1" applyBorder="1" applyAlignment="1">
      <alignment horizontal="right" vertical="center"/>
    </xf>
    <xf numFmtId="165" fontId="14" fillId="0" borderId="39" xfId="76" applyNumberFormat="1" applyFont="1" applyFill="1" applyBorder="1" applyAlignment="1">
      <alignment horizontal="right" vertical="center"/>
    </xf>
    <xf numFmtId="165" fontId="14" fillId="27" borderId="39" xfId="76" applyNumberFormat="1" applyFont="1" applyFill="1" applyBorder="1" applyAlignment="1">
      <alignment horizontal="right" vertical="center"/>
    </xf>
    <xf numFmtId="0" fontId="40" fillId="0" borderId="0" xfId="44" applyFont="1"/>
    <xf numFmtId="0" fontId="6" fillId="0" borderId="0" xfId="44" applyFill="1"/>
    <xf numFmtId="0" fontId="6" fillId="0" borderId="18" xfId="61" applyFont="1" applyFill="1" applyBorder="1" applyAlignment="1">
      <alignment horizontal="center" vertical="center" wrapText="1"/>
    </xf>
    <xf numFmtId="2" fontId="6" fillId="0" borderId="19" xfId="61" applyNumberFormat="1" applyFont="1" applyFill="1" applyBorder="1" applyAlignment="1">
      <alignment horizontal="center" vertical="center" wrapText="1"/>
    </xf>
    <xf numFmtId="1" fontId="6" fillId="0" borderId="19" xfId="61" applyNumberFormat="1" applyFont="1" applyFill="1" applyBorder="1" applyAlignment="1">
      <alignment horizontal="center" vertical="center" wrapText="1"/>
    </xf>
    <xf numFmtId="0" fontId="4" fillId="0" borderId="18" xfId="61" applyFont="1" applyFill="1" applyBorder="1" applyAlignment="1">
      <alignment horizontal="center" vertical="center" wrapText="1"/>
    </xf>
    <xf numFmtId="0" fontId="6" fillId="0" borderId="48" xfId="61" applyFont="1" applyFill="1" applyBorder="1" applyAlignment="1">
      <alignment horizontal="center" vertical="center" wrapText="1"/>
    </xf>
    <xf numFmtId="1" fontId="6" fillId="0" borderId="49" xfId="61" applyNumberFormat="1" applyFont="1" applyFill="1" applyBorder="1" applyAlignment="1">
      <alignment horizontal="center" vertical="center" wrapText="1"/>
    </xf>
    <xf numFmtId="0" fontId="14" fillId="0" borderId="48" xfId="61" applyFont="1" applyFill="1" applyBorder="1" applyAlignment="1">
      <alignment horizontal="center" vertical="center" wrapText="1"/>
    </xf>
    <xf numFmtId="0" fontId="15" fillId="0" borderId="48" xfId="61" applyFont="1" applyFill="1" applyBorder="1" applyAlignment="1">
      <alignment horizontal="center" vertical="center" wrapText="1"/>
    </xf>
    <xf numFmtId="1" fontId="14" fillId="0" borderId="49" xfId="61" applyNumberFormat="1" applyFont="1" applyFill="1" applyBorder="1" applyAlignment="1">
      <alignment horizontal="center" vertical="center" wrapText="1"/>
    </xf>
    <xf numFmtId="0" fontId="14" fillId="0" borderId="0" xfId="59" applyFont="1"/>
    <xf numFmtId="0" fontId="7" fillId="0" borderId="0" xfId="59" applyFont="1"/>
    <xf numFmtId="0" fontId="7" fillId="0" borderId="51" xfId="58" applyFont="1" applyFill="1" applyBorder="1" applyAlignment="1">
      <alignment horizontal="center" vertical="center" wrapText="1"/>
    </xf>
    <xf numFmtId="0" fontId="7" fillId="0" borderId="52" xfId="80" applyFont="1" applyBorder="1" applyAlignment="1">
      <alignment horizontal="left" vertical="center" indent="1"/>
    </xf>
    <xf numFmtId="0" fontId="7" fillId="0" borderId="53" xfId="80" applyFont="1" applyBorder="1" applyAlignment="1">
      <alignment horizontal="left" vertical="center" wrapText="1" indent="1"/>
    </xf>
    <xf numFmtId="0" fontId="6" fillId="0" borderId="54" xfId="80" applyFont="1" applyBorder="1" applyAlignment="1">
      <alignment horizontal="right" vertical="center" indent="1"/>
    </xf>
    <xf numFmtId="0" fontId="45" fillId="0" borderId="0" xfId="57" applyFont="1" applyBorder="1"/>
    <xf numFmtId="0" fontId="6" fillId="0" borderId="0" xfId="60"/>
    <xf numFmtId="4" fontId="6" fillId="0" borderId="12" xfId="57" applyNumberFormat="1" applyFont="1" applyFill="1" applyBorder="1" applyAlignment="1">
      <alignment horizontal="right" vertical="center" wrapText="1"/>
    </xf>
    <xf numFmtId="49" fontId="7" fillId="0" borderId="31" xfId="76" applyNumberFormat="1" applyFont="1" applyFill="1" applyBorder="1" applyAlignment="1">
      <alignment horizontal="center" vertical="center" wrapText="1"/>
    </xf>
    <xf numFmtId="165" fontId="16" fillId="0" borderId="46" xfId="76" applyNumberFormat="1" applyFont="1" applyFill="1" applyBorder="1" applyAlignment="1">
      <alignment vertical="center"/>
    </xf>
    <xf numFmtId="165" fontId="15" fillId="0" borderId="39" xfId="76" applyNumberFormat="1" applyFont="1" applyFill="1" applyBorder="1" applyAlignment="1">
      <alignment horizontal="right" vertical="center"/>
    </xf>
    <xf numFmtId="165" fontId="15" fillId="27" borderId="39" xfId="76" applyNumberFormat="1" applyFont="1" applyFill="1" applyBorder="1" applyAlignment="1">
      <alignment horizontal="right" vertical="center"/>
    </xf>
    <xf numFmtId="167" fontId="6" fillId="26" borderId="35" xfId="76" applyNumberFormat="1" applyFont="1" applyFill="1" applyBorder="1" applyAlignment="1">
      <alignment vertical="center"/>
    </xf>
    <xf numFmtId="167" fontId="6" fillId="0" borderId="35" xfId="76" applyNumberFormat="1" applyFont="1" applyFill="1" applyBorder="1" applyAlignment="1">
      <alignment vertical="center"/>
    </xf>
    <xf numFmtId="0" fontId="6" fillId="27" borderId="47" xfId="76" applyFont="1" applyFill="1" applyBorder="1" applyAlignment="1">
      <alignment vertical="center"/>
    </xf>
    <xf numFmtId="1" fontId="4" fillId="0" borderId="19" xfId="61" applyNumberFormat="1" applyFont="1" applyFill="1" applyBorder="1" applyAlignment="1">
      <alignment horizontal="center" vertical="center" wrapText="1"/>
    </xf>
    <xf numFmtId="0" fontId="6" fillId="0" borderId="0" xfId="59" applyFont="1"/>
    <xf numFmtId="49" fontId="14" fillId="0" borderId="17" xfId="61" applyNumberFormat="1" applyFont="1" applyFill="1" applyBorder="1" applyAlignment="1">
      <alignment horizontal="center" vertical="center" wrapText="1"/>
    </xf>
    <xf numFmtId="0" fontId="6" fillId="0" borderId="54" xfId="80" applyFont="1" applyFill="1" applyBorder="1" applyAlignment="1">
      <alignment horizontal="right" vertical="center" indent="1"/>
    </xf>
    <xf numFmtId="49" fontId="7" fillId="27" borderId="31" xfId="76" applyNumberFormat="1" applyFont="1" applyFill="1" applyBorder="1" applyAlignment="1">
      <alignment horizontal="center" vertical="center" wrapText="1"/>
    </xf>
    <xf numFmtId="0" fontId="7" fillId="27" borderId="41" xfId="76" applyFont="1" applyFill="1" applyBorder="1" applyAlignment="1">
      <alignment vertical="center"/>
    </xf>
    <xf numFmtId="0" fontId="7" fillId="27" borderId="34" xfId="76" applyFont="1" applyFill="1" applyBorder="1" applyAlignment="1">
      <alignment vertical="center"/>
    </xf>
    <xf numFmtId="165" fontId="16" fillId="27" borderId="46" xfId="76" applyNumberFormat="1" applyFont="1" applyFill="1" applyBorder="1" applyAlignment="1">
      <alignment vertical="center"/>
    </xf>
    <xf numFmtId="0" fontId="7" fillId="27" borderId="28" xfId="76" applyFont="1" applyFill="1" applyBorder="1" applyAlignment="1">
      <alignment vertical="center"/>
    </xf>
    <xf numFmtId="0" fontId="6" fillId="27" borderId="28" xfId="76" applyFont="1" applyFill="1" applyBorder="1" applyAlignment="1">
      <alignment vertical="center"/>
    </xf>
    <xf numFmtId="165" fontId="7" fillId="27" borderId="37" xfId="76" applyNumberFormat="1" applyFont="1" applyFill="1" applyBorder="1" applyAlignment="1">
      <alignment vertical="center"/>
    </xf>
    <xf numFmtId="167" fontId="7" fillId="27" borderId="38" xfId="76" applyNumberFormat="1" applyFont="1" applyFill="1" applyBorder="1" applyAlignment="1">
      <alignment vertical="center"/>
    </xf>
    <xf numFmtId="167" fontId="7" fillId="27" borderId="35" xfId="76" applyNumberFormat="1" applyFont="1" applyFill="1" applyBorder="1" applyAlignment="1">
      <alignment vertical="center"/>
    </xf>
    <xf numFmtId="167" fontId="6" fillId="27" borderId="30" xfId="76" applyNumberFormat="1" applyFont="1" applyFill="1" applyBorder="1" applyAlignment="1">
      <alignment vertical="center"/>
    </xf>
    <xf numFmtId="167" fontId="6" fillId="27" borderId="35" xfId="76" applyNumberFormat="1" applyFont="1" applyFill="1" applyBorder="1" applyAlignment="1">
      <alignment vertical="center"/>
    </xf>
    <xf numFmtId="167" fontId="7" fillId="27" borderId="44" xfId="76" applyNumberFormat="1" applyFont="1" applyFill="1" applyBorder="1" applyAlignment="1">
      <alignment vertical="center"/>
    </xf>
    <xf numFmtId="165" fontId="6" fillId="0" borderId="0" xfId="236" applyNumberFormat="1" applyFont="1"/>
    <xf numFmtId="0" fontId="6" fillId="0" borderId="0" xfId="57" applyAlignment="1">
      <alignment vertical="center"/>
    </xf>
    <xf numFmtId="0" fontId="6" fillId="0" borderId="0" xfId="57" applyFont="1"/>
    <xf numFmtId="0" fontId="6" fillId="0" borderId="0" xfId="57" applyFont="1" applyBorder="1"/>
    <xf numFmtId="4" fontId="6" fillId="0" borderId="0" xfId="57" applyNumberFormat="1" applyFont="1" applyBorder="1"/>
    <xf numFmtId="167" fontId="6" fillId="0" borderId="0" xfId="57" applyNumberFormat="1" applyFont="1" applyBorder="1"/>
    <xf numFmtId="0" fontId="4" fillId="0" borderId="48" xfId="61" applyFont="1" applyFill="1" applyBorder="1" applyAlignment="1">
      <alignment horizontal="center" vertical="center" wrapText="1"/>
    </xf>
    <xf numFmtId="0" fontId="16" fillId="0" borderId="12" xfId="61" applyFont="1" applyFill="1" applyBorder="1" applyAlignment="1">
      <alignment horizontal="center" vertical="center" wrapText="1"/>
    </xf>
    <xf numFmtId="2" fontId="16" fillId="0" borderId="12" xfId="61" applyNumberFormat="1" applyFont="1" applyFill="1" applyBorder="1" applyAlignment="1">
      <alignment horizontal="center" vertical="center" wrapText="1"/>
    </xf>
    <xf numFmtId="1" fontId="16" fillId="0" borderId="13" xfId="61" applyNumberFormat="1" applyFont="1" applyFill="1" applyBorder="1" applyAlignment="1">
      <alignment horizontal="center" vertical="center" wrapText="1"/>
    </xf>
    <xf numFmtId="4" fontId="6" fillId="0" borderId="19" xfId="57" applyNumberFormat="1" applyFont="1" applyFill="1" applyBorder="1" applyAlignment="1">
      <alignment horizontal="right" vertical="center" wrapText="1"/>
    </xf>
    <xf numFmtId="4" fontId="6" fillId="0" borderId="13" xfId="57" applyNumberFormat="1" applyFont="1" applyFill="1" applyBorder="1" applyAlignment="1">
      <alignment horizontal="right" vertical="center" wrapText="1"/>
    </xf>
    <xf numFmtId="49" fontId="7" fillId="28" borderId="31" xfId="76" applyNumberFormat="1" applyFont="1" applyFill="1" applyBorder="1" applyAlignment="1">
      <alignment horizontal="center" vertical="center" wrapText="1"/>
    </xf>
    <xf numFmtId="0" fontId="7" fillId="28" borderId="41" xfId="76" applyFont="1" applyFill="1" applyBorder="1" applyAlignment="1">
      <alignment vertical="center"/>
    </xf>
    <xf numFmtId="0" fontId="7" fillId="28" borderId="34" xfId="76" applyFont="1" applyFill="1" applyBorder="1" applyAlignment="1">
      <alignment vertical="center"/>
    </xf>
    <xf numFmtId="165" fontId="16" fillId="28" borderId="46" xfId="76" applyNumberFormat="1" applyFont="1" applyFill="1" applyBorder="1" applyAlignment="1">
      <alignment vertical="center"/>
    </xf>
    <xf numFmtId="0" fontId="7" fillId="28" borderId="28" xfId="76" applyFont="1" applyFill="1" applyBorder="1" applyAlignment="1">
      <alignment vertical="center"/>
    </xf>
    <xf numFmtId="165" fontId="14" fillId="28" borderId="28" xfId="76" applyNumberFormat="1" applyFont="1" applyFill="1" applyBorder="1" applyAlignment="1">
      <alignment vertical="center"/>
    </xf>
    <xf numFmtId="0" fontId="6" fillId="28" borderId="28" xfId="76" applyFont="1" applyFill="1" applyBorder="1" applyAlignment="1">
      <alignment vertical="center"/>
    </xf>
    <xf numFmtId="0" fontId="6" fillId="28" borderId="47" xfId="76" applyFont="1" applyFill="1" applyBorder="1" applyAlignment="1">
      <alignment vertical="center"/>
    </xf>
    <xf numFmtId="165" fontId="7" fillId="28" borderId="37" xfId="76" applyNumberFormat="1" applyFont="1" applyFill="1" applyBorder="1" applyAlignment="1">
      <alignment vertical="center"/>
    </xf>
    <xf numFmtId="167" fontId="7" fillId="28" borderId="38" xfId="76" applyNumberFormat="1" applyFont="1" applyFill="1" applyBorder="1" applyAlignment="1">
      <alignment vertical="center"/>
    </xf>
    <xf numFmtId="167" fontId="7" fillId="28" borderId="35" xfId="76" applyNumberFormat="1" applyFont="1" applyFill="1" applyBorder="1" applyAlignment="1">
      <alignment vertical="center"/>
    </xf>
    <xf numFmtId="167" fontId="6" fillId="28" borderId="30" xfId="76" applyNumberFormat="1" applyFont="1" applyFill="1" applyBorder="1" applyAlignment="1">
      <alignment vertical="center"/>
    </xf>
    <xf numFmtId="167" fontId="6" fillId="28" borderId="35" xfId="76" applyNumberFormat="1" applyFont="1" applyFill="1" applyBorder="1" applyAlignment="1">
      <alignment vertical="center"/>
    </xf>
    <xf numFmtId="167" fontId="7" fillId="28" borderId="44" xfId="76" applyNumberFormat="1" applyFont="1" applyFill="1" applyBorder="1" applyAlignment="1">
      <alignment vertical="center"/>
    </xf>
    <xf numFmtId="165" fontId="14" fillId="28" borderId="39" xfId="76" applyNumberFormat="1" applyFont="1" applyFill="1" applyBorder="1" applyAlignment="1">
      <alignment horizontal="right" vertical="center"/>
    </xf>
    <xf numFmtId="0" fontId="17" fillId="0" borderId="33" xfId="236" applyNumberFormat="1" applyFont="1" applyFill="1" applyBorder="1" applyAlignment="1">
      <alignment vertical="center"/>
    </xf>
    <xf numFmtId="0" fontId="16" fillId="26" borderId="32" xfId="58" applyFont="1" applyFill="1" applyBorder="1" applyAlignment="1">
      <alignment horizontal="center" vertical="center" wrapText="1"/>
    </xf>
    <xf numFmtId="165" fontId="17" fillId="26" borderId="33" xfId="76" applyNumberFormat="1" applyFont="1" applyFill="1" applyBorder="1" applyAlignment="1">
      <alignment vertical="center"/>
    </xf>
    <xf numFmtId="165" fontId="17" fillId="26" borderId="46" xfId="76" applyNumberFormat="1" applyFont="1" applyFill="1" applyBorder="1" applyAlignment="1">
      <alignment vertical="center"/>
    </xf>
    <xf numFmtId="165" fontId="17" fillId="26" borderId="28" xfId="76" applyNumberFormat="1" applyFont="1" applyFill="1" applyBorder="1" applyAlignment="1">
      <alignment vertical="center"/>
    </xf>
    <xf numFmtId="165" fontId="15" fillId="26" borderId="28" xfId="76" applyNumberFormat="1" applyFont="1" applyFill="1" applyBorder="1" applyAlignment="1">
      <alignment horizontal="right" vertical="center"/>
    </xf>
    <xf numFmtId="165" fontId="15" fillId="26" borderId="28" xfId="76" applyNumberFormat="1" applyFont="1" applyFill="1" applyBorder="1" applyAlignment="1">
      <alignment vertical="center"/>
    </xf>
    <xf numFmtId="165" fontId="15" fillId="26" borderId="47" xfId="76" applyNumberFormat="1" applyFont="1" applyFill="1" applyBorder="1" applyAlignment="1">
      <alignment horizontal="right" vertical="center"/>
    </xf>
    <xf numFmtId="165" fontId="17" fillId="26" borderId="33" xfId="236" applyNumberFormat="1" applyFont="1" applyFill="1" applyBorder="1" applyAlignment="1">
      <alignment vertical="center"/>
    </xf>
    <xf numFmtId="165" fontId="17" fillId="26" borderId="44" xfId="76" applyNumberFormat="1" applyFont="1" applyFill="1" applyBorder="1" applyAlignment="1">
      <alignment vertical="center"/>
    </xf>
    <xf numFmtId="165" fontId="15" fillId="26" borderId="39" xfId="76" applyNumberFormat="1" applyFont="1" applyFill="1" applyBorder="1" applyAlignment="1">
      <alignment horizontal="right" vertical="center"/>
    </xf>
    <xf numFmtId="49" fontId="7" fillId="27" borderId="32" xfId="76" applyNumberFormat="1" applyFont="1" applyFill="1" applyBorder="1" applyAlignment="1">
      <alignment horizontal="center" vertical="center" wrapText="1"/>
    </xf>
    <xf numFmtId="165" fontId="17" fillId="27" borderId="33" xfId="76" applyNumberFormat="1" applyFont="1" applyFill="1" applyBorder="1" applyAlignment="1">
      <alignment vertical="center"/>
    </xf>
    <xf numFmtId="165" fontId="17" fillId="27" borderId="46" xfId="76" applyNumberFormat="1" applyFont="1" applyFill="1" applyBorder="1" applyAlignment="1">
      <alignment vertical="center"/>
    </xf>
    <xf numFmtId="165" fontId="17" fillId="27" borderId="28" xfId="76" applyNumberFormat="1" applyFont="1" applyFill="1" applyBorder="1" applyAlignment="1">
      <alignment vertical="center"/>
    </xf>
    <xf numFmtId="165" fontId="15" fillId="27" borderId="47" xfId="76" applyNumberFormat="1" applyFont="1" applyFill="1" applyBorder="1" applyAlignment="1">
      <alignment horizontal="right" vertical="center"/>
    </xf>
    <xf numFmtId="165" fontId="15" fillId="27" borderId="28" xfId="76" applyNumberFormat="1" applyFont="1" applyFill="1" applyBorder="1" applyAlignment="1">
      <alignment horizontal="right" vertical="center"/>
    </xf>
    <xf numFmtId="0" fontId="17" fillId="27" borderId="33" xfId="236" applyNumberFormat="1" applyFont="1" applyFill="1" applyBorder="1" applyAlignment="1">
      <alignment vertical="center"/>
    </xf>
    <xf numFmtId="165" fontId="17" fillId="27" borderId="44" xfId="76" applyNumberFormat="1" applyFont="1" applyFill="1" applyBorder="1" applyAlignment="1">
      <alignment vertical="center"/>
    </xf>
    <xf numFmtId="165" fontId="17" fillId="27" borderId="46" xfId="236" applyNumberFormat="1" applyFont="1" applyFill="1" applyBorder="1" applyAlignment="1">
      <alignment vertical="center"/>
    </xf>
    <xf numFmtId="4" fontId="66" fillId="0" borderId="0" xfId="0" applyNumberFormat="1" applyFont="1" applyFill="1" applyBorder="1"/>
    <xf numFmtId="4" fontId="7" fillId="0" borderId="0" xfId="0" applyNumberFormat="1" applyFont="1" applyFill="1" applyBorder="1"/>
    <xf numFmtId="0" fontId="6" fillId="0" borderId="14" xfId="57" applyFont="1" applyFill="1" applyBorder="1" applyAlignment="1">
      <alignment vertical="center"/>
    </xf>
    <xf numFmtId="165" fontId="6" fillId="0" borderId="0" xfId="57" applyNumberFormat="1"/>
    <xf numFmtId="0" fontId="7" fillId="0" borderId="0" xfId="57" applyFont="1" applyFill="1"/>
    <xf numFmtId="165" fontId="7" fillId="0" borderId="0" xfId="57" applyNumberFormat="1" applyFont="1" applyFill="1" applyAlignment="1">
      <alignment horizontal="right"/>
    </xf>
    <xf numFmtId="0" fontId="6" fillId="0" borderId="0" xfId="57" applyFill="1" applyAlignment="1">
      <alignment horizontal="right"/>
    </xf>
    <xf numFmtId="0" fontId="7" fillId="0" borderId="0" xfId="57" applyFont="1" applyFill="1" applyAlignment="1"/>
    <xf numFmtId="14" fontId="4" fillId="0" borderId="29" xfId="237" applyNumberFormat="1" applyFont="1" applyBorder="1" applyAlignment="1">
      <alignment horizontal="center" vertical="center"/>
    </xf>
    <xf numFmtId="14" fontId="14" fillId="0" borderId="17" xfId="61" applyNumberFormat="1" applyFont="1" applyFill="1" applyBorder="1" applyAlignment="1">
      <alignment horizontal="center" vertical="center" wrapText="1"/>
    </xf>
    <xf numFmtId="14" fontId="16" fillId="0" borderId="50" xfId="59" applyNumberFormat="1" applyFont="1" applyBorder="1" applyAlignment="1">
      <alignment horizontal="center" vertical="center"/>
    </xf>
    <xf numFmtId="165" fontId="7" fillId="0" borderId="0" xfId="57" applyNumberFormat="1" applyFont="1"/>
    <xf numFmtId="4" fontId="6" fillId="0" borderId="22" xfId="57" applyNumberFormat="1" applyFont="1" applyFill="1" applyBorder="1" applyAlignment="1">
      <alignment horizontal="right" vertical="center" wrapText="1"/>
    </xf>
    <xf numFmtId="4" fontId="14" fillId="0" borderId="19" xfId="57" applyNumberFormat="1" applyFont="1" applyFill="1" applyBorder="1" applyAlignment="1">
      <alignment horizontal="right" vertical="center" wrapText="1"/>
    </xf>
    <xf numFmtId="165" fontId="6" fillId="0" borderId="0" xfId="57" applyNumberFormat="1" applyFill="1"/>
    <xf numFmtId="165" fontId="6" fillId="0" borderId="0" xfId="57" applyNumberFormat="1" applyFill="1" applyAlignment="1">
      <alignment horizontal="right"/>
    </xf>
    <xf numFmtId="0" fontId="6" fillId="0" borderId="0" xfId="57" applyFill="1" applyAlignment="1"/>
    <xf numFmtId="0" fontId="67" fillId="0" borderId="65" xfId="57" applyFont="1" applyBorder="1" applyAlignment="1">
      <alignment vertical="center"/>
    </xf>
    <xf numFmtId="0" fontId="68" fillId="0" borderId="65" xfId="57" applyFont="1" applyBorder="1" applyAlignment="1">
      <alignment vertical="center"/>
    </xf>
    <xf numFmtId="0" fontId="67" fillId="0" borderId="66" xfId="57" applyFont="1" applyBorder="1" applyAlignment="1">
      <alignment vertical="center"/>
    </xf>
    <xf numFmtId="0" fontId="69" fillId="0" borderId="67" xfId="80" applyFont="1" applyBorder="1" applyAlignment="1">
      <alignment horizontal="right" vertical="center" indent="1"/>
    </xf>
    <xf numFmtId="0" fontId="67" fillId="0" borderId="68" xfId="80" applyFont="1" applyBorder="1" applyAlignment="1">
      <alignment horizontal="right" vertical="center" indent="1"/>
    </xf>
    <xf numFmtId="0" fontId="69" fillId="0" borderId="69" xfId="80" applyFont="1" applyBorder="1" applyAlignment="1">
      <alignment horizontal="left" vertical="center" wrapText="1" indent="1"/>
    </xf>
    <xf numFmtId="0" fontId="68" fillId="0" borderId="70" xfId="80" applyFont="1" applyBorder="1" applyAlignment="1">
      <alignment horizontal="right" vertical="center" indent="1"/>
    </xf>
    <xf numFmtId="0" fontId="69" fillId="0" borderId="71" xfId="80" applyFont="1" applyBorder="1" applyAlignment="1">
      <alignment horizontal="right" vertical="center" indent="1"/>
    </xf>
    <xf numFmtId="0" fontId="69" fillId="0" borderId="72" xfId="80" applyFont="1" applyBorder="1" applyAlignment="1">
      <alignment horizontal="right" vertical="center" indent="1"/>
    </xf>
    <xf numFmtId="0" fontId="6" fillId="0" borderId="73" xfId="61" applyFont="1" applyFill="1" applyBorder="1" applyAlignment="1">
      <alignment horizontal="center" vertical="center" wrapText="1"/>
    </xf>
    <xf numFmtId="0" fontId="42" fillId="25" borderId="0" xfId="57" applyFont="1" applyFill="1" applyBorder="1" applyAlignment="1">
      <alignment horizontal="left" vertical="center"/>
    </xf>
    <xf numFmtId="0" fontId="42" fillId="25" borderId="43" xfId="57" applyFont="1" applyFill="1" applyBorder="1" applyAlignment="1">
      <alignment horizontal="left" vertical="center"/>
    </xf>
    <xf numFmtId="0" fontId="40" fillId="0" borderId="25" xfId="44" applyFont="1" applyBorder="1" applyAlignment="1">
      <alignment horizontal="left" vertical="center" wrapText="1"/>
    </xf>
    <xf numFmtId="0" fontId="41" fillId="0" borderId="0" xfId="44" applyFont="1" applyBorder="1" applyAlignment="1">
      <alignment horizontal="left" vertical="center" wrapText="1"/>
    </xf>
    <xf numFmtId="0" fontId="40" fillId="0" borderId="0" xfId="44" applyFont="1" applyFill="1" applyBorder="1" applyAlignment="1">
      <alignment horizontal="left" vertical="center" wrapText="1"/>
    </xf>
    <xf numFmtId="0" fontId="14" fillId="0" borderId="0" xfId="57" applyFont="1" applyBorder="1" applyAlignment="1">
      <alignment horizontal="center" vertical="center" wrapText="1"/>
    </xf>
    <xf numFmtId="0" fontId="18" fillId="24" borderId="0" xfId="57" applyFont="1" applyFill="1" applyAlignment="1">
      <alignment horizontal="left" vertical="center"/>
    </xf>
    <xf numFmtId="0" fontId="6" fillId="0" borderId="0" xfId="57" applyAlignment="1">
      <alignment horizontal="center"/>
    </xf>
    <xf numFmtId="0" fontId="40" fillId="0" borderId="25" xfId="57" applyFont="1" applyBorder="1" applyAlignment="1">
      <alignment horizontal="left" vertical="center" wrapText="1"/>
    </xf>
    <xf numFmtId="0" fontId="19" fillId="0" borderId="0" xfId="0" applyFont="1" applyAlignment="1">
      <alignment horizontal="left"/>
    </xf>
    <xf numFmtId="0" fontId="70" fillId="60" borderId="0" xfId="76" applyFont="1" applyFill="1" applyBorder="1" applyAlignment="1">
      <alignment horizontal="left" vertical="center" wrapText="1"/>
    </xf>
    <xf numFmtId="0" fontId="70" fillId="61" borderId="0" xfId="59" applyFont="1" applyFill="1" applyBorder="1" applyAlignment="1">
      <alignment horizontal="left" vertical="center"/>
    </xf>
    <xf numFmtId="0" fontId="69" fillId="0" borderId="74" xfId="57" applyFont="1" applyBorder="1" applyAlignment="1">
      <alignment horizontal="center" vertical="center" wrapText="1"/>
    </xf>
    <xf numFmtId="0" fontId="9" fillId="0" borderId="75" xfId="57" applyFont="1" applyBorder="1" applyAlignment="1">
      <alignment horizontal="center" vertical="center" wrapText="1"/>
    </xf>
    <xf numFmtId="0" fontId="71" fillId="0" borderId="0" xfId="59" applyFont="1" applyBorder="1" applyAlignment="1">
      <alignment horizontal="left" vertical="center" wrapText="1"/>
    </xf>
    <xf numFmtId="0" fontId="71" fillId="0" borderId="0" xfId="59" applyFont="1" applyAlignment="1">
      <alignment horizontal="left"/>
    </xf>
    <xf numFmtId="0" fontId="71" fillId="0" borderId="0" xfId="59" applyFont="1" applyAlignment="1">
      <alignment horizontal="left"/>
    </xf>
    <xf numFmtId="0" fontId="72" fillId="0" borderId="0" xfId="31" applyFont="1" applyBorder="1" applyAlignment="1" applyProtection="1"/>
    <xf numFmtId="0" fontId="18" fillId="62" borderId="0" xfId="57" applyFont="1" applyFill="1" applyBorder="1" applyAlignment="1">
      <alignment horizontal="left" vertical="center"/>
    </xf>
    <xf numFmtId="0" fontId="73" fillId="0" borderId="0" xfId="57" applyFont="1"/>
    <xf numFmtId="0" fontId="74" fillId="0" borderId="43" xfId="57" applyFont="1" applyFill="1" applyBorder="1" applyAlignment="1">
      <alignment horizontal="right"/>
    </xf>
    <xf numFmtId="0" fontId="74" fillId="0" borderId="76" xfId="57" applyFont="1" applyBorder="1" applyAlignment="1">
      <alignment horizontal="right"/>
    </xf>
    <xf numFmtId="0" fontId="74" fillId="0" borderId="43" xfId="57" applyFont="1" applyFill="1" applyBorder="1" applyAlignment="1"/>
    <xf numFmtId="0" fontId="75" fillId="0" borderId="15" xfId="57" applyFont="1" applyBorder="1" applyAlignment="1">
      <alignment horizontal="center" vertical="center" wrapText="1"/>
    </xf>
    <xf numFmtId="14" fontId="75" fillId="0" borderId="24" xfId="57" applyNumberFormat="1" applyFont="1" applyFill="1" applyBorder="1" applyAlignment="1">
      <alignment horizontal="center" vertical="center" wrapText="1"/>
    </xf>
    <xf numFmtId="10" fontId="75" fillId="0" borderId="24" xfId="57" applyNumberFormat="1" applyFont="1" applyFill="1" applyBorder="1" applyAlignment="1">
      <alignment horizontal="center" vertical="center" wrapText="1"/>
    </xf>
    <xf numFmtId="0" fontId="75" fillId="0" borderId="20" xfId="57" applyFont="1" applyBorder="1" applyAlignment="1">
      <alignment vertical="center"/>
    </xf>
    <xf numFmtId="167" fontId="74" fillId="0" borderId="21" xfId="57" applyNumberFormat="1" applyFont="1" applyFill="1" applyBorder="1" applyAlignment="1">
      <alignment vertical="center"/>
    </xf>
    <xf numFmtId="165" fontId="74" fillId="0" borderId="21" xfId="67" applyNumberFormat="1" applyFont="1" applyFill="1" applyBorder="1" applyAlignment="1">
      <alignment vertical="center"/>
    </xf>
    <xf numFmtId="0" fontId="73" fillId="0" borderId="16" xfId="57" applyFont="1" applyBorder="1" applyAlignment="1">
      <alignment horizontal="right" vertical="center"/>
    </xf>
    <xf numFmtId="167" fontId="76" fillId="0" borderId="22" xfId="57" applyNumberFormat="1" applyFont="1" applyFill="1" applyBorder="1" applyAlignment="1">
      <alignment vertical="center"/>
    </xf>
    <xf numFmtId="165" fontId="76" fillId="0" borderId="22" xfId="67" applyNumberFormat="1" applyFont="1" applyFill="1" applyBorder="1" applyAlignment="1">
      <alignment vertical="center"/>
    </xf>
    <xf numFmtId="0" fontId="75" fillId="0" borderId="17" xfId="57" applyFont="1" applyBorder="1" applyAlignment="1">
      <alignment vertical="center"/>
    </xf>
    <xf numFmtId="167" fontId="74" fillId="0" borderId="22" xfId="57" applyNumberFormat="1" applyFont="1" applyFill="1" applyBorder="1" applyAlignment="1">
      <alignment vertical="center"/>
    </xf>
    <xf numFmtId="165" fontId="74" fillId="0" borderId="22" xfId="67" applyNumberFormat="1" applyFont="1" applyFill="1" applyBorder="1" applyAlignment="1">
      <alignment vertical="center"/>
    </xf>
    <xf numFmtId="0" fontId="74" fillId="0" borderId="17" xfId="59" applyFont="1" applyBorder="1" applyAlignment="1">
      <alignment vertical="center"/>
    </xf>
    <xf numFmtId="0" fontId="75" fillId="0" borderId="14" xfId="57" applyFont="1" applyBorder="1" applyAlignment="1">
      <alignment vertical="center"/>
    </xf>
    <xf numFmtId="167" fontId="74" fillId="0" borderId="13" xfId="57" applyNumberFormat="1" applyFont="1" applyFill="1" applyBorder="1" applyAlignment="1">
      <alignment vertical="center"/>
    </xf>
    <xf numFmtId="165" fontId="74" fillId="0" borderId="42" xfId="67" applyNumberFormat="1" applyFont="1" applyFill="1" applyBorder="1" applyAlignment="1">
      <alignment vertical="center"/>
    </xf>
    <xf numFmtId="165" fontId="74" fillId="0" borderId="26" xfId="67" applyNumberFormat="1" applyFont="1" applyFill="1" applyBorder="1" applyAlignment="1">
      <alignment vertical="center"/>
    </xf>
    <xf numFmtId="167" fontId="73" fillId="0" borderId="22" xfId="57" applyNumberFormat="1" applyFont="1" applyFill="1" applyBorder="1" applyAlignment="1">
      <alignment vertical="center"/>
    </xf>
    <xf numFmtId="0" fontId="73" fillId="0" borderId="17" xfId="57" applyFont="1" applyBorder="1" applyAlignment="1">
      <alignment horizontal="right" vertical="center"/>
    </xf>
    <xf numFmtId="165" fontId="76" fillId="0" borderId="42" xfId="67" applyNumberFormat="1" applyFont="1" applyFill="1" applyBorder="1" applyAlignment="1">
      <alignment vertical="center"/>
    </xf>
    <xf numFmtId="165" fontId="76" fillId="0" borderId="26" xfId="67" applyNumberFormat="1" applyFont="1" applyFill="1" applyBorder="1" applyAlignment="1">
      <alignment vertical="center"/>
    </xf>
    <xf numFmtId="0" fontId="70" fillId="63" borderId="0" xfId="57" applyFont="1" applyFill="1" applyBorder="1" applyAlignment="1">
      <alignment horizontal="left" vertical="center"/>
    </xf>
    <xf numFmtId="0" fontId="74" fillId="0" borderId="25" xfId="95" applyFont="1" applyFill="1" applyBorder="1" applyAlignment="1">
      <alignment horizontal="center" vertical="center" wrapText="1"/>
    </xf>
    <xf numFmtId="0" fontId="77" fillId="0" borderId="77" xfId="57" applyFont="1" applyBorder="1" applyAlignment="1">
      <alignment horizontal="center" vertical="center" wrapText="1"/>
    </xf>
    <xf numFmtId="4" fontId="73" fillId="0" borderId="25" xfId="57" applyNumberFormat="1" applyFont="1" applyFill="1" applyBorder="1" applyAlignment="1">
      <alignment horizontal="center" vertical="center"/>
    </xf>
    <xf numFmtId="167" fontId="73" fillId="0" borderId="25" xfId="57" applyNumberFormat="1" applyFont="1" applyFill="1" applyBorder="1" applyAlignment="1">
      <alignment horizontal="center" vertical="center"/>
    </xf>
    <xf numFmtId="4" fontId="73" fillId="0" borderId="64" xfId="57" applyNumberFormat="1" applyFont="1" applyFill="1" applyBorder="1" applyAlignment="1">
      <alignment horizontal="center" vertical="center"/>
    </xf>
    <xf numFmtId="167" fontId="73" fillId="0" borderId="19" xfId="57" applyNumberFormat="1" applyFont="1" applyFill="1" applyBorder="1" applyAlignment="1">
      <alignment horizontal="center" vertical="center"/>
    </xf>
    <xf numFmtId="4" fontId="73" fillId="0" borderId="40" xfId="57" applyNumberFormat="1" applyFont="1" applyFill="1" applyBorder="1" applyAlignment="1">
      <alignment horizontal="center" vertical="center"/>
    </xf>
    <xf numFmtId="167" fontId="73" fillId="0" borderId="13" xfId="57" applyNumberFormat="1" applyFont="1" applyFill="1" applyBorder="1" applyAlignment="1">
      <alignment horizontal="center" vertical="center"/>
    </xf>
    <xf numFmtId="0" fontId="75" fillId="0" borderId="0" xfId="57" applyFont="1" applyAlignment="1">
      <alignment horizontal="center" vertical="center"/>
    </xf>
    <xf numFmtId="167" fontId="75" fillId="0" borderId="0" xfId="57" applyNumberFormat="1" applyFont="1" applyAlignment="1">
      <alignment horizontal="center" vertical="center"/>
    </xf>
    <xf numFmtId="0" fontId="78" fillId="0" borderId="0" xfId="57" applyFont="1" applyAlignment="1">
      <alignment horizontal="center" vertical="center" wrapText="1"/>
    </xf>
    <xf numFmtId="167" fontId="78" fillId="0" borderId="0" xfId="57" applyNumberFormat="1" applyFont="1" applyAlignment="1">
      <alignment horizontal="center" vertical="center"/>
    </xf>
  </cellXfs>
  <cellStyles count="238">
    <cellStyle name="100" xfId="1"/>
    <cellStyle name="20% - Акцент1 2" xfId="2"/>
    <cellStyle name="20% - Акцент1 2 2" xfId="97"/>
    <cellStyle name="20% - Акцент1 2 3" xfId="182"/>
    <cellStyle name="20% - Акцент1 3" xfId="98"/>
    <cellStyle name="20% - Акцент2 2" xfId="3"/>
    <cellStyle name="20% - Акцент2 2 2" xfId="99"/>
    <cellStyle name="20% - Акцент2 2 3" xfId="183"/>
    <cellStyle name="20% - Акцент2 3" xfId="100"/>
    <cellStyle name="20% - Акцент3 2" xfId="4"/>
    <cellStyle name="20% - Акцент3 2 2" xfId="101"/>
    <cellStyle name="20% - Акцент3 2 3" xfId="184"/>
    <cellStyle name="20% - Акцент3 3" xfId="102"/>
    <cellStyle name="20% - Акцент4 2" xfId="5"/>
    <cellStyle name="20% - Акцент4 2 2" xfId="103"/>
    <cellStyle name="20% - Акцент4 2 3" xfId="185"/>
    <cellStyle name="20% - Акцент4 3" xfId="104"/>
    <cellStyle name="20% - Акцент5 2" xfId="6"/>
    <cellStyle name="20% - Акцент5 2 2" xfId="105"/>
    <cellStyle name="20% - Акцент5 2 3" xfId="186"/>
    <cellStyle name="20% - Акцент5 3" xfId="106"/>
    <cellStyle name="20% - Акцент6 2" xfId="7"/>
    <cellStyle name="20% - Акцент6 2 2" xfId="107"/>
    <cellStyle name="20% - Акцент6 2 3" xfId="187"/>
    <cellStyle name="20% - Акцент6 3" xfId="108"/>
    <cellStyle name="40% - Акцент1 2" xfId="8"/>
    <cellStyle name="40% - Акцент1 2 2" xfId="109"/>
    <cellStyle name="40% - Акцент1 2 3" xfId="188"/>
    <cellStyle name="40% - Акцент1 3" xfId="110"/>
    <cellStyle name="40% - Акцент2 2" xfId="9"/>
    <cellStyle name="40% - Акцент2 2 2" xfId="111"/>
    <cellStyle name="40% - Акцент2 2 3" xfId="189"/>
    <cellStyle name="40% - Акцент2 3" xfId="112"/>
    <cellStyle name="40% - Акцент3 2" xfId="10"/>
    <cellStyle name="40% - Акцент3 2 2" xfId="113"/>
    <cellStyle name="40% - Акцент3 2 3" xfId="190"/>
    <cellStyle name="40% - Акцент3 3" xfId="114"/>
    <cellStyle name="40% - Акцент4 2" xfId="11"/>
    <cellStyle name="40% - Акцент4 2 2" xfId="115"/>
    <cellStyle name="40% - Акцент4 2 3" xfId="191"/>
    <cellStyle name="40% - Акцент4 3" xfId="116"/>
    <cellStyle name="40% - Акцент5 2" xfId="12"/>
    <cellStyle name="40% - Акцент5 2 2" xfId="117"/>
    <cellStyle name="40% - Акцент5 2 3" xfId="192"/>
    <cellStyle name="40% - Акцент5 3" xfId="118"/>
    <cellStyle name="40% - Акцент6 2" xfId="13"/>
    <cellStyle name="40% - Акцент6 2 2" xfId="119"/>
    <cellStyle name="40% - Акцент6 2 3" xfId="193"/>
    <cellStyle name="40% - Акцент6 3" xfId="120"/>
    <cellStyle name="60% - Акцент1 2" xfId="14"/>
    <cellStyle name="60% - Акцент1 2 2" xfId="121"/>
    <cellStyle name="60% - Акцент1 2 3" xfId="194"/>
    <cellStyle name="60% - Акцент1 3" xfId="122"/>
    <cellStyle name="60% - Акцент2 2" xfId="15"/>
    <cellStyle name="60% - Акцент2 2 2" xfId="123"/>
    <cellStyle name="60% - Акцент2 2 3" xfId="195"/>
    <cellStyle name="60% - Акцент2 3" xfId="124"/>
    <cellStyle name="60% - Акцент3 2" xfId="16"/>
    <cellStyle name="60% - Акцент3 2 2" xfId="125"/>
    <cellStyle name="60% - Акцент3 2 3" xfId="196"/>
    <cellStyle name="60% - Акцент3 3" xfId="126"/>
    <cellStyle name="60% - Акцент4 2" xfId="17"/>
    <cellStyle name="60% - Акцент4 2 2" xfId="127"/>
    <cellStyle name="60% - Акцент4 2 3" xfId="197"/>
    <cellStyle name="60% - Акцент4 3" xfId="128"/>
    <cellStyle name="60% - Акцент5 2" xfId="18"/>
    <cellStyle name="60% - Акцент5 2 2" xfId="129"/>
    <cellStyle name="60% - Акцент5 2 3" xfId="198"/>
    <cellStyle name="60% - Акцент5 3" xfId="130"/>
    <cellStyle name="60% - Акцент6 2" xfId="19"/>
    <cellStyle name="60% - Акцент6 2 2" xfId="131"/>
    <cellStyle name="60% - Акцент6 2 3" xfId="199"/>
    <cellStyle name="60% - Акцент6 3" xfId="132"/>
    <cellStyle name="Comma [0]" xfId="20"/>
    <cellStyle name="Comma [0] 2" xfId="200"/>
    <cellStyle name="Currency [0]" xfId="21"/>
    <cellStyle name="Currency [0] 2" xfId="201"/>
    <cellStyle name="Hyperlink 2" xfId="211"/>
    <cellStyle name="Normal 2" xfId="133"/>
    <cellStyle name="Normal 3" xfId="181"/>
    <cellStyle name="Normal 4" xfId="86"/>
    <cellStyle name="normální_Bilancování 2005Q4 - final" xfId="96"/>
    <cellStyle name="Percent 2" xfId="226"/>
    <cellStyle name="Percent 3" xfId="89"/>
    <cellStyle name="Акцент1 2" xfId="22"/>
    <cellStyle name="Акцент1 2 2" xfId="134"/>
    <cellStyle name="Акцент1 2 3" xfId="202"/>
    <cellStyle name="Акцент1 3" xfId="135"/>
    <cellStyle name="Акцент2 2" xfId="23"/>
    <cellStyle name="Акцент2 2 2" xfId="136"/>
    <cellStyle name="Акцент2 2 3" xfId="203"/>
    <cellStyle name="Акцент2 3" xfId="137"/>
    <cellStyle name="Акцент3 2" xfId="24"/>
    <cellStyle name="Акцент3 2 2" xfId="138"/>
    <cellStyle name="Акцент3 2 3" xfId="204"/>
    <cellStyle name="Акцент3 3" xfId="139"/>
    <cellStyle name="Акцент4 2" xfId="25"/>
    <cellStyle name="Акцент4 2 2" xfId="140"/>
    <cellStyle name="Акцент4 2 3" xfId="205"/>
    <cellStyle name="Акцент4 3" xfId="141"/>
    <cellStyle name="Акцент5 2" xfId="26"/>
    <cellStyle name="Акцент5 2 2" xfId="142"/>
    <cellStyle name="Акцент5 2 3" xfId="206"/>
    <cellStyle name="Акцент5 3" xfId="143"/>
    <cellStyle name="Акцент6 2" xfId="27"/>
    <cellStyle name="Акцент6 2 2" xfId="144"/>
    <cellStyle name="Акцент6 2 3" xfId="207"/>
    <cellStyle name="Акцент6 3" xfId="145"/>
    <cellStyle name="Ввод  2" xfId="28"/>
    <cellStyle name="Ввод  2 2" xfId="146"/>
    <cellStyle name="Ввод  2 3" xfId="208"/>
    <cellStyle name="Ввод  3" xfId="147"/>
    <cellStyle name="Вывод 2" xfId="29"/>
    <cellStyle name="Вывод 2 2" xfId="148"/>
    <cellStyle name="Вывод 2 3" xfId="209"/>
    <cellStyle name="Вывод 3" xfId="149"/>
    <cellStyle name="Вычисление 2" xfId="30"/>
    <cellStyle name="Вычисление 2 2" xfId="150"/>
    <cellStyle name="Вычисление 2 3" xfId="210"/>
    <cellStyle name="Вычисление 3" xfId="151"/>
    <cellStyle name="Гиперссылка" xfId="31" builtinId="8"/>
    <cellStyle name="Гиперссылка 2" xfId="32"/>
    <cellStyle name="Гиперссылка 3" xfId="33"/>
    <cellStyle name="Гиперссылка 4" xfId="79"/>
    <cellStyle name="Заголовки до таблиць в бюлетень" xfId="34"/>
    <cellStyle name="Заголовок 1 2" xfId="35"/>
    <cellStyle name="Заголовок 1 2 2" xfId="152"/>
    <cellStyle name="Заголовок 1 2 3" xfId="212"/>
    <cellStyle name="Заголовок 1 3" xfId="153"/>
    <cellStyle name="Заголовок 2 2" xfId="36"/>
    <cellStyle name="Заголовок 2 2 2" xfId="154"/>
    <cellStyle name="Заголовок 2 2 3" xfId="213"/>
    <cellStyle name="Заголовок 2 3" xfId="155"/>
    <cellStyle name="Заголовок 3 2" xfId="37"/>
    <cellStyle name="Заголовок 3 2 2" xfId="156"/>
    <cellStyle name="Заголовок 3 2 3" xfId="214"/>
    <cellStyle name="Заголовок 3 3" xfId="157"/>
    <cellStyle name="Заголовок 4 2" xfId="38"/>
    <cellStyle name="Заголовок 4 2 2" xfId="158"/>
    <cellStyle name="Заголовок 4 2 3" xfId="215"/>
    <cellStyle name="Заголовок 4 3" xfId="159"/>
    <cellStyle name="Итог 2" xfId="39"/>
    <cellStyle name="Итог 2 2" xfId="160"/>
    <cellStyle name="Итог 2 3" xfId="216"/>
    <cellStyle name="Итог 3" xfId="161"/>
    <cellStyle name="Контрольная ячейка 2" xfId="40"/>
    <cellStyle name="Контрольная ячейка 2 2" xfId="162"/>
    <cellStyle name="Контрольная ячейка 2 3" xfId="217"/>
    <cellStyle name="Контрольная ячейка 3" xfId="163"/>
    <cellStyle name="Название 2" xfId="41"/>
    <cellStyle name="Нейтральный 2" xfId="42"/>
    <cellStyle name="Нейтральный 2 2" xfId="164"/>
    <cellStyle name="Нейтральный 2 3" xfId="218"/>
    <cellStyle name="Нейтральный 3" xfId="165"/>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6"/>
    <cellStyle name="Обычный 2 5 2 2" xfId="231"/>
    <cellStyle name="Обычный 2 5 2 3" xfId="90"/>
    <cellStyle name="Обычный 2 5 3" xfId="80"/>
    <cellStyle name="Обычный 2 5 3 2" xfId="232"/>
    <cellStyle name="Обычный 2 5 3 3" xfId="91"/>
    <cellStyle name="Обычный 2 5 4" xfId="220"/>
    <cellStyle name="Обычный 2 5 5" xfId="87"/>
    <cellStyle name="Обычный 2 6" xfId="166"/>
    <cellStyle name="Обычный 2 7" xfId="219"/>
    <cellStyle name="Обычный 2 8" xfId="180"/>
    <cellStyle name="Обычный 2_2013_PR" xfId="48"/>
    <cellStyle name="Обычный 3" xfId="49"/>
    <cellStyle name="Обычный 3 2" xfId="167"/>
    <cellStyle name="Обычный 3 3" xfId="221"/>
    <cellStyle name="Обычный 4" xfId="50"/>
    <cellStyle name="Обычный 5" xfId="51"/>
    <cellStyle name="Обычный 5 2" xfId="52"/>
    <cellStyle name="Обычный 5 2 2" xfId="77"/>
    <cellStyle name="Обычный 5_РОБОЧИЙ_Q4_2013" xfId="81"/>
    <cellStyle name="Обычный 6" xfId="53"/>
    <cellStyle name="Обычный 7" xfId="54"/>
    <cellStyle name="Обычный 7 2" xfId="55"/>
    <cellStyle name="Обычный 7 2 2" xfId="83"/>
    <cellStyle name="Обычный 7 2 2 2" xfId="234"/>
    <cellStyle name="Обычный 7 2 2 3" xfId="93"/>
    <cellStyle name="Обычный 7 2 3" xfId="222"/>
    <cellStyle name="Обычный 7 2 4" xfId="88"/>
    <cellStyle name="Обычный 7 3" xfId="82"/>
    <cellStyle name="Обычный 7 3 2" xfId="233"/>
    <cellStyle name="Обычный 7 3 3" xfId="92"/>
    <cellStyle name="Обычный 8" xfId="56"/>
    <cellStyle name="Обычный_Q1 2010" xfId="57"/>
    <cellStyle name="Обычный_Q1 2010 2" xfId="58"/>
    <cellStyle name="Обычный_Q1 2011" xfId="95"/>
    <cellStyle name="Обычный_Аналіз_3q_09" xfId="59"/>
    <cellStyle name="Обычный_Аналіз_3q_09 2" xfId="237"/>
    <cellStyle name="Обычный_Исходники_Q4_2011" xfId="60"/>
    <cellStyle name="Обычный_Книга1" xfId="61"/>
    <cellStyle name="Плохой 2" xfId="62"/>
    <cellStyle name="Плохой 2 2" xfId="168"/>
    <cellStyle name="Плохой 2 3" xfId="223"/>
    <cellStyle name="Плохой 3" xfId="169"/>
    <cellStyle name="Пояснение 2" xfId="63"/>
    <cellStyle name="Пояснение 2 2" xfId="170"/>
    <cellStyle name="Пояснение 2 3" xfId="224"/>
    <cellStyle name="Пояснение 3" xfId="171"/>
    <cellStyle name="Примечание 2" xfId="64"/>
    <cellStyle name="Примечание 2 2" xfId="172"/>
    <cellStyle name="Примечание 2 3" xfId="225"/>
    <cellStyle name="Примечание 3" xfId="173"/>
    <cellStyle name="Процентный" xfId="236" builtinId="5"/>
    <cellStyle name="Процентный 2" xfId="65"/>
    <cellStyle name="Процентный 2 2" xfId="66"/>
    <cellStyle name="Процентный 2 3" xfId="78"/>
    <cellStyle name="Процентный 3" xfId="67"/>
    <cellStyle name="Процентный 4" xfId="68"/>
    <cellStyle name="Процентный 4 2" xfId="84"/>
    <cellStyle name="Связанная ячейка 2" xfId="69"/>
    <cellStyle name="Связанная ячейка 2 2" xfId="174"/>
    <cellStyle name="Связанная ячейка 2 3" xfId="227"/>
    <cellStyle name="Связанная ячейка 3" xfId="175"/>
    <cellStyle name="Текст предупреждения 2" xfId="70"/>
    <cellStyle name="Текст предупреждения 2 2" xfId="176"/>
    <cellStyle name="Текст предупреждения 2 3" xfId="228"/>
    <cellStyle name="Текст предупреждения 3" xfId="177"/>
    <cellStyle name="Тысячи [0]_MM95 (3)" xfId="71"/>
    <cellStyle name="Тысячи_MM95 (3)" xfId="72"/>
    <cellStyle name="Финансовый 2" xfId="73"/>
    <cellStyle name="Финансовый 2 2" xfId="85"/>
    <cellStyle name="Финансовый 2 2 2" xfId="235"/>
    <cellStyle name="Финансовый 2 2 3" xfId="94"/>
    <cellStyle name="Финансовый 2 3" xfId="229"/>
    <cellStyle name="Хороший 2" xfId="74"/>
    <cellStyle name="Хороший 2 2" xfId="178"/>
    <cellStyle name="Хороший 2 3" xfId="230"/>
    <cellStyle name="Хороший 3" xfId="179"/>
    <cellStyle name="Шапка" xfId="75"/>
  </cellStyles>
  <dxfs count="1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008080"/>
      <color rgb="FF9CD816"/>
      <color rgb="FF5877B0"/>
      <color rgb="FF03B921"/>
      <color rgb="FF38B64A"/>
      <color rgb="FF8FC850"/>
      <color rgb="FF90BA44"/>
      <color rgb="FF6FCC22"/>
      <color rgb="FF8CAB53"/>
      <color rgb="FF5EC5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theme" Target="theme/theme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944065442946634"/>
          <c:y val="2.1671608075674149E-2"/>
          <c:w val="0.65682178827034554"/>
          <c:h val="0.85654184908575848"/>
        </c:manualLayout>
      </c:layout>
      <c:barChart>
        <c:barDir val="bar"/>
        <c:grouping val="clustered"/>
        <c:varyColors val="0"/>
        <c:ser>
          <c:idx val="1"/>
          <c:order val="0"/>
          <c:tx>
            <c:strRef>
              <c:f>'Іndexes - Ukraine and the world'!$K$2</c:f>
              <c:strCache>
                <c:ptCount val="1"/>
                <c:pt idx="0">
                  <c:v>Q3 2021</c:v>
                </c:pt>
              </c:strCache>
            </c:strRef>
          </c:tx>
          <c:spPr>
            <a:solidFill>
              <a:srgbClr val="00B0F0"/>
            </a:solidFill>
            <a:ln w="25400">
              <a:noFill/>
            </a:ln>
          </c:spPr>
          <c:invertIfNegative val="0"/>
          <c:dPt>
            <c:idx val="0"/>
            <c:invertIfNegative val="0"/>
            <c:bubble3D val="0"/>
          </c:dPt>
          <c:dPt>
            <c:idx val="1"/>
            <c:invertIfNegative val="0"/>
            <c:bubble3D val="0"/>
          </c:dPt>
          <c:dPt>
            <c:idx val="2"/>
            <c:invertIfNegative val="0"/>
            <c:bubble3D val="0"/>
            <c:spPr>
              <a:solidFill>
                <a:srgbClr val="FFC000"/>
              </a:solidFill>
              <a:ln w="25400">
                <a:noFill/>
              </a:ln>
            </c:spPr>
          </c:dPt>
          <c:dPt>
            <c:idx val="3"/>
            <c:invertIfNegative val="0"/>
            <c:bubble3D val="0"/>
          </c:dPt>
          <c:dPt>
            <c:idx val="4"/>
            <c:invertIfNegative val="0"/>
            <c:bubble3D val="0"/>
          </c:dPt>
          <c:dPt>
            <c:idx val="5"/>
            <c:invertIfNegative val="0"/>
            <c:bubble3D val="0"/>
          </c:dPt>
          <c:dPt>
            <c:idx val="6"/>
            <c:invertIfNegative val="0"/>
            <c:bubble3D val="0"/>
            <c:spPr>
              <a:solidFill>
                <a:srgbClr val="FFC000"/>
              </a:solidFill>
              <a:ln w="25400">
                <a:noFill/>
              </a:ln>
            </c:spPr>
          </c:dPt>
          <c:dPt>
            <c:idx val="8"/>
            <c:invertIfNegative val="0"/>
            <c:bubble3D val="0"/>
          </c:dPt>
          <c:dPt>
            <c:idx val="9"/>
            <c:invertIfNegative val="0"/>
            <c:bubble3D val="0"/>
          </c:dPt>
          <c:dPt>
            <c:idx val="11"/>
            <c:invertIfNegative val="0"/>
            <c:bubble3D val="0"/>
          </c:dPt>
          <c:dPt>
            <c:idx val="12"/>
            <c:invertIfNegative val="0"/>
            <c:bubble3D val="0"/>
          </c:dPt>
          <c:dPt>
            <c:idx val="14"/>
            <c:invertIfNegative val="0"/>
            <c:bubble3D val="0"/>
          </c:dPt>
          <c:dPt>
            <c:idx val="15"/>
            <c:invertIfNegative val="0"/>
            <c:bubble3D val="0"/>
          </c:dPt>
          <c:dPt>
            <c:idx val="16"/>
            <c:invertIfNegative val="0"/>
            <c:bubble3D val="0"/>
          </c:dPt>
          <c:dPt>
            <c:idx val="17"/>
            <c:invertIfNegative val="0"/>
            <c:bubble3D val="0"/>
          </c:dPt>
          <c:dLbls>
            <c:dLbl>
              <c:idx val="0"/>
              <c:layout>
                <c:manualLayout>
                  <c:x val="-9.4501040157637922E-3"/>
                  <c:y val="-1.0396715903095015E-4"/>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3350334899391234E-3"/>
                  <c:y val="5.5570772897238141E-3"/>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4.9620830828202625E-4"/>
                  <c:y val="2.9575498446121943E-3"/>
                </c:manualLayout>
              </c:layout>
              <c:numFmt formatCode="0.0%" sourceLinked="0"/>
              <c:spPr>
                <a:noFill/>
                <a:ln w="25400">
                  <a:noFill/>
                </a:ln>
              </c:spPr>
              <c:txPr>
                <a:bodyPr wrap="square" lIns="38100" tIns="19050" rIns="38100" bIns="19050" anchor="ctr">
                  <a:spAutoFit/>
                </a:bodyPr>
                <a:lstStyle/>
                <a:p>
                  <a:pPr>
                    <a:defRPr sz="1100" b="1" i="0" u="none" strike="noStrike" baseline="0">
                      <a:solidFill>
                        <a:srgbClr val="FFC00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2386487674388943E-3"/>
                  <c:y val="3.2309375319669849E-3"/>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4.3656141556847952E-3"/>
                  <c:y val="5.4676754073386478E-4"/>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3715494574698391E-3"/>
                  <c:y val="2.9574480856161458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3.2769633761099027E-3"/>
                  <c:y val="2.6841699912331205E-3"/>
                </c:manualLayout>
              </c:layout>
              <c:numFmt formatCode="0.0%" sourceLinked="0"/>
              <c:spPr>
                <a:noFill/>
                <a:ln w="25400">
                  <a:noFill/>
                </a:ln>
              </c:spPr>
              <c:txPr>
                <a:bodyPr/>
                <a:lstStyle/>
                <a:p>
                  <a:pPr>
                    <a:defRPr sz="1100" b="1" i="0" u="none" strike="noStrike" baseline="0">
                      <a:solidFill>
                        <a:srgbClr val="FFC00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4.994160873091371E-3"/>
                  <c:y val="2.873118650458507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899017146480154E-3"/>
                  <c:y val="5.4989483802457854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9"/>
              <c:layout>
                <c:manualLayout>
                  <c:x val="-1.6384161461657535E-3"/>
                  <c:y val="5.3683399824661915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10"/>
              <c:layout>
                <c:manualLayout>
                  <c:x val="-4.941743515231114E-3"/>
                  <c:y val="5.302427000180486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2681551394086853E-3"/>
                  <c:y val="2.2847147720648646E-4"/>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8988796138376144E-3"/>
                  <c:y val="1.3061551610877507E-4"/>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2.1826759940640024E-3"/>
                  <c:y val="-3.1003220158581607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4.3657101894568817E-3"/>
                  <c:y val="8.0525099736993618E-3"/>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2.1828454473234705E-3"/>
                  <c:y val="5.4989468095139821E-3"/>
                </c:manualLayout>
              </c:layout>
              <c:numFmt formatCode="0.0%" sourceLinked="0"/>
              <c:spPr>
                <a:noFill/>
                <a:ln w="25400">
                  <a:noFill/>
                </a:ln>
              </c:spPr>
              <c:txPr>
                <a:bodyPr/>
                <a:lstStyle/>
                <a:p>
                  <a:pPr>
                    <a:defRPr sz="11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6"/>
              <c:layout>
                <c:manualLayout>
                  <c:x val="-6.6066224311348704E-3"/>
                  <c:y val="2.6841699912331205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17"/>
              <c:layout>
                <c:manualLayout>
                  <c:x val="8.5000900562611306E-4"/>
                  <c:y val="2.8147215306231041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'Іndexes - Ukraine and the world'!$J$3:$J$20</c:f>
              <c:strCache>
                <c:ptCount val="18"/>
                <c:pt idx="0">
                  <c:v>HANG SENG (Hong-Kong)</c:v>
                </c:pt>
                <c:pt idx="1">
                  <c:v>Ibovespa Sao Paulo SE Index (Brazil)</c:v>
                </c:pt>
                <c:pt idx="2">
                  <c:v>UX (Ukraine)</c:v>
                </c:pt>
                <c:pt idx="3">
                  <c:v>FTSE/JSE Africa All-Share Index (RSA)</c:v>
                </c:pt>
                <c:pt idx="4">
                  <c:v>WSE WIG 20 (Poland)</c:v>
                </c:pt>
                <c:pt idx="5">
                  <c:v>DAX (Germany)</c:v>
                </c:pt>
                <c:pt idx="6">
                  <c:v>PFTS (Ukraine)</c:v>
                </c:pt>
                <c:pt idx="7">
                  <c:v>SHANGHAI SE COMPOSITE (China)</c:v>
                </c:pt>
                <c:pt idx="8">
                  <c:v>CAC 40 (France)</c:v>
                </c:pt>
                <c:pt idx="9">
                  <c:v>S&amp;P 500 (USA)</c:v>
                </c:pt>
                <c:pt idx="10">
                  <c:v>FTSE 100 (UK)</c:v>
                </c:pt>
                <c:pt idx="11">
                  <c:v>Cyprus SE General Index (Cyprus)</c:v>
                </c:pt>
                <c:pt idx="12">
                  <c:v>NIKKEI 225 (Japan)</c:v>
                </c:pt>
                <c:pt idx="13">
                  <c:v>BIST 100 National Index (Тurkey)</c:v>
                </c:pt>
                <c:pt idx="14">
                  <c:v>WSE WIG 20 (Poland)</c:v>
                </c:pt>
                <c:pt idx="15">
                  <c:v>MICEX (Russia)</c:v>
                </c:pt>
                <c:pt idx="16">
                  <c:v>RTS (Russia)</c:v>
                </c:pt>
                <c:pt idx="17">
                  <c:v>S&amp;P BSE SENSEX Index (India)</c:v>
                </c:pt>
              </c:strCache>
            </c:strRef>
          </c:cat>
          <c:val>
            <c:numRef>
              <c:f>'Іndexes - Ukraine and the world'!$K$3:$K$20</c:f>
              <c:numCache>
                <c:formatCode>0.0%</c:formatCode>
                <c:ptCount val="18"/>
                <c:pt idx="0">
                  <c:v>-0.14750649976845387</c:v>
                </c:pt>
                <c:pt idx="1">
                  <c:v>-0.12478223872392868</c:v>
                </c:pt>
                <c:pt idx="2">
                  <c:v>-6.5805708225841086E-2</c:v>
                </c:pt>
                <c:pt idx="3">
                  <c:v>-2.9690677890628736E-2</c:v>
                </c:pt>
                <c:pt idx="4">
                  <c:v>-1.9088176483392227E-2</c:v>
                </c:pt>
                <c:pt idx="5">
                  <c:v>-1.7407076409564404E-2</c:v>
                </c:pt>
                <c:pt idx="6">
                  <c:v>-9.268787495072317E-3</c:v>
                </c:pt>
                <c:pt idx="7">
                  <c:v>-6.4128981955891007E-3</c:v>
                </c:pt>
                <c:pt idx="8">
                  <c:v>1.8715916058040794E-3</c:v>
                </c:pt>
                <c:pt idx="9">
                  <c:v>2.3362420011634466E-3</c:v>
                </c:pt>
                <c:pt idx="10">
                  <c:v>6.955624677618566E-3</c:v>
                </c:pt>
                <c:pt idx="11">
                  <c:v>1.4238109663738285E-2</c:v>
                </c:pt>
                <c:pt idx="12">
                  <c:v>2.2962656031131345E-2</c:v>
                </c:pt>
                <c:pt idx="13">
                  <c:v>3.6900777091289916E-2</c:v>
                </c:pt>
                <c:pt idx="14">
                  <c:v>4.141705095090642E-2</c:v>
                </c:pt>
                <c:pt idx="15">
                  <c:v>6.8110415555006298E-2</c:v>
                </c:pt>
                <c:pt idx="16">
                  <c:v>7.4955556361789411E-2</c:v>
                </c:pt>
                <c:pt idx="17">
                  <c:v>0.12658740373734512</c:v>
                </c:pt>
              </c:numCache>
            </c:numRef>
          </c:val>
        </c:ser>
        <c:ser>
          <c:idx val="0"/>
          <c:order val="1"/>
          <c:tx>
            <c:strRef>
              <c:f>'Іndexes - Ukraine and the world'!$L$2</c:f>
              <c:strCache>
                <c:ptCount val="1"/>
                <c:pt idx="0">
                  <c:v>Year</c:v>
                </c:pt>
              </c:strCache>
            </c:strRef>
          </c:tx>
          <c:spPr>
            <a:solidFill>
              <a:schemeClr val="tx2">
                <a:lumMod val="75000"/>
              </a:schemeClr>
            </a:solidFill>
          </c:spPr>
          <c:invertIfNegative val="0"/>
          <c:dPt>
            <c:idx val="0"/>
            <c:invertIfNegative val="0"/>
            <c:bubble3D val="0"/>
          </c:dPt>
          <c:dPt>
            <c:idx val="1"/>
            <c:invertIfNegative val="0"/>
            <c:bubble3D val="0"/>
          </c:dPt>
          <c:dPt>
            <c:idx val="2"/>
            <c:invertIfNegative val="0"/>
            <c:bubble3D val="0"/>
            <c:spPr>
              <a:solidFill>
                <a:schemeClr val="accent6"/>
              </a:solidFill>
            </c:spPr>
          </c:dPt>
          <c:dPt>
            <c:idx val="4"/>
            <c:invertIfNegative val="0"/>
            <c:bubble3D val="0"/>
          </c:dPt>
          <c:dPt>
            <c:idx val="5"/>
            <c:invertIfNegative val="0"/>
            <c:bubble3D val="0"/>
          </c:dPt>
          <c:dPt>
            <c:idx val="6"/>
            <c:invertIfNegative val="0"/>
            <c:bubble3D val="0"/>
            <c:spPr>
              <a:solidFill>
                <a:schemeClr val="accent6"/>
              </a:solidFill>
            </c:spPr>
          </c:dPt>
          <c:dPt>
            <c:idx val="8"/>
            <c:invertIfNegative val="0"/>
            <c:bubble3D val="0"/>
          </c:dPt>
          <c:dPt>
            <c:idx val="9"/>
            <c:invertIfNegative val="0"/>
            <c:bubble3D val="0"/>
          </c:dPt>
          <c:dPt>
            <c:idx val="12"/>
            <c:invertIfNegative val="0"/>
            <c:bubble3D val="0"/>
          </c:dPt>
          <c:dPt>
            <c:idx val="15"/>
            <c:invertIfNegative val="0"/>
            <c:bubble3D val="0"/>
          </c:dPt>
          <c:dPt>
            <c:idx val="16"/>
            <c:invertIfNegative val="0"/>
            <c:bubble3D val="0"/>
          </c:dPt>
          <c:dPt>
            <c:idx val="17"/>
            <c:invertIfNegative val="0"/>
            <c:bubble3D val="0"/>
          </c:dPt>
          <c:cat>
            <c:strRef>
              <c:f>'Іndexes - Ukraine and the world'!$J$3:$J$20</c:f>
              <c:strCache>
                <c:ptCount val="18"/>
                <c:pt idx="0">
                  <c:v>HANG SENG (Hong-Kong)</c:v>
                </c:pt>
                <c:pt idx="1">
                  <c:v>Ibovespa Sao Paulo SE Index (Brazil)</c:v>
                </c:pt>
                <c:pt idx="2">
                  <c:v>UX (Ukraine)</c:v>
                </c:pt>
                <c:pt idx="3">
                  <c:v>FTSE/JSE Africa All-Share Index (RSA)</c:v>
                </c:pt>
                <c:pt idx="4">
                  <c:v>WSE WIG 20 (Poland)</c:v>
                </c:pt>
                <c:pt idx="5">
                  <c:v>DAX (Germany)</c:v>
                </c:pt>
                <c:pt idx="6">
                  <c:v>PFTS (Ukraine)</c:v>
                </c:pt>
                <c:pt idx="7">
                  <c:v>SHANGHAI SE COMPOSITE (China)</c:v>
                </c:pt>
                <c:pt idx="8">
                  <c:v>CAC 40 (France)</c:v>
                </c:pt>
                <c:pt idx="9">
                  <c:v>S&amp;P 500 (USA)</c:v>
                </c:pt>
                <c:pt idx="10">
                  <c:v>FTSE 100 (UK)</c:v>
                </c:pt>
                <c:pt idx="11">
                  <c:v>Cyprus SE General Index (Cyprus)</c:v>
                </c:pt>
                <c:pt idx="12">
                  <c:v>NIKKEI 225 (Japan)</c:v>
                </c:pt>
                <c:pt idx="13">
                  <c:v>BIST 100 National Index (Тurkey)</c:v>
                </c:pt>
                <c:pt idx="14">
                  <c:v>WSE WIG 20 (Poland)</c:v>
                </c:pt>
                <c:pt idx="15">
                  <c:v>MICEX (Russia)</c:v>
                </c:pt>
                <c:pt idx="16">
                  <c:v>RTS (Russia)</c:v>
                </c:pt>
                <c:pt idx="17">
                  <c:v>S&amp;P BSE SENSEX Index (India)</c:v>
                </c:pt>
              </c:strCache>
            </c:strRef>
          </c:cat>
          <c:val>
            <c:numRef>
              <c:f>'Іndexes - Ukraine and the world'!$L$3:$L$20</c:f>
              <c:numCache>
                <c:formatCode>0.0%</c:formatCode>
                <c:ptCount val="18"/>
                <c:pt idx="0">
                  <c:v>4.7597409102244193E-2</c:v>
                </c:pt>
                <c:pt idx="1">
                  <c:v>0.17309867786964905</c:v>
                </c:pt>
                <c:pt idx="2">
                  <c:v>0.40049528788608391</c:v>
                </c:pt>
                <c:pt idx="3">
                  <c:v>0.18459075617120146</c:v>
                </c:pt>
                <c:pt idx="4">
                  <c:v>0.21820910887382694</c:v>
                </c:pt>
                <c:pt idx="5">
                  <c:v>0.19591042205265685</c:v>
                </c:pt>
                <c:pt idx="6">
                  <c:v>5.2030106753028438E-2</c:v>
                </c:pt>
                <c:pt idx="7">
                  <c:v>0.10879880673078413</c:v>
                </c:pt>
                <c:pt idx="8">
                  <c:v>0.35736264010792285</c:v>
                </c:pt>
                <c:pt idx="9">
                  <c:v>0.28086232530478727</c:v>
                </c:pt>
                <c:pt idx="10">
                  <c:v>0.20802918463715248</c:v>
                </c:pt>
                <c:pt idx="11">
                  <c:v>0.56521739130434767</c:v>
                </c:pt>
                <c:pt idx="12">
                  <c:v>0.27032596768962169</c:v>
                </c:pt>
                <c:pt idx="13">
                  <c:v>0.22803080576996959</c:v>
                </c:pt>
                <c:pt idx="14">
                  <c:v>0.34889328732491398</c:v>
                </c:pt>
                <c:pt idx="15">
                  <c:v>0.41217767163028562</c:v>
                </c:pt>
                <c:pt idx="16">
                  <c:v>0.50846407752161626</c:v>
                </c:pt>
                <c:pt idx="17">
                  <c:v>0.5531803279033034</c:v>
                </c:pt>
              </c:numCache>
            </c:numRef>
          </c:val>
        </c:ser>
        <c:dLbls>
          <c:showLegendKey val="0"/>
          <c:showVal val="0"/>
          <c:showCatName val="0"/>
          <c:showSerName val="0"/>
          <c:showPercent val="0"/>
          <c:showBubbleSize val="0"/>
        </c:dLbls>
        <c:gapWidth val="120"/>
        <c:overlap val="-20"/>
        <c:axId val="176993280"/>
        <c:axId val="176993840"/>
      </c:barChart>
      <c:catAx>
        <c:axId val="176993280"/>
        <c:scaling>
          <c:orientation val="minMax"/>
        </c:scaling>
        <c:delete val="0"/>
        <c:axPos val="l"/>
        <c:majorGridlines>
          <c:spPr>
            <a:ln>
              <a:prstDash val="sysDot"/>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ysClr val="windowText" lastClr="000000"/>
                </a:solidFill>
                <a:latin typeface="Arial Cyr"/>
                <a:ea typeface="Arial Cyr"/>
                <a:cs typeface="Arial Cyr"/>
              </a:defRPr>
            </a:pPr>
            <a:endParaRPr lang="uk-UA"/>
          </a:p>
        </c:txPr>
        <c:crossAx val="176993840"/>
        <c:crosses val="autoZero"/>
        <c:auto val="1"/>
        <c:lblAlgn val="ctr"/>
        <c:lblOffset val="0"/>
        <c:tickLblSkip val="1"/>
        <c:tickMarkSkip val="1"/>
        <c:noMultiLvlLbl val="0"/>
      </c:catAx>
      <c:valAx>
        <c:axId val="176993840"/>
        <c:scaling>
          <c:orientation val="minMax"/>
          <c:max val="0.60000000000000009"/>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333333"/>
                </a:solidFill>
                <a:latin typeface="Arial Cyr"/>
                <a:ea typeface="Arial Cyr"/>
                <a:cs typeface="Arial Cyr"/>
              </a:defRPr>
            </a:pPr>
            <a:endParaRPr lang="uk-UA"/>
          </a:p>
        </c:txPr>
        <c:crossAx val="176993280"/>
        <c:crosses val="autoZero"/>
        <c:crossBetween val="between"/>
        <c:majorUnit val="0.1"/>
        <c:minorUnit val="0.02"/>
      </c:valAx>
      <c:spPr>
        <a:noFill/>
        <a:ln w="25400">
          <a:noFill/>
        </a:ln>
      </c:spPr>
    </c:plotArea>
    <c:legend>
      <c:legendPos val="r"/>
      <c:layout>
        <c:manualLayout>
          <c:xMode val="edge"/>
          <c:yMode val="edge"/>
          <c:x val="0.3233339744118105"/>
          <c:y val="0.94579403807791618"/>
          <c:w val="0.35739893092532049"/>
          <c:h val="5.4205862017457786E-2"/>
        </c:manualLayout>
      </c:layout>
      <c:overlay val="0"/>
      <c:spPr>
        <a:noFill/>
        <a:ln w="25400">
          <a:noFill/>
        </a:ln>
      </c:spPr>
      <c:txPr>
        <a:bodyPr/>
        <a:lstStyle/>
        <a:p>
          <a:pPr>
            <a:defRPr sz="1200" b="1" i="0" u="none" strike="noStrike" baseline="0">
              <a:solidFill>
                <a:srgbClr val="333333"/>
              </a:solidFill>
              <a:latin typeface="Arial Cyr"/>
              <a:ea typeface="Arial Cyr"/>
              <a:cs typeface="Arial Cyr"/>
            </a:defRPr>
          </a:pPr>
          <a:endParaRPr lang="uk-UA"/>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en-US" b="1"/>
              <a:t>Number of AMC</a:t>
            </a:r>
            <a:r>
              <a:rPr lang="uk-UA" b="1"/>
              <a:t> </a:t>
            </a:r>
          </a:p>
        </c:rich>
      </c:tx>
      <c:layout/>
      <c:overlay val="0"/>
    </c:title>
    <c:autoTitleDeleted val="0"/>
    <c:plotArea>
      <c:layout>
        <c:manualLayout>
          <c:layoutTarget val="inner"/>
          <c:xMode val="edge"/>
          <c:yMode val="edge"/>
          <c:x val="0.22870004467596111"/>
          <c:y val="0.1830032764775959"/>
          <c:w val="0.60392486378437626"/>
          <c:h val="0.67240287950555733"/>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1.9617330994576503E-2"/>
                  <c:y val="-3.1891565872379764E-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0273628803031896"/>
                  <c:y val="-6.269342210309093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'Number of AMC-ANPF-CII-NPF-IC'!$C$2:$D$2</c:f>
            </c:strRef>
          </c:cat>
          <c:val>
            <c:numRef>
              <c:f>'Number of AMC-ANPF-CII-NPF-IC'!$C$16:$D$16</c:f>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084044297269659E-2"/>
          <c:y val="1.1447986477418478E-2"/>
          <c:w val="0.92430557815785241"/>
          <c:h val="0.52549203560555857"/>
        </c:manualLayout>
      </c:layout>
      <c:barChart>
        <c:barDir val="col"/>
        <c:grouping val="clustered"/>
        <c:varyColors val="0"/>
        <c:ser>
          <c:idx val="1"/>
          <c:order val="0"/>
          <c:tx>
            <c:strRef>
              <c:f>'Number of AMC-ANPF-CII-NPF-IC'!$B$2</c:f>
              <c:strCache>
                <c:ptCount val="1"/>
                <c:pt idx="0">
                  <c:v>Number of all AMCs</c:v>
                </c:pt>
              </c:strCache>
            </c:strRef>
          </c:tx>
          <c:spPr>
            <a:solidFill>
              <a:srgbClr val="000080"/>
            </a:solidFill>
            <a:ln w="25400">
              <a:noFill/>
            </a:ln>
          </c:spPr>
          <c:invertIfNegative val="0"/>
          <c:dLbls>
            <c:dLbl>
              <c:idx val="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'Number of AMC-ANPF-CII-NPF-IC'!$A$3:$A$16</c:f>
              <c:strCache>
                <c:ptCount val="5"/>
                <c:pt idx="0">
                  <c:v>30.09.2020</c:v>
                </c:pt>
                <c:pt idx="1">
                  <c:v>31.12.2020</c:v>
                </c:pt>
                <c:pt idx="2">
                  <c:v>31.03.2021</c:v>
                </c:pt>
                <c:pt idx="3">
                  <c:v>30.06.2021</c:v>
                </c:pt>
                <c:pt idx="4">
                  <c:v>30.09.2021</c:v>
                </c:pt>
              </c:strCache>
            </c:strRef>
          </c:cat>
          <c:val>
            <c:numRef>
              <c:f>'Number of AMC-ANPF-CII-NPF-IC'!$B$3:$B$16</c:f>
              <c:numCache>
                <c:formatCode>General</c:formatCode>
                <c:ptCount val="5"/>
                <c:pt idx="0">
                  <c:v>300</c:v>
                </c:pt>
                <c:pt idx="1">
                  <c:v>303</c:v>
                </c:pt>
                <c:pt idx="2">
                  <c:v>306</c:v>
                </c:pt>
                <c:pt idx="3">
                  <c:v>307</c:v>
                </c:pt>
                <c:pt idx="4">
                  <c:v>313</c:v>
                </c:pt>
              </c:numCache>
            </c:numRef>
          </c:val>
        </c:ser>
        <c:ser>
          <c:idx val="4"/>
          <c:order val="1"/>
          <c:tx>
            <c:strRef>
              <c:f>'Number of AMC-ANPF-CII-NPF-IC'!$C$2</c:f>
              <c:strCache>
                <c:ptCount val="1"/>
                <c:pt idx="0">
                  <c:v>Number of AMCs with CII under management</c:v>
                </c:pt>
              </c:strCache>
            </c:strRef>
          </c:tx>
          <c:invertIfNegative val="0"/>
          <c:cat>
            <c:strRef>
              <c:f>'Number of AMC-ANPF-CII-NPF-IC'!$A$3:$A$16</c:f>
              <c:strCache>
                <c:ptCount val="5"/>
                <c:pt idx="0">
                  <c:v>30.09.2020</c:v>
                </c:pt>
                <c:pt idx="1">
                  <c:v>31.12.2020</c:v>
                </c:pt>
                <c:pt idx="2">
                  <c:v>31.03.2021</c:v>
                </c:pt>
                <c:pt idx="3">
                  <c:v>30.06.2021</c:v>
                </c:pt>
                <c:pt idx="4">
                  <c:v>30.09.2021</c:v>
                </c:pt>
              </c:strCache>
            </c:strRef>
          </c:cat>
          <c:val>
            <c:numRef>
              <c:f>'Number of AMC-ANPF-CII-NPF-IC'!$C$3:$C$16</c:f>
            </c:numRef>
          </c:val>
        </c:ser>
        <c:ser>
          <c:idx val="2"/>
          <c:order val="3"/>
          <c:tx>
            <c:strRef>
              <c:f>'Number of AMC-ANPF-CII-NPF-IC'!$G$2</c:f>
              <c:strCache>
                <c:ptCount val="1"/>
                <c:pt idx="0">
                  <c:v>Number of CIIs under management</c:v>
                </c:pt>
              </c:strCache>
            </c:strRef>
          </c:tx>
          <c:spPr>
            <a:solidFill>
              <a:srgbClr val="008080"/>
            </a:solidFill>
            <a:ln w="25400">
              <a:noFill/>
            </a:ln>
          </c:spPr>
          <c:invertIfNegative val="0"/>
          <c:cat>
            <c:strRef>
              <c:f>'Number of AMC-ANPF-CII-NPF-IC'!$A$3:$A$16</c:f>
              <c:strCache>
                <c:ptCount val="5"/>
                <c:pt idx="0">
                  <c:v>30.09.2020</c:v>
                </c:pt>
                <c:pt idx="1">
                  <c:v>31.12.2020</c:v>
                </c:pt>
                <c:pt idx="2">
                  <c:v>31.03.2021</c:v>
                </c:pt>
                <c:pt idx="3">
                  <c:v>30.06.2021</c:v>
                </c:pt>
                <c:pt idx="4">
                  <c:v>30.09.2021</c:v>
                </c:pt>
              </c:strCache>
            </c:strRef>
          </c:cat>
          <c:val>
            <c:numRef>
              <c:f>'Number of AMC-ANPF-CII-NPF-IC'!$G$3:$G$16</c:f>
            </c:numRef>
          </c:val>
        </c:ser>
        <c:ser>
          <c:idx val="3"/>
          <c:order val="4"/>
          <c:tx>
            <c:strRef>
              <c:f>'Number of AMC-ANPF-CII-NPF-IC'!$I$2</c:f>
              <c:strCache>
                <c:ptCount val="1"/>
                <c:pt idx="0">
                  <c:v>Number of established CIIs (those that have reached the standard of minimum assets)</c:v>
                </c:pt>
              </c:strCache>
            </c:strRef>
          </c:tx>
          <c:spPr>
            <a:solidFill>
              <a:srgbClr val="33CCCC"/>
            </a:solidFill>
            <a:ln w="25400">
              <a:noFill/>
            </a:ln>
          </c:spPr>
          <c:invertIfNegative val="0"/>
          <c:dLbls>
            <c:dLbl>
              <c:idx val="0"/>
              <c:layout>
                <c:manualLayout>
                  <c:x val="1.7805880847812306E-2"/>
                  <c:y val="-3.7273204745294393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7805880847812296E-2"/>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6534032215825702E-2"/>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7805880847812296E-2"/>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9077729479798886E-2"/>
                  <c:y val="7.2463788789167176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034957811178548E-2"/>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7805880847812202E-2"/>
                  <c:y val="-3.321218619169263E-17"/>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5.0873945279463701E-3"/>
                  <c:y val="0"/>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'Number of AMC-ANPF-CII-NPF-IC'!$A$3:$A$16</c:f>
              <c:strCache>
                <c:ptCount val="5"/>
                <c:pt idx="0">
                  <c:v>30.09.2020</c:v>
                </c:pt>
                <c:pt idx="1">
                  <c:v>31.12.2020</c:v>
                </c:pt>
                <c:pt idx="2">
                  <c:v>31.03.2021</c:v>
                </c:pt>
                <c:pt idx="3">
                  <c:v>30.06.2021</c:v>
                </c:pt>
                <c:pt idx="4">
                  <c:v>30.09.2021</c:v>
                </c:pt>
              </c:strCache>
            </c:strRef>
          </c:cat>
          <c:val>
            <c:numRef>
              <c:f>'Number of AMC-ANPF-CII-NPF-IC'!$I$3:$I$16</c:f>
              <c:numCache>
                <c:formatCode>0</c:formatCode>
                <c:ptCount val="5"/>
                <c:pt idx="0">
                  <c:v>1443</c:v>
                </c:pt>
                <c:pt idx="1">
                  <c:v>1478</c:v>
                </c:pt>
                <c:pt idx="2">
                  <c:v>1523</c:v>
                </c:pt>
                <c:pt idx="3">
                  <c:v>1560</c:v>
                </c:pt>
                <c:pt idx="4">
                  <c:v>1624</c:v>
                </c:pt>
              </c:numCache>
            </c:numRef>
          </c:val>
        </c:ser>
        <c:dLbls>
          <c:showLegendKey val="0"/>
          <c:showVal val="0"/>
          <c:showCatName val="0"/>
          <c:showSerName val="0"/>
          <c:showPercent val="0"/>
          <c:showBubbleSize val="0"/>
        </c:dLbls>
        <c:gapWidth val="240"/>
        <c:overlap val="9"/>
        <c:axId val="243869824"/>
        <c:axId val="243870384"/>
      </c:barChart>
      <c:barChart>
        <c:barDir val="col"/>
        <c:grouping val="clustered"/>
        <c:varyColors val="0"/>
        <c:ser>
          <c:idx val="6"/>
          <c:order val="5"/>
          <c:tx>
            <c:strRef>
              <c:f>'Number of AMC-ANPF-CII-NPF-IC'!$K$2</c:f>
              <c:strCache>
                <c:ptCount val="1"/>
                <c:pt idx="0">
                  <c:v>Number of ICs with assets under AMC management (rhs)</c:v>
                </c:pt>
              </c:strCache>
            </c:strRef>
          </c:tx>
          <c:spPr>
            <a:solidFill>
              <a:schemeClr val="accent2">
                <a:lumMod val="60000"/>
                <a:lumOff val="40000"/>
              </a:schemeClr>
            </a:solidFill>
          </c:spPr>
          <c:invertIfNegative val="0"/>
          <c:dLbls>
            <c:spPr>
              <a:noFill/>
              <a:ln>
                <a:noFill/>
              </a:ln>
              <a:effectLst/>
            </c:spPr>
            <c:txPr>
              <a:bodyPr wrap="square" lIns="38100" tIns="19050" rIns="38100" bIns="19050" anchor="ctr">
                <a:spAutoFit/>
              </a:bodyPr>
              <a:lstStyle/>
              <a:p>
                <a:pPr>
                  <a:defRPr sz="1100" b="1">
                    <a:solidFill>
                      <a:schemeClr val="accent2">
                        <a:lumMod val="60000"/>
                        <a:lumOff val="40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'Number of AMC-ANPF-CII-NPF-IC'!$A$3:$A$16</c:f>
              <c:strCache>
                <c:ptCount val="5"/>
                <c:pt idx="0">
                  <c:v>30.09.2020</c:v>
                </c:pt>
                <c:pt idx="1">
                  <c:v>31.12.2020</c:v>
                </c:pt>
                <c:pt idx="2">
                  <c:v>31.03.2021</c:v>
                </c:pt>
                <c:pt idx="3">
                  <c:v>30.06.2021</c:v>
                </c:pt>
                <c:pt idx="4">
                  <c:v>30.09.2021</c:v>
                </c:pt>
              </c:strCache>
            </c:strRef>
          </c:cat>
          <c:val>
            <c:numRef>
              <c:f>'Number of AMC-ANPF-CII-NPF-IC'!$K$3:$K$16</c:f>
              <c:numCache>
                <c:formatCode>0</c:formatCode>
                <c:ptCount val="5"/>
                <c:pt idx="0">
                  <c:v>2</c:v>
                </c:pt>
                <c:pt idx="1">
                  <c:v>2</c:v>
                </c:pt>
                <c:pt idx="2">
                  <c:v>2</c:v>
                </c:pt>
                <c:pt idx="3">
                  <c:v>2</c:v>
                </c:pt>
                <c:pt idx="4">
                  <c:v>2</c:v>
                </c:pt>
              </c:numCache>
            </c:numRef>
          </c:val>
        </c:ser>
        <c:ser>
          <c:idx val="8"/>
          <c:order val="6"/>
          <c:tx>
            <c:strRef>
              <c:f>'Number of AMC-ANPF-CII-NPF-IC'!$F$2</c:f>
              <c:strCache>
                <c:ptCount val="1"/>
                <c:pt idx="0">
                  <c:v>Number of ANPF members of UAIB, which carry out exclusively NPF administration (rhs)</c:v>
                </c:pt>
              </c:strCache>
            </c:strRef>
          </c:tx>
          <c:spPr>
            <a:solidFill>
              <a:schemeClr val="accent2">
                <a:lumMod val="75000"/>
              </a:schemeClr>
            </a:solidFill>
          </c:spPr>
          <c:invertIfNegative val="0"/>
          <c:cat>
            <c:strRef>
              <c:f>'Number of AMC-ANPF-CII-NPF-IC'!$A$3:$A$16</c:f>
              <c:strCache>
                <c:ptCount val="5"/>
                <c:pt idx="0">
                  <c:v>30.09.2020</c:v>
                </c:pt>
                <c:pt idx="1">
                  <c:v>31.12.2020</c:v>
                </c:pt>
                <c:pt idx="2">
                  <c:v>31.03.2021</c:v>
                </c:pt>
                <c:pt idx="3">
                  <c:v>30.06.2021</c:v>
                </c:pt>
                <c:pt idx="4">
                  <c:v>30.09.2021</c:v>
                </c:pt>
              </c:strCache>
            </c:strRef>
          </c:cat>
          <c:val>
            <c:numRef>
              <c:f>'Number of AMC-ANPF-CII-NPF-IC'!$F$3:$F$16</c:f>
            </c:numRef>
          </c:val>
        </c:ser>
        <c:ser>
          <c:idx val="7"/>
          <c:order val="7"/>
          <c:tx>
            <c:strRef>
              <c:f>'Number of AMC-ANPF-CII-NPF-IC'!$E$2</c:f>
              <c:strCache>
                <c:ptCount val="1"/>
                <c:pt idx="0">
                  <c:v>Number of ANPF members of UAIB ** (rhs)</c:v>
                </c:pt>
              </c:strCache>
            </c:strRef>
          </c:tx>
          <c:spPr>
            <a:solidFill>
              <a:schemeClr val="accent4">
                <a:lumMod val="40000"/>
                <a:lumOff val="60000"/>
              </a:schemeClr>
            </a:solidFill>
            <a:ln>
              <a:noFill/>
            </a:ln>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delete val="1"/>
              <c:extLst>
                <c:ext xmlns:c15="http://schemas.microsoft.com/office/drawing/2012/chart" uri="{CE6537A1-D6FC-4f65-9D91-7224C49458BB}"/>
              </c:extLst>
            </c:dLbl>
            <c:dLbl>
              <c:idx val="11"/>
              <c:delete val="1"/>
              <c:extLst>
                <c:ext xmlns:c15="http://schemas.microsoft.com/office/drawing/2012/chart" uri="{CE6537A1-D6FC-4f65-9D91-7224C49458BB}"/>
              </c:extLst>
            </c:dLbl>
            <c:dLbl>
              <c:idx val="12"/>
              <c:delete val="1"/>
              <c:extLst>
                <c:ext xmlns:c15="http://schemas.microsoft.com/office/drawing/2012/chart" uri="{CE6537A1-D6FC-4f65-9D91-7224C49458BB}"/>
              </c:extLst>
            </c:dLbl>
            <c:dLbl>
              <c:idx val="13"/>
              <c:delete val="1"/>
              <c:extLst>
                <c:ext xmlns:c15="http://schemas.microsoft.com/office/drawing/2012/chart" uri="{CE6537A1-D6FC-4f65-9D91-7224C49458BB}"/>
              </c:extLst>
            </c:dLbl>
            <c:dLbl>
              <c:idx val="14"/>
              <c:delete val="1"/>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100" b="1"/>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'Number of AMC-ANPF-CII-NPF-IC'!$A$3:$A$16</c:f>
              <c:strCache>
                <c:ptCount val="5"/>
                <c:pt idx="0">
                  <c:v>30.09.2020</c:v>
                </c:pt>
                <c:pt idx="1">
                  <c:v>31.12.2020</c:v>
                </c:pt>
                <c:pt idx="2">
                  <c:v>31.03.2021</c:v>
                </c:pt>
                <c:pt idx="3">
                  <c:v>30.06.2021</c:v>
                </c:pt>
                <c:pt idx="4">
                  <c:v>30.09.2021</c:v>
                </c:pt>
              </c:strCache>
            </c:strRef>
          </c:cat>
          <c:val>
            <c:numRef>
              <c:f>'Number of AMC-ANPF-CII-NPF-IC'!$E$3:$E$16</c:f>
              <c:numCache>
                <c:formatCode>General</c:formatCode>
                <c:ptCount val="5"/>
                <c:pt idx="0">
                  <c:v>17</c:v>
                </c:pt>
                <c:pt idx="1">
                  <c:v>19</c:v>
                </c:pt>
                <c:pt idx="2">
                  <c:v>19</c:v>
                </c:pt>
                <c:pt idx="3">
                  <c:v>19</c:v>
                </c:pt>
                <c:pt idx="4">
                  <c:v>19</c:v>
                </c:pt>
              </c:numCache>
            </c:numRef>
          </c:val>
        </c:ser>
        <c:ser>
          <c:idx val="5"/>
          <c:order val="8"/>
          <c:tx>
            <c:strRef>
              <c:f>'Number of AMC-ANPF-CII-NPF-IC'!$J$2</c:f>
              <c:strCache>
                <c:ptCount val="1"/>
                <c:pt idx="0">
                  <c:v>Number of NPFs under AMC management (rhs)</c:v>
                </c:pt>
              </c:strCache>
            </c:strRef>
          </c:tx>
          <c:spPr>
            <a:solidFill>
              <a:schemeClr val="accent4"/>
            </a:solidFill>
          </c:spPr>
          <c:invertIfNegative val="0"/>
          <c:dLbls>
            <c:spPr>
              <a:noFill/>
              <a:ln>
                <a:noFill/>
              </a:ln>
              <a:effectLst/>
            </c:spPr>
            <c:txPr>
              <a:bodyPr wrap="square" lIns="38100" tIns="19050" rIns="38100" bIns="19050" anchor="ctr">
                <a:spAutoFit/>
              </a:bodyPr>
              <a:lstStyle/>
              <a:p>
                <a:pPr>
                  <a:defRPr sz="1100" b="1">
                    <a:solidFill>
                      <a:schemeClr val="accent4">
                        <a:lumMod val="40000"/>
                        <a:lumOff val="60000"/>
                      </a:schemeClr>
                    </a:solidFill>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'Number of AMC-ANPF-CII-NPF-IC'!$A$3:$A$16</c:f>
              <c:strCache>
                <c:ptCount val="5"/>
                <c:pt idx="0">
                  <c:v>30.09.2020</c:v>
                </c:pt>
                <c:pt idx="1">
                  <c:v>31.12.2020</c:v>
                </c:pt>
                <c:pt idx="2">
                  <c:v>31.03.2021</c:v>
                </c:pt>
                <c:pt idx="3">
                  <c:v>30.06.2021</c:v>
                </c:pt>
                <c:pt idx="4">
                  <c:v>30.09.2021</c:v>
                </c:pt>
              </c:strCache>
            </c:strRef>
          </c:cat>
          <c:val>
            <c:numRef>
              <c:f>'Number of AMC-ANPF-CII-NPF-IC'!$J$3:$J$16</c:f>
              <c:numCache>
                <c:formatCode>General</c:formatCode>
                <c:ptCount val="5"/>
                <c:pt idx="0">
                  <c:v>60</c:v>
                </c:pt>
                <c:pt idx="1">
                  <c:v>59</c:v>
                </c:pt>
                <c:pt idx="2">
                  <c:v>57</c:v>
                </c:pt>
                <c:pt idx="3">
                  <c:v>54</c:v>
                </c:pt>
                <c:pt idx="4">
                  <c:v>54</c:v>
                </c:pt>
              </c:numCache>
            </c:numRef>
          </c:val>
        </c:ser>
        <c:dLbls>
          <c:showLegendKey val="0"/>
          <c:showVal val="0"/>
          <c:showCatName val="0"/>
          <c:showSerName val="0"/>
          <c:showPercent val="0"/>
          <c:showBubbleSize val="0"/>
        </c:dLbls>
        <c:gapWidth val="150"/>
        <c:axId val="243871504"/>
        <c:axId val="243870944"/>
      </c:barChart>
      <c:lineChart>
        <c:grouping val="standard"/>
        <c:varyColors val="0"/>
        <c:ser>
          <c:idx val="0"/>
          <c:order val="2"/>
          <c:tx>
            <c:strRef>
              <c:f>'Number of AMC-ANPF-CII-NPF-IC'!$H$2</c:f>
              <c:strCache>
                <c:ptCount val="1"/>
                <c:pt idx="0">
                  <c:v>Number of CIIs under management per AMC with CIIs under management</c:v>
                </c:pt>
              </c:strCache>
            </c:strRef>
          </c:tx>
          <c:spPr>
            <a:ln w="19050">
              <a:solidFill>
                <a:srgbClr val="00B0F0"/>
              </a:solidFill>
              <a:prstDash val="solid"/>
            </a:ln>
          </c:spPr>
          <c:marker>
            <c:symbol val="none"/>
          </c:marker>
          <c:dLbls>
            <c:dLbl>
              <c:idx val="0"/>
              <c:layout/>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1"/>
              <c:layout/>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2"/>
              <c:layout/>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3"/>
              <c:layout/>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4"/>
              <c:layout/>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5"/>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'Number of AMC-ANPF-CII-NPF-IC'!$A$3:$A$16</c:f>
              <c:strCache>
                <c:ptCount val="5"/>
                <c:pt idx="0">
                  <c:v>30.09.2020</c:v>
                </c:pt>
                <c:pt idx="1">
                  <c:v>31.12.2020</c:v>
                </c:pt>
                <c:pt idx="2">
                  <c:v>31.03.2021</c:v>
                </c:pt>
                <c:pt idx="3">
                  <c:v>30.06.2021</c:v>
                </c:pt>
                <c:pt idx="4">
                  <c:v>30.09.2021</c:v>
                </c:pt>
              </c:strCache>
            </c:strRef>
          </c:cat>
          <c:val>
            <c:numRef>
              <c:f>'Number of AMC-ANPF-CII-NPF-IC'!$H$3:$H$16</c:f>
            </c:numRef>
          </c:val>
          <c:smooth val="0"/>
        </c:ser>
        <c:dLbls>
          <c:showLegendKey val="0"/>
          <c:showVal val="0"/>
          <c:showCatName val="0"/>
          <c:showSerName val="0"/>
          <c:showPercent val="0"/>
          <c:showBubbleSize val="0"/>
        </c:dLbls>
        <c:marker val="1"/>
        <c:smooth val="0"/>
        <c:axId val="243871504"/>
        <c:axId val="243870944"/>
      </c:lineChart>
      <c:catAx>
        <c:axId val="243869824"/>
        <c:scaling>
          <c:orientation val="minMax"/>
        </c:scaling>
        <c:delete val="0"/>
        <c:axPos val="b"/>
        <c:numFmt formatCode="General" sourceLinked="0"/>
        <c:majorTickMark val="cross"/>
        <c:minorTickMark val="none"/>
        <c:tickLblPos val="nextTo"/>
        <c:spPr>
          <a:ln w="3175">
            <a:solidFill>
              <a:srgbClr val="000000"/>
            </a:solidFill>
            <a:prstDash val="solid"/>
          </a:ln>
        </c:spPr>
        <c:txPr>
          <a:bodyPr rot="-780000" vert="horz"/>
          <a:lstStyle/>
          <a:p>
            <a:pPr>
              <a:defRPr sz="1100" b="0" i="1" u="none" strike="noStrike" baseline="0">
                <a:solidFill>
                  <a:srgbClr val="000000"/>
                </a:solidFill>
                <a:latin typeface="Arial"/>
                <a:ea typeface="Arial"/>
                <a:cs typeface="Arial"/>
              </a:defRPr>
            </a:pPr>
            <a:endParaRPr lang="uk-UA"/>
          </a:p>
        </c:txPr>
        <c:crossAx val="243870384"/>
        <c:crosses val="autoZero"/>
        <c:auto val="0"/>
        <c:lblAlgn val="ctr"/>
        <c:lblOffset val="0"/>
        <c:tickLblSkip val="1"/>
        <c:tickMarkSkip val="1"/>
        <c:noMultiLvlLbl val="0"/>
      </c:catAx>
      <c:valAx>
        <c:axId val="243870384"/>
        <c:scaling>
          <c:orientation val="minMax"/>
          <c:max val="17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43869824"/>
        <c:crosses val="autoZero"/>
        <c:crossBetween val="between"/>
        <c:majorUnit val="250"/>
      </c:valAx>
      <c:valAx>
        <c:axId val="243870944"/>
        <c:scaling>
          <c:orientation val="minMax"/>
          <c:max val="100"/>
        </c:scaling>
        <c:delete val="0"/>
        <c:axPos val="r"/>
        <c:numFmt formatCode="0" sourceLinked="1"/>
        <c:majorTickMark val="out"/>
        <c:minorTickMark val="none"/>
        <c:tickLblPos val="nextTo"/>
        <c:txPr>
          <a:bodyPr/>
          <a:lstStyle/>
          <a:p>
            <a:pPr>
              <a:defRPr sz="900"/>
            </a:pPr>
            <a:endParaRPr lang="uk-UA"/>
          </a:p>
        </c:txPr>
        <c:crossAx val="243871504"/>
        <c:crosses val="max"/>
        <c:crossBetween val="between"/>
      </c:valAx>
      <c:catAx>
        <c:axId val="243871504"/>
        <c:scaling>
          <c:orientation val="minMax"/>
        </c:scaling>
        <c:delete val="1"/>
        <c:axPos val="b"/>
        <c:numFmt formatCode="General" sourceLinked="1"/>
        <c:majorTickMark val="out"/>
        <c:minorTickMark val="none"/>
        <c:tickLblPos val="nextTo"/>
        <c:crossAx val="243870944"/>
        <c:crosses val="autoZero"/>
        <c:auto val="0"/>
        <c:lblAlgn val="ctr"/>
        <c:lblOffset val="100"/>
        <c:noMultiLvlLbl val="0"/>
      </c:catAx>
      <c:spPr>
        <a:solidFill>
          <a:srgbClr val="FFFFFF"/>
        </a:solidFill>
        <a:ln w="25400">
          <a:noFill/>
        </a:ln>
      </c:spPr>
    </c:plotArea>
    <c:legend>
      <c:legendPos val="r"/>
      <c:layout>
        <c:manualLayout>
          <c:xMode val="edge"/>
          <c:yMode val="edge"/>
          <c:x val="1.8118179564372009E-2"/>
          <c:y val="0.62806630931469154"/>
          <c:w val="0.96831613820020357"/>
          <c:h val="0.3719336906853084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254499740139457E-2"/>
          <c:y val="0.11051628582361692"/>
          <c:w val="0.86898724858649723"/>
          <c:h val="0.63926902269313945"/>
        </c:manualLayout>
      </c:layout>
      <c:barChart>
        <c:barDir val="col"/>
        <c:grouping val="clustered"/>
        <c:varyColors val="0"/>
        <c:ser>
          <c:idx val="1"/>
          <c:order val="0"/>
          <c:tx>
            <c:strRef>
              <c:f>'Assets-NAV-Net inflow'!$A$4</c:f>
              <c:strCache>
                <c:ptCount val="1"/>
                <c:pt idx="0">
                  <c:v>CII*, including</c:v>
                </c:pt>
              </c:strCache>
            </c:strRef>
          </c:tx>
          <c:spPr>
            <a:solidFill>
              <a:schemeClr val="accent1">
                <a:lumMod val="75000"/>
              </a:schemeClr>
            </a:solidFill>
            <a:ln w="25400">
              <a:noFill/>
            </a:ln>
          </c:spPr>
          <c:invertIfNegative val="0"/>
          <c:dLbls>
            <c:dLbl>
              <c:idx val="0"/>
              <c:layout>
                <c:manualLayout>
                  <c:x val="-3.6843694826824668E-2"/>
                  <c:y val="-1.6091860303184893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3.4787839281602E-2"/>
                  <c:y val="6.0611002195705714E-4"/>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3.6554010094921513E-2"/>
                  <c:y val="-1.0233518317149956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1468113842118133E-2"/>
                  <c:y val="-1.2068969886494665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8627535584361116E-2"/>
                  <c:y val="-1.2068969886494665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6"/>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7"/>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8"/>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9"/>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10"/>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'Assets-NAV-Net inflow'!$B$3:$E$3</c:f>
              <c:numCache>
                <c:formatCode>m/d/yyyy</c:formatCode>
                <c:ptCount val="4"/>
                <c:pt idx="0">
                  <c:v>44104</c:v>
                </c:pt>
                <c:pt idx="1">
                  <c:v>44196</c:v>
                </c:pt>
                <c:pt idx="2">
                  <c:v>44377</c:v>
                </c:pt>
                <c:pt idx="3">
                  <c:v>44469</c:v>
                </c:pt>
              </c:numCache>
            </c:numRef>
          </c:cat>
          <c:val>
            <c:numRef>
              <c:f>'Assets-NAV-Net inflow'!$B$4:$E$4</c:f>
              <c:numCache>
                <c:formatCode>#\ ##0.0</c:formatCode>
                <c:ptCount val="4"/>
                <c:pt idx="0">
                  <c:v>394410</c:v>
                </c:pt>
                <c:pt idx="1">
                  <c:v>414192.85</c:v>
                </c:pt>
                <c:pt idx="2">
                  <c:v>467860.58</c:v>
                </c:pt>
                <c:pt idx="3">
                  <c:v>496066.4</c:v>
                </c:pt>
              </c:numCache>
            </c:numRef>
          </c:val>
        </c:ser>
        <c:ser>
          <c:idx val="0"/>
          <c:order val="1"/>
          <c:tx>
            <c:strRef>
              <c:f>'Assets-NAV-Net inflow'!$A$6</c:f>
              <c:strCache>
                <c:ptCount val="1"/>
                <c:pt idx="0">
                  <c:v>venture</c:v>
                </c:pt>
              </c:strCache>
            </c:strRef>
          </c:tx>
          <c:spPr>
            <a:ln w="12700">
              <a:noFill/>
              <a:prstDash val="solid"/>
            </a:ln>
          </c:spPr>
          <c:invertIfNegative val="0"/>
          <c:cat>
            <c:numRef>
              <c:f>'Assets-NAV-Net inflow'!$B$3:$E$3</c:f>
              <c:numCache>
                <c:formatCode>m/d/yyyy</c:formatCode>
                <c:ptCount val="4"/>
                <c:pt idx="0">
                  <c:v>44104</c:v>
                </c:pt>
                <c:pt idx="1">
                  <c:v>44196</c:v>
                </c:pt>
                <c:pt idx="2">
                  <c:v>44377</c:v>
                </c:pt>
                <c:pt idx="3">
                  <c:v>44469</c:v>
                </c:pt>
              </c:numCache>
            </c:numRef>
          </c:cat>
          <c:val>
            <c:numRef>
              <c:f>'Assets-NAV-Net inflow'!$B$6:$E$6</c:f>
              <c:numCache>
                <c:formatCode>#\ ##0.0</c:formatCode>
                <c:ptCount val="4"/>
                <c:pt idx="0">
                  <c:v>378795.6</c:v>
                </c:pt>
                <c:pt idx="1">
                  <c:v>399103.17</c:v>
                </c:pt>
                <c:pt idx="2">
                  <c:v>444027.69</c:v>
                </c:pt>
                <c:pt idx="3">
                  <c:v>471598.28</c:v>
                </c:pt>
              </c:numCache>
            </c:numRef>
          </c:val>
        </c:ser>
        <c:dLbls>
          <c:showLegendKey val="0"/>
          <c:showVal val="0"/>
          <c:showCatName val="0"/>
          <c:showSerName val="0"/>
          <c:showPercent val="0"/>
          <c:showBubbleSize val="0"/>
        </c:dLbls>
        <c:gapWidth val="188"/>
        <c:axId val="243217296"/>
        <c:axId val="243217856"/>
      </c:barChart>
      <c:barChart>
        <c:barDir val="col"/>
        <c:grouping val="clustered"/>
        <c:varyColors val="0"/>
        <c:ser>
          <c:idx val="2"/>
          <c:order val="2"/>
          <c:tx>
            <c:strRef>
              <c:f>'Assets-NAV-Net inflow'!$A$5</c:f>
              <c:strCache>
                <c:ptCount val="1"/>
                <c:pt idx="0">
                  <c:v>open-ended (right scale)</c:v>
                </c:pt>
              </c:strCache>
            </c:strRef>
          </c:tx>
          <c:spPr>
            <a:solidFill>
              <a:srgbClr val="00B0F0"/>
            </a:solidFill>
            <a:ln>
              <a:noFill/>
            </a:ln>
          </c:spPr>
          <c:invertIfNegative val="0"/>
          <c:dLbls>
            <c:numFmt formatCode="#,##0" sourceLinked="0"/>
            <c:spPr>
              <a:noFill/>
              <a:ln>
                <a:noFill/>
              </a:ln>
              <a:effectLst/>
            </c:spPr>
            <c:txPr>
              <a:bodyPr wrap="square" lIns="38100" tIns="19050" rIns="38100" bIns="19050" anchor="ctr">
                <a:spAutoFit/>
              </a:bodyPr>
              <a:lstStyle/>
              <a:p>
                <a:pPr>
                  <a:defRPr sz="1100" b="1">
                    <a:solidFill>
                      <a:schemeClr val="accent5">
                        <a:lumMod val="20000"/>
                        <a:lumOff val="80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'Assets-NAV-Net inflow'!$B$3:$E$3</c:f>
              <c:numCache>
                <c:formatCode>m/d/yyyy</c:formatCode>
                <c:ptCount val="4"/>
                <c:pt idx="0">
                  <c:v>44104</c:v>
                </c:pt>
                <c:pt idx="1">
                  <c:v>44196</c:v>
                </c:pt>
                <c:pt idx="2">
                  <c:v>44377</c:v>
                </c:pt>
                <c:pt idx="3">
                  <c:v>44469</c:v>
                </c:pt>
              </c:numCache>
            </c:numRef>
          </c:cat>
          <c:val>
            <c:numRef>
              <c:f>'Assets-NAV-Net inflow'!$B$5:$E$5</c:f>
              <c:numCache>
                <c:formatCode>#\ ##0.0</c:formatCode>
                <c:ptCount val="4"/>
                <c:pt idx="0">
                  <c:v>101.71</c:v>
                </c:pt>
                <c:pt idx="1">
                  <c:v>111.66</c:v>
                </c:pt>
                <c:pt idx="2">
                  <c:v>174.87</c:v>
                </c:pt>
                <c:pt idx="3">
                  <c:v>180.04</c:v>
                </c:pt>
              </c:numCache>
            </c:numRef>
          </c:val>
        </c:ser>
        <c:ser>
          <c:idx val="3"/>
          <c:order val="3"/>
          <c:tx>
            <c:strRef>
              <c:f>'Assets-NAV-Net inflow'!$A$7</c:f>
              <c:strCache>
                <c:ptCount val="1"/>
                <c:pt idx="0">
                  <c:v>NPF (right scale)</c:v>
                </c:pt>
              </c:strCache>
            </c:strRef>
          </c:tx>
          <c:spPr>
            <a:solidFill>
              <a:schemeClr val="accent4">
                <a:lumMod val="60000"/>
                <a:lumOff val="40000"/>
              </a:schemeClr>
            </a:solidFill>
          </c:spPr>
          <c:invertIfNegative val="0"/>
          <c:dPt>
            <c:idx val="0"/>
            <c:invertIfNegative val="0"/>
            <c:bubble3D val="0"/>
            <c:spPr>
              <a:solidFill>
                <a:schemeClr val="accent4">
                  <a:lumMod val="60000"/>
                  <a:lumOff val="40000"/>
                </a:schemeClr>
              </a:solidFill>
              <a:ln>
                <a:noFill/>
              </a:ln>
            </c:spPr>
          </c:dPt>
          <c:dLbls>
            <c:numFmt formatCode="#,##0" sourceLinked="0"/>
            <c:spPr>
              <a:noFill/>
              <a:ln>
                <a:noFill/>
              </a:ln>
              <a:effectLst/>
            </c:spPr>
            <c:txPr>
              <a:bodyPr wrap="square" lIns="38100" tIns="19050" rIns="38100" bIns="19050" anchor="ctr">
                <a:spAutoFit/>
              </a:bodyPr>
              <a:lstStyle/>
              <a:p>
                <a:pPr>
                  <a:defRPr sz="1100" b="1">
                    <a:solidFill>
                      <a:schemeClr val="accent4">
                        <a:lumMod val="50000"/>
                      </a:schemeClr>
                    </a:solidFill>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'Assets-NAV-Net inflow'!$B$7:$E$7</c:f>
              <c:numCache>
                <c:formatCode>#\ ##0.0</c:formatCode>
                <c:ptCount val="4"/>
                <c:pt idx="0">
                  <c:v>1913.21</c:v>
                </c:pt>
                <c:pt idx="1">
                  <c:v>1924.17</c:v>
                </c:pt>
                <c:pt idx="2">
                  <c:v>2052.42</c:v>
                </c:pt>
                <c:pt idx="3">
                  <c:v>2119.69</c:v>
                </c:pt>
              </c:numCache>
            </c:numRef>
          </c:val>
        </c:ser>
        <c:ser>
          <c:idx val="4"/>
          <c:order val="4"/>
          <c:tx>
            <c:strRef>
              <c:f>'Assets-NAV-Net inflow'!$A$8</c:f>
              <c:strCache>
                <c:ptCount val="1"/>
                <c:pt idx="0">
                  <c:v>IC (right scale)</c:v>
                </c:pt>
              </c:strCache>
            </c:strRef>
          </c:tx>
          <c:spPr>
            <a:solidFill>
              <a:schemeClr val="accent2">
                <a:lumMod val="60000"/>
                <a:lumOff val="40000"/>
              </a:schemeClr>
            </a:solidFill>
            <a:ln>
              <a:noFill/>
            </a:ln>
          </c:spPr>
          <c:invertIfNegative val="0"/>
          <c:dLbls>
            <c:numFmt formatCode="#,##0" sourceLinked="0"/>
            <c:spPr>
              <a:noFill/>
              <a:ln>
                <a:noFill/>
              </a:ln>
              <a:effectLst/>
            </c:spPr>
            <c:txPr>
              <a:bodyPr wrap="square" lIns="38100" tIns="19050" rIns="38100" bIns="19050" anchor="ctr">
                <a:spAutoFit/>
              </a:bodyPr>
              <a:lstStyle/>
              <a:p>
                <a:pPr>
                  <a:defRPr sz="1100" b="1">
                    <a:solidFill>
                      <a:schemeClr val="accent2">
                        <a:lumMod val="60000"/>
                        <a:lumOff val="40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'Assets-NAV-Net inflow'!$B$8:$E$8</c:f>
              <c:numCache>
                <c:formatCode>#\ ##0.0</c:formatCode>
                <c:ptCount val="4"/>
                <c:pt idx="0">
                  <c:v>161.96</c:v>
                </c:pt>
                <c:pt idx="1">
                  <c:v>170.68</c:v>
                </c:pt>
                <c:pt idx="2">
                  <c:v>176.24</c:v>
                </c:pt>
                <c:pt idx="3">
                  <c:v>187.51</c:v>
                </c:pt>
              </c:numCache>
            </c:numRef>
          </c:val>
        </c:ser>
        <c:dLbls>
          <c:showLegendKey val="0"/>
          <c:showVal val="0"/>
          <c:showCatName val="0"/>
          <c:showSerName val="0"/>
          <c:showPercent val="0"/>
          <c:showBubbleSize val="0"/>
        </c:dLbls>
        <c:gapWidth val="152"/>
        <c:overlap val="20"/>
        <c:axId val="243218976"/>
        <c:axId val="243218416"/>
      </c:barChart>
      <c:catAx>
        <c:axId val="243217296"/>
        <c:scaling>
          <c:orientation val="minMax"/>
        </c:scaling>
        <c:delete val="0"/>
        <c:axPos val="b"/>
        <c:numFmt formatCode="m/d/yyyy" sourceLinked="0"/>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243217856"/>
        <c:crosses val="autoZero"/>
        <c:auto val="0"/>
        <c:lblAlgn val="ctr"/>
        <c:lblOffset val="0"/>
        <c:tickLblSkip val="1"/>
        <c:tickMarkSkip val="1"/>
        <c:noMultiLvlLbl val="0"/>
      </c:catAx>
      <c:valAx>
        <c:axId val="243217856"/>
        <c:scaling>
          <c:orientation val="minMax"/>
          <c:max val="500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43217296"/>
        <c:crosses val="autoZero"/>
        <c:crossBetween val="between"/>
        <c:majorUnit val="50000"/>
      </c:valAx>
      <c:valAx>
        <c:axId val="243218416"/>
        <c:scaling>
          <c:orientation val="minMax"/>
          <c:max val="2000"/>
        </c:scaling>
        <c:delete val="0"/>
        <c:axPos val="r"/>
        <c:numFmt formatCode="#,##0" sourceLinked="0"/>
        <c:majorTickMark val="out"/>
        <c:minorTickMark val="none"/>
        <c:tickLblPos val="nextTo"/>
        <c:txPr>
          <a:bodyPr/>
          <a:lstStyle/>
          <a:p>
            <a:pPr>
              <a:defRPr sz="900"/>
            </a:pPr>
            <a:endParaRPr lang="uk-UA"/>
          </a:p>
        </c:txPr>
        <c:crossAx val="243218976"/>
        <c:crosses val="max"/>
        <c:crossBetween val="between"/>
        <c:majorUnit val="250"/>
      </c:valAx>
      <c:catAx>
        <c:axId val="243218976"/>
        <c:scaling>
          <c:orientation val="minMax"/>
        </c:scaling>
        <c:delete val="1"/>
        <c:axPos val="b"/>
        <c:numFmt formatCode="m/d/yyyy" sourceLinked="1"/>
        <c:majorTickMark val="out"/>
        <c:minorTickMark val="none"/>
        <c:tickLblPos val="nextTo"/>
        <c:crossAx val="243218416"/>
        <c:crosses val="autoZero"/>
        <c:auto val="0"/>
        <c:lblAlgn val="ctr"/>
        <c:lblOffset val="100"/>
        <c:noMultiLvlLbl val="0"/>
      </c:catAx>
      <c:spPr>
        <a:solidFill>
          <a:srgbClr val="FFFFFF"/>
        </a:solidFill>
        <a:ln w="25400">
          <a:noFill/>
        </a:ln>
      </c:spPr>
    </c:plotArea>
    <c:legend>
      <c:legendPos val="r"/>
      <c:layout>
        <c:manualLayout>
          <c:xMode val="edge"/>
          <c:yMode val="edge"/>
          <c:x val="4.4307384949333291E-2"/>
          <c:y val="0.84554347135979968"/>
          <c:w val="0.90794864895131799"/>
          <c:h val="0.14993444932088643"/>
        </c:manualLayout>
      </c:layout>
      <c:overlay val="0"/>
      <c:spPr>
        <a:solidFill>
          <a:srgbClr val="FFFFFF"/>
        </a:solid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46872884342091E-2"/>
          <c:y val="0.15454794772228789"/>
          <c:w val="0.91726674747594228"/>
          <c:h val="0.76208529931650459"/>
        </c:manualLayout>
      </c:layout>
      <c:barChart>
        <c:barDir val="col"/>
        <c:grouping val="clustered"/>
        <c:varyColors val="0"/>
        <c:ser>
          <c:idx val="1"/>
          <c:order val="0"/>
          <c:tx>
            <c:strRef>
              <c:f>'Assets-NAV-Net inflow'!$B$21</c:f>
              <c:strCache>
                <c:ptCount val="1"/>
                <c:pt idx="0">
                  <c:v>Net inflow / outflow for the corresponding quarter, UAH M</c:v>
                </c:pt>
              </c:strCache>
            </c:strRef>
          </c:tx>
          <c:spPr>
            <a:solidFill>
              <a:srgbClr val="008080"/>
            </a:solidFill>
            <a:ln w="25400">
              <a:noFill/>
            </a:ln>
          </c:spPr>
          <c:invertIfNegative val="0"/>
          <c:dLbls>
            <c:dLbl>
              <c:idx val="4"/>
              <c:layout>
                <c:manualLayout>
                  <c:x val="5.2230100590658982E-3"/>
                  <c:y val="8.7144767281448314E-3"/>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3366"/>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'Assets-NAV-Net inflow'!$A$22:$A$26</c:f>
              <c:strCache>
                <c:ptCount val="5"/>
                <c:pt idx="0">
                  <c:v>Q3 '20</c:v>
                </c:pt>
                <c:pt idx="1">
                  <c:v>Q4 '20</c:v>
                </c:pt>
                <c:pt idx="2">
                  <c:v>Q1 '21</c:v>
                </c:pt>
                <c:pt idx="3">
                  <c:v>Q2 '21</c:v>
                </c:pt>
                <c:pt idx="4">
                  <c:v>Q3 '21</c:v>
                </c:pt>
              </c:strCache>
            </c:strRef>
          </c:cat>
          <c:val>
            <c:numRef>
              <c:f>'Assets-NAV-Net inflow'!$B$22:$B$26</c:f>
              <c:numCache>
                <c:formatCode>#\ ##0.0</c:formatCode>
                <c:ptCount val="5"/>
                <c:pt idx="0">
                  <c:v>8.85</c:v>
                </c:pt>
                <c:pt idx="1">
                  <c:v>3.93</c:v>
                </c:pt>
                <c:pt idx="2">
                  <c:v>60.53</c:v>
                </c:pt>
                <c:pt idx="3">
                  <c:v>-9.56</c:v>
                </c:pt>
                <c:pt idx="4">
                  <c:v>5.76</c:v>
                </c:pt>
              </c:numCache>
            </c:numRef>
          </c:val>
        </c:ser>
        <c:dLbls>
          <c:showLegendKey val="0"/>
          <c:showVal val="0"/>
          <c:showCatName val="0"/>
          <c:showSerName val="0"/>
          <c:showPercent val="0"/>
          <c:showBubbleSize val="0"/>
        </c:dLbls>
        <c:gapWidth val="130"/>
        <c:axId val="243221776"/>
        <c:axId val="244279632"/>
      </c:barChart>
      <c:catAx>
        <c:axId val="243221776"/>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244279632"/>
        <c:crossesAt val="0"/>
        <c:auto val="0"/>
        <c:lblAlgn val="ctr"/>
        <c:lblOffset val="400"/>
        <c:tickLblSkip val="1"/>
        <c:tickMarkSkip val="1"/>
        <c:noMultiLvlLbl val="0"/>
      </c:catAx>
      <c:valAx>
        <c:axId val="244279632"/>
        <c:scaling>
          <c:orientation val="minMax"/>
          <c:max val="70"/>
          <c:min val="-1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a:t>UAH</a:t>
                </a:r>
                <a:r>
                  <a:rPr lang="uk-UA" baseline="0"/>
                  <a:t> M</a:t>
                </a:r>
                <a:endParaRPr lang="uk-UA"/>
              </a:p>
            </c:rich>
          </c:tx>
          <c:layout>
            <c:manualLayout>
              <c:xMode val="edge"/>
              <c:yMode val="edge"/>
              <c:x val="5.7750480797202066E-3"/>
              <c:y val="3.0877521258153563E-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43221776"/>
        <c:crosses val="autoZero"/>
        <c:crossBetween val="between"/>
        <c:majorUnit val="1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9</xdr:col>
      <xdr:colOff>380</xdr:colOff>
      <xdr:row>1</xdr:row>
      <xdr:rowOff>30143</xdr:rowOff>
    </xdr:from>
    <xdr:to>
      <xdr:col>18</xdr:col>
      <xdr:colOff>247649</xdr:colOff>
      <xdr:row>20</xdr:row>
      <xdr:rowOff>28575</xdr:rowOff>
    </xdr:to>
    <xdr:graphicFrame macro="">
      <xdr:nvGraphicFramePr>
        <xdr:cNvPr id="804" name="Диаграмма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22</xdr:row>
      <xdr:rowOff>0</xdr:rowOff>
    </xdr:from>
    <xdr:ext cx="7620" cy="7620"/>
    <xdr:pic>
      <xdr:nvPicPr>
        <xdr:cNvPr id="3" name="Picture 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4" name="Picture 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5" name="Picture 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6" name="Picture 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7" name="Picture 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8" name="Picture 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9" name="Picture 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0" name="Picture 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1" name="Picture 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2" name="Picture 1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3" name="Picture 1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4" name="Picture 1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5" name="Picture 1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6" name="Picture 1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7" name="Picture 1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8" name="Picture 1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9" name="Picture 1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0" name="Picture 1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1" name="Picture 1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2" name="Picture 2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3" name="Picture 2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4" name="Picture 2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5" name="Picture 2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6" name="Picture 2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7" name="Picture 2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8" name="Picture 2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9" name="Picture 2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0" name="Picture 2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1" name="Picture 2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2" name="Picture 3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3" name="Picture 3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4" name="Picture 3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5" name="Picture 9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6" name="Picture 9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7" name="Picture 10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8" name="Picture 10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9" name="Picture 10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40" name="Picture 10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41" name="Picture 10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42" name="Picture 10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43" name="Picture 10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44" name="Picture 10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45" name="Picture 10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46" name="Picture 10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47" name="Picture 11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48" name="Picture 11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49" name="Picture 11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50" name="Picture 11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51" name="Picture 11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52" name="Picture 11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53" name="Picture 11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54" name="Picture 11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55" name="Picture 11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56" name="Picture 11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57" name="Picture 12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58" name="Picture 12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59" name="Picture 12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60" name="Picture 12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61" name="Picture 12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62" name="Picture 12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63" name="Picture 12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64" name="Picture 12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65" name="Picture 12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66" name="Picture 12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67" name="Picture 13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68" name="Picture 13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69" name="Picture 13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70" name="Picture 13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71" name="Picture 13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72" name="Picture 13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73" name="Picture 13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74" name="Picture 13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75" name="Picture 13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76" name="Picture 13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77" name="Picture 14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78" name="Picture 14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79" name="Picture 14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80" name="Picture 14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81" name="Picture 14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82" name="Picture 14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83" name="Picture 14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84" name="Picture 14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85" name="Picture 14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86" name="Picture 14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87" name="Picture 15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88" name="Picture 15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89" name="Picture 15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90" name="Picture 15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91" name="Picture 15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92" name="Picture 15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93" name="Picture 15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94" name="Picture 15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95" name="Picture 15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96" name="Picture 15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97" name="Picture 16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98" name="Picture 16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99" name="Picture 1111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00" name="Picture 1111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01" name="Picture 1111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02" name="Picture 1111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03" name="Picture 1111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04" name="Picture 1111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05" name="Picture 1111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06" name="Picture 1111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07" name="Picture 1111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08" name="Picture 1111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09" name="Picture 1112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10" name="Picture 1112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11" name="Picture 1112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12" name="Picture 1112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13" name="Picture 1112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14" name="Picture 1112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15" name="Picture 1112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16" name="Picture 1112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17" name="Picture 1112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18" name="Picture 1112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19" name="Picture 1113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20" name="Picture 1113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21" name="Picture 1113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22" name="Picture 1113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23" name="Picture 1113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24" name="Picture 1113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25" name="Picture 1113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26" name="Picture 1113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27" name="Picture 1113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28" name="Picture 1113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29" name="Picture 1114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30" name="Picture 1114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31" name="Picture 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32" name="Picture 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33" name="Picture 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34" name="Picture 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35" name="Picture 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36" name="Picture 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37" name="Picture 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38" name="Picture 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39" name="Picture 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40" name="Picture 1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41" name="Picture 1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42" name="Picture 1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43" name="Picture 1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44" name="Picture 1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45" name="Picture 1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46" name="Picture 1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47" name="Picture 1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48" name="Picture 1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49" name="Picture 1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50" name="Picture 2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51" name="Picture 2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52" name="Picture 2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53" name="Picture 2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54" name="Picture 2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55" name="Picture 2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56" name="Picture 2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57" name="Picture 2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58" name="Picture 2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59" name="Picture 2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60" name="Picture 3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61" name="Picture 3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62" name="Picture 3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63" name="Picture 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64" name="Picture 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65" name="Picture 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66" name="Picture 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67" name="Picture 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68" name="Picture 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69" name="Picture 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70" name="Picture 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71" name="Picture 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72" name="Picture 1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73" name="Picture 1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74" name="Picture 1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75" name="Picture 1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76" name="Picture 1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77" name="Picture 1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78" name="Picture 1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79" name="Picture 1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80" name="Picture 1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81" name="Picture 1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82" name="Picture 2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83" name="Picture 2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84" name="Picture 2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85" name="Picture 2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86" name="Picture 2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87" name="Picture 2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88" name="Picture 2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89" name="Picture 2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90" name="Picture 2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91" name="Picture 2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92" name="Picture 3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93" name="Picture 3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94" name="Picture 3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95" name="Picture 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96" name="Picture 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97" name="Picture 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98" name="Picture 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199" name="Picture 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00" name="Picture 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01" name="Picture 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02" name="Picture 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03" name="Picture 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04" name="Picture 1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05" name="Picture 1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06" name="Picture 1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07" name="Picture 1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08" name="Picture 1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09" name="Picture 1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10" name="Picture 1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11" name="Picture 1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12" name="Picture 1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13" name="Picture 1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14" name="Picture 2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15" name="Picture 2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16" name="Picture 2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17" name="Picture 2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18" name="Picture 2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19" name="Picture 2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20" name="Picture 2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21" name="Picture 2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22" name="Picture 2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23" name="Picture 2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24" name="Picture 3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25" name="Picture 3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26" name="Picture 3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27" name="Picture 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28" name="Picture 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29" name="Picture 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30" name="Picture 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31" name="Picture 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32" name="Picture 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33" name="Picture 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34" name="Picture 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35" name="Picture 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36" name="Picture 1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37" name="Picture 1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38" name="Picture 1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39" name="Picture 1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40" name="Picture 1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41" name="Picture 1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42" name="Picture 1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43" name="Picture 1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44" name="Picture 1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45" name="Picture 1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46" name="Picture 2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47" name="Picture 2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48" name="Picture 2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49" name="Picture 2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50" name="Picture 2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51" name="Picture 2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52" name="Picture 2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53" name="Picture 2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54" name="Picture 2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55" name="Picture 2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56" name="Picture 3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57" name="Picture 3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58" name="Picture 3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59" name="Picture 9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60" name="Picture 9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61" name="Picture 10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62" name="Picture 10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63" name="Picture 10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64" name="Picture 10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65" name="Picture 10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66" name="Picture 10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67" name="Picture 10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68" name="Picture 10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69" name="Picture 10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70" name="Picture 10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71" name="Picture 11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72" name="Picture 11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73" name="Picture 11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74" name="Picture 11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75" name="Picture 11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76" name="Picture 11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77" name="Picture 11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78" name="Picture 11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79" name="Picture 11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80" name="Picture 11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81" name="Picture 12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82" name="Picture 12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83" name="Picture 12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84" name="Picture 12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85" name="Picture 12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86" name="Picture 12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87" name="Picture 12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88" name="Picture 12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89" name="Picture 12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90" name="Picture 12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91" name="Picture 13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92" name="Picture 13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93" name="Picture 13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94" name="Picture 13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95" name="Picture 13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96" name="Picture 13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97" name="Picture 13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98" name="Picture 13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299" name="Picture 13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00" name="Picture 13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01" name="Picture 14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02" name="Picture 14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03" name="Picture 14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04" name="Picture 14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05" name="Picture 14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06" name="Picture 14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07" name="Picture 14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08" name="Picture 14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09" name="Picture 14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10" name="Picture 14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11" name="Picture 15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12" name="Picture 15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13" name="Picture 152"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14" name="Picture 153"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15" name="Picture 154"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16" name="Picture 155"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17" name="Picture 156"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18" name="Picture 157"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19" name="Picture 158"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20" name="Picture 159"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21" name="Picture 160"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22</xdr:row>
      <xdr:rowOff>0</xdr:rowOff>
    </xdr:from>
    <xdr:ext cx="7620" cy="7620"/>
    <xdr:pic>
      <xdr:nvPicPr>
        <xdr:cNvPr id="322" name="Picture 161" descr="s"/>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69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2</xdr:col>
      <xdr:colOff>12246</xdr:colOff>
      <xdr:row>21</xdr:row>
      <xdr:rowOff>50346</xdr:rowOff>
    </xdr:from>
    <xdr:to>
      <xdr:col>3</xdr:col>
      <xdr:colOff>1743075</xdr:colOff>
      <xdr:row>38</xdr:row>
      <xdr:rowOff>151040</xdr:rowOff>
    </xdr:to>
    <xdr:graphicFrame macro="">
      <xdr:nvGraphicFramePr>
        <xdr:cNvPr id="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1</xdr:row>
      <xdr:rowOff>38101</xdr:rowOff>
    </xdr:from>
    <xdr:to>
      <xdr:col>22</xdr:col>
      <xdr:colOff>149597</xdr:colOff>
      <xdr:row>23</xdr:row>
      <xdr:rowOff>19051</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21771</xdr:colOff>
      <xdr:row>1</xdr:row>
      <xdr:rowOff>2722</xdr:rowOff>
    </xdr:from>
    <xdr:to>
      <xdr:col>17</xdr:col>
      <xdr:colOff>338816</xdr:colOff>
      <xdr:row>10</xdr:row>
      <xdr:rowOff>326571</xdr:rowOff>
    </xdr:to>
    <xdr:graphicFrame macro="">
      <xdr:nvGraphicFramePr>
        <xdr:cNvPr id="8"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8965</xdr:colOff>
      <xdr:row>20</xdr:row>
      <xdr:rowOff>7620</xdr:rowOff>
    </xdr:from>
    <xdr:to>
      <xdr:col>10</xdr:col>
      <xdr:colOff>53788</xdr:colOff>
      <xdr:row>28</xdr:row>
      <xdr:rowOff>26894</xdr:rowOff>
    </xdr:to>
    <xdr:graphicFrame macro="">
      <xdr:nvGraphicFramePr>
        <xdr:cNvPr id="6" name="Диаграмма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0070C0"/>
  </sheetPr>
  <dimension ref="A1:L28"/>
  <sheetViews>
    <sheetView tabSelected="1" zoomScaleNormal="100" workbookViewId="0">
      <selection sqref="A1:XFD1"/>
    </sheetView>
  </sheetViews>
  <sheetFormatPr defaultColWidth="9.140625" defaultRowHeight="12.75" outlineLevelCol="1"/>
  <cols>
    <col min="1" max="1" width="43.42578125" style="27" customWidth="1"/>
    <col min="2" max="3" width="12.140625" style="27" hidden="1" customWidth="1" outlineLevel="1"/>
    <col min="4" max="4" width="12.140625" style="6" hidden="1" customWidth="1" outlineLevel="1"/>
    <col min="5" max="5" width="12.140625" style="14" hidden="1" customWidth="1" outlineLevel="1" collapsed="1"/>
    <col min="6" max="6" width="12.140625" style="27" customWidth="1" collapsed="1"/>
    <col min="7" max="8" width="12.140625" style="27" customWidth="1"/>
    <col min="9" max="9" width="2" style="27" customWidth="1"/>
    <col min="10" max="10" width="42" style="27" customWidth="1"/>
    <col min="11" max="12" width="11.5703125" style="27" customWidth="1"/>
    <col min="13" max="16384" width="9.140625" style="27"/>
  </cols>
  <sheetData>
    <row r="1" spans="1:12" s="192" customFormat="1" ht="25.9" customHeight="1" thickBot="1">
      <c r="A1" s="191" t="s">
        <v>11</v>
      </c>
      <c r="B1" s="191"/>
      <c r="C1" s="191"/>
      <c r="D1" s="191"/>
      <c r="E1" s="191"/>
      <c r="F1" s="191"/>
    </row>
    <row r="2" spans="1:12" ht="36" customHeight="1" thickBot="1">
      <c r="A2" s="10" t="s">
        <v>12</v>
      </c>
      <c r="B2" s="11">
        <v>44104</v>
      </c>
      <c r="C2" s="11">
        <v>44195</v>
      </c>
      <c r="D2" s="11">
        <v>44377</v>
      </c>
      <c r="E2" s="11">
        <v>44469</v>
      </c>
      <c r="F2" s="11" t="s">
        <v>13</v>
      </c>
      <c r="G2" s="9" t="s">
        <v>14</v>
      </c>
      <c r="H2" s="9" t="s">
        <v>15</v>
      </c>
      <c r="I2" s="9"/>
      <c r="J2" s="10" t="s">
        <v>12</v>
      </c>
      <c r="K2" s="11" t="s">
        <v>13</v>
      </c>
      <c r="L2" s="9" t="s">
        <v>15</v>
      </c>
    </row>
    <row r="3" spans="1:12" s="17" customFormat="1" ht="19.149999999999999" customHeight="1">
      <c r="A3" s="181" t="s">
        <v>29</v>
      </c>
      <c r="B3" s="176">
        <v>38067.93</v>
      </c>
      <c r="C3" s="29">
        <v>47746.22</v>
      </c>
      <c r="D3" s="29">
        <v>52482.71</v>
      </c>
      <c r="E3" s="29">
        <v>59126.36</v>
      </c>
      <c r="F3" s="30">
        <f t="shared" ref="F3:F20" si="0">E3/D3-1</f>
        <v>0.12658740373734512</v>
      </c>
      <c r="G3" s="30">
        <f t="shared" ref="G3:G20" si="1">E3/C3-1</f>
        <v>0.2383464073176893</v>
      </c>
      <c r="H3" s="30">
        <f t="shared" ref="H3:H20" si="2">E3/B3-1</f>
        <v>0.5531803279033034</v>
      </c>
      <c r="I3" s="31"/>
      <c r="J3" s="12" t="s">
        <v>28</v>
      </c>
      <c r="K3" s="30">
        <v>-0.14750649976845387</v>
      </c>
      <c r="L3" s="30">
        <v>4.7597409102244193E-2</v>
      </c>
    </row>
    <row r="4" spans="1:12" s="17" customFormat="1" ht="19.149999999999999" customHeight="1">
      <c r="A4" s="181" t="s">
        <v>30</v>
      </c>
      <c r="B4" s="127">
        <v>1178.51</v>
      </c>
      <c r="C4" s="29">
        <v>1387.46</v>
      </c>
      <c r="D4" s="29">
        <v>1653.78</v>
      </c>
      <c r="E4" s="29">
        <v>1777.74</v>
      </c>
      <c r="F4" s="18">
        <f t="shared" si="0"/>
        <v>7.4955556361789411E-2</v>
      </c>
      <c r="G4" s="18">
        <f t="shared" si="1"/>
        <v>0.28129099217274733</v>
      </c>
      <c r="H4" s="18">
        <f t="shared" si="2"/>
        <v>0.50846407752161626</v>
      </c>
      <c r="I4" s="21"/>
      <c r="J4" s="181" t="s">
        <v>27</v>
      </c>
      <c r="K4" s="18">
        <v>-0.12478223872392868</v>
      </c>
      <c r="L4" s="18">
        <v>0.17309867786964905</v>
      </c>
    </row>
    <row r="5" spans="1:12" s="17" customFormat="1" ht="19.149999999999999" customHeight="1">
      <c r="A5" s="181" t="s">
        <v>31</v>
      </c>
      <c r="B5" s="127">
        <v>2905.81</v>
      </c>
      <c r="C5" s="29">
        <v>3289.02</v>
      </c>
      <c r="D5" s="29">
        <v>3841.85</v>
      </c>
      <c r="E5" s="29">
        <v>4103.5200000000004</v>
      </c>
      <c r="F5" s="18">
        <f t="shared" si="0"/>
        <v>6.8110415555006298E-2</v>
      </c>
      <c r="G5" s="18">
        <f t="shared" si="1"/>
        <v>0.24764215480599105</v>
      </c>
      <c r="H5" s="18">
        <f t="shared" si="2"/>
        <v>0.41217767163028562</v>
      </c>
      <c r="I5" s="21"/>
      <c r="J5" s="13" t="s">
        <v>16</v>
      </c>
      <c r="K5" s="18">
        <v>-6.5805708225841086E-2</v>
      </c>
      <c r="L5" s="18">
        <v>0.40049528788608391</v>
      </c>
    </row>
    <row r="6" spans="1:12" s="17" customFormat="1" ht="19.149999999999999" customHeight="1">
      <c r="A6" s="12" t="s">
        <v>32</v>
      </c>
      <c r="B6" s="127">
        <v>1712.73</v>
      </c>
      <c r="C6" s="29">
        <v>1983.98</v>
      </c>
      <c r="D6" s="29">
        <v>2218.41</v>
      </c>
      <c r="E6" s="32">
        <v>2310.29</v>
      </c>
      <c r="F6" s="18">
        <f t="shared" si="0"/>
        <v>4.141705095090642E-2</v>
      </c>
      <c r="G6" s="18">
        <f t="shared" si="1"/>
        <v>0.16447242411717866</v>
      </c>
      <c r="H6" s="18">
        <f t="shared" si="2"/>
        <v>0.34889328732491398</v>
      </c>
      <c r="I6" s="21"/>
      <c r="J6" s="12" t="s">
        <v>17</v>
      </c>
      <c r="K6" s="18">
        <v>-2.9690677890628736E-2</v>
      </c>
      <c r="L6" s="18">
        <v>0.18459075617120146</v>
      </c>
    </row>
    <row r="7" spans="1:12" s="16" customFormat="1" ht="19.149999999999999" customHeight="1">
      <c r="A7" s="12" t="s">
        <v>21</v>
      </c>
      <c r="B7" s="127">
        <v>1145.24</v>
      </c>
      <c r="C7" s="29">
        <v>1479.91</v>
      </c>
      <c r="D7" s="29">
        <v>1356.34</v>
      </c>
      <c r="E7" s="29">
        <v>1406.39</v>
      </c>
      <c r="F7" s="18">
        <f t="shared" si="0"/>
        <v>3.6900777091289916E-2</v>
      </c>
      <c r="G7" s="18">
        <f t="shared" si="1"/>
        <v>-4.9678696677500689E-2</v>
      </c>
      <c r="H7" s="18">
        <f t="shared" si="2"/>
        <v>0.22803080576996959</v>
      </c>
      <c r="I7" s="21"/>
      <c r="J7" s="12" t="s">
        <v>32</v>
      </c>
      <c r="K7" s="18">
        <v>-1.9088176483392227E-2</v>
      </c>
      <c r="L7" s="18">
        <v>0.21820910887382694</v>
      </c>
    </row>
    <row r="8" spans="1:12" s="17" customFormat="1" ht="19.149999999999999" customHeight="1">
      <c r="A8" s="181" t="s">
        <v>22</v>
      </c>
      <c r="B8" s="127">
        <v>23185.119999999999</v>
      </c>
      <c r="C8" s="29">
        <v>27444.17</v>
      </c>
      <c r="D8" s="29">
        <v>28791.53</v>
      </c>
      <c r="E8" s="32">
        <v>29452.66</v>
      </c>
      <c r="F8" s="18">
        <f t="shared" si="0"/>
        <v>2.2962656031131345E-2</v>
      </c>
      <c r="G8" s="18">
        <f t="shared" si="1"/>
        <v>7.3184577999626299E-2</v>
      </c>
      <c r="H8" s="18">
        <f t="shared" si="2"/>
        <v>0.27032596768962169</v>
      </c>
      <c r="I8" s="21"/>
      <c r="J8" s="181" t="s">
        <v>18</v>
      </c>
      <c r="K8" s="18">
        <v>-1.7407076409564404E-2</v>
      </c>
      <c r="L8" s="18">
        <v>0.19591042205265685</v>
      </c>
    </row>
    <row r="9" spans="1:12" s="17" customFormat="1" ht="19.149999999999999" customHeight="1">
      <c r="A9" s="181" t="s">
        <v>23</v>
      </c>
      <c r="B9" s="127">
        <v>42.78</v>
      </c>
      <c r="C9" s="29">
        <v>57.17</v>
      </c>
      <c r="D9" s="29">
        <v>66.02</v>
      </c>
      <c r="E9" s="29">
        <v>66.959999999999994</v>
      </c>
      <c r="F9" s="18">
        <f t="shared" si="0"/>
        <v>1.4238109663738285E-2</v>
      </c>
      <c r="G9" s="18">
        <f t="shared" si="1"/>
        <v>0.17124365926185048</v>
      </c>
      <c r="H9" s="18">
        <f t="shared" si="2"/>
        <v>0.56521739130434767</v>
      </c>
      <c r="I9" s="22"/>
      <c r="J9" s="182" t="s">
        <v>26</v>
      </c>
      <c r="K9" s="18">
        <v>-9.268787495072317E-3</v>
      </c>
      <c r="L9" s="18">
        <v>5.2030106753028438E-2</v>
      </c>
    </row>
    <row r="10" spans="1:12" s="17" customFormat="1" ht="19.149999999999999" customHeight="1">
      <c r="A10" s="181" t="s">
        <v>84</v>
      </c>
      <c r="B10" s="127">
        <v>5866.1</v>
      </c>
      <c r="C10" s="29">
        <v>6555.82</v>
      </c>
      <c r="D10" s="29">
        <v>7037.47</v>
      </c>
      <c r="E10" s="29">
        <v>7086.42</v>
      </c>
      <c r="F10" s="18">
        <f t="shared" si="0"/>
        <v>6.955624677618566E-3</v>
      </c>
      <c r="G10" s="18">
        <f t="shared" si="1"/>
        <v>8.0935718186283312E-2</v>
      </c>
      <c r="H10" s="18">
        <f t="shared" si="2"/>
        <v>0.20802918463715248</v>
      </c>
      <c r="I10" s="21"/>
      <c r="J10" s="12" t="s">
        <v>25</v>
      </c>
      <c r="K10" s="18">
        <v>-6.4128981955891007E-3</v>
      </c>
      <c r="L10" s="18">
        <v>0.10879880673078413</v>
      </c>
    </row>
    <row r="11" spans="1:12" s="17" customFormat="1" ht="19.149999999999999" customHeight="1">
      <c r="A11" s="12" t="s">
        <v>24</v>
      </c>
      <c r="B11" s="127">
        <v>3363</v>
      </c>
      <c r="C11" s="29">
        <v>3732.04</v>
      </c>
      <c r="D11" s="29">
        <v>4297.5</v>
      </c>
      <c r="E11" s="29">
        <v>4307.54</v>
      </c>
      <c r="F11" s="18">
        <f t="shared" si="0"/>
        <v>2.3362420011634466E-3</v>
      </c>
      <c r="G11" s="18">
        <f t="shared" si="1"/>
        <v>0.15420520680378558</v>
      </c>
      <c r="H11" s="18">
        <f t="shared" si="2"/>
        <v>0.28086232530478727</v>
      </c>
      <c r="I11" s="21"/>
      <c r="J11" s="181" t="s">
        <v>20</v>
      </c>
      <c r="K11" s="18">
        <v>1.8715916058040794E-3</v>
      </c>
      <c r="L11" s="18">
        <v>0.35736264010792285</v>
      </c>
    </row>
    <row r="12" spans="1:12" s="17" customFormat="1" ht="19.149999999999999" customHeight="1">
      <c r="A12" s="181" t="s">
        <v>20</v>
      </c>
      <c r="B12" s="127">
        <v>4803.4399999999996</v>
      </c>
      <c r="C12" s="29">
        <v>5599.41</v>
      </c>
      <c r="D12" s="29">
        <v>6507.83</v>
      </c>
      <c r="E12" s="29">
        <v>6520.01</v>
      </c>
      <c r="F12" s="18">
        <f t="shared" si="0"/>
        <v>1.8715916058040794E-3</v>
      </c>
      <c r="G12" s="18">
        <f t="shared" si="1"/>
        <v>0.16441017892956578</v>
      </c>
      <c r="H12" s="18">
        <f t="shared" si="2"/>
        <v>0.35736264010792285</v>
      </c>
      <c r="I12" s="21"/>
      <c r="J12" s="12" t="s">
        <v>24</v>
      </c>
      <c r="K12" s="18">
        <v>2.3362420011634466E-3</v>
      </c>
      <c r="L12" s="18">
        <v>0.28086232530478727</v>
      </c>
    </row>
    <row r="13" spans="1:12" s="17" customFormat="1" ht="19.149999999999999" customHeight="1">
      <c r="A13" s="12" t="s">
        <v>25</v>
      </c>
      <c r="B13" s="127">
        <v>3218.05</v>
      </c>
      <c r="C13" s="29">
        <v>3414.45</v>
      </c>
      <c r="D13" s="29">
        <v>3591.2</v>
      </c>
      <c r="E13" s="29">
        <v>3568.17</v>
      </c>
      <c r="F13" s="18">
        <f t="shared" si="0"/>
        <v>-6.4128981955891007E-3</v>
      </c>
      <c r="G13" s="18">
        <f t="shared" si="1"/>
        <v>4.5020427887361159E-2</v>
      </c>
      <c r="H13" s="18">
        <f t="shared" si="2"/>
        <v>0.10879880673078413</v>
      </c>
      <c r="I13" s="21"/>
      <c r="J13" s="181" t="s">
        <v>84</v>
      </c>
      <c r="K13" s="18">
        <v>6.955624677618566E-3</v>
      </c>
      <c r="L13" s="18">
        <v>0.20802918463715248</v>
      </c>
    </row>
    <row r="14" spans="1:12" s="17" customFormat="1" ht="19.149999999999999" customHeight="1">
      <c r="A14" s="182" t="s">
        <v>26</v>
      </c>
      <c r="B14" s="177">
        <v>500.22</v>
      </c>
      <c r="C14" s="32">
        <v>499.74829999999997</v>
      </c>
      <c r="D14" s="32">
        <v>531.16980000000001</v>
      </c>
      <c r="E14" s="29">
        <v>526.24649999999997</v>
      </c>
      <c r="F14" s="15">
        <f t="shared" si="0"/>
        <v>-9.268787495072317E-3</v>
      </c>
      <c r="G14" s="15">
        <f t="shared" si="1"/>
        <v>5.3023091824424329E-2</v>
      </c>
      <c r="H14" s="15">
        <f t="shared" si="2"/>
        <v>5.2030106753028438E-2</v>
      </c>
      <c r="I14" s="21"/>
      <c r="J14" s="181" t="s">
        <v>23</v>
      </c>
      <c r="K14" s="18">
        <v>1.4238109663738285E-2</v>
      </c>
      <c r="L14" s="18">
        <v>0.56521739130434767</v>
      </c>
    </row>
    <row r="15" spans="1:12" s="17" customFormat="1" ht="19.149999999999999" customHeight="1">
      <c r="A15" s="181" t="s">
        <v>18</v>
      </c>
      <c r="B15" s="127">
        <v>12760.73</v>
      </c>
      <c r="C15" s="29">
        <v>13718.78</v>
      </c>
      <c r="D15" s="29">
        <v>15531.04</v>
      </c>
      <c r="E15" s="29">
        <v>15260.69</v>
      </c>
      <c r="F15" s="18">
        <f t="shared" si="0"/>
        <v>-1.7407076409564404E-2</v>
      </c>
      <c r="G15" s="18">
        <f t="shared" si="1"/>
        <v>0.11239410501516889</v>
      </c>
      <c r="H15" s="18">
        <f t="shared" si="2"/>
        <v>0.19591042205265685</v>
      </c>
      <c r="I15" s="21"/>
      <c r="J15" s="181" t="s">
        <v>22</v>
      </c>
      <c r="K15" s="15">
        <v>2.2962656031131345E-2</v>
      </c>
      <c r="L15" s="15">
        <v>0.27032596768962169</v>
      </c>
    </row>
    <row r="16" spans="1:12" s="17" customFormat="1" ht="19.149999999999999" customHeight="1">
      <c r="A16" s="181" t="s">
        <v>19</v>
      </c>
      <c r="B16" s="127">
        <v>27781.7</v>
      </c>
      <c r="C16" s="29">
        <v>30409.56</v>
      </c>
      <c r="D16" s="29">
        <v>34502.51</v>
      </c>
      <c r="E16" s="29">
        <v>33843.919999999998</v>
      </c>
      <c r="F16" s="18">
        <f t="shared" si="0"/>
        <v>-1.9088176483392227E-2</v>
      </c>
      <c r="G16" s="18">
        <f t="shared" si="1"/>
        <v>0.11293685275288423</v>
      </c>
      <c r="H16" s="18">
        <f t="shared" si="2"/>
        <v>0.21820910887382694</v>
      </c>
      <c r="I16" s="21"/>
      <c r="J16" s="12" t="s">
        <v>21</v>
      </c>
      <c r="K16" s="18">
        <v>3.6900777091289916E-2</v>
      </c>
      <c r="L16" s="18">
        <v>0.22803080576996959</v>
      </c>
    </row>
    <row r="17" spans="1:12" s="16" customFormat="1" ht="19.149999999999999" customHeight="1">
      <c r="A17" s="12" t="s">
        <v>17</v>
      </c>
      <c r="B17" s="127">
        <v>54264.959999999999</v>
      </c>
      <c r="C17" s="29">
        <v>59634.93</v>
      </c>
      <c r="D17" s="29">
        <v>66248.740000000005</v>
      </c>
      <c r="E17" s="29">
        <v>64281.77</v>
      </c>
      <c r="F17" s="18">
        <f t="shared" si="0"/>
        <v>-2.9690677890628736E-2</v>
      </c>
      <c r="G17" s="18">
        <f t="shared" si="1"/>
        <v>7.7921446373794723E-2</v>
      </c>
      <c r="H17" s="18">
        <f t="shared" si="2"/>
        <v>0.18459075617120146</v>
      </c>
      <c r="I17" s="21"/>
      <c r="J17" s="12" t="s">
        <v>32</v>
      </c>
      <c r="K17" s="15">
        <v>4.141705095090642E-2</v>
      </c>
      <c r="L17" s="15">
        <v>0.34889328732491398</v>
      </c>
    </row>
    <row r="18" spans="1:12" s="17" customFormat="1" ht="19.149999999999999" customHeight="1">
      <c r="A18" s="13" t="s">
        <v>16</v>
      </c>
      <c r="B18" s="177">
        <v>1308.33</v>
      </c>
      <c r="C18" s="32">
        <v>1617.08</v>
      </c>
      <c r="D18" s="32">
        <v>1961.38</v>
      </c>
      <c r="E18" s="29">
        <v>1832.31</v>
      </c>
      <c r="F18" s="15">
        <f t="shared" si="0"/>
        <v>-6.5805708225841086E-2</v>
      </c>
      <c r="G18" s="15">
        <f t="shared" si="1"/>
        <v>0.13309792960150402</v>
      </c>
      <c r="H18" s="15">
        <f t="shared" si="2"/>
        <v>0.40049528788608391</v>
      </c>
      <c r="I18" s="21"/>
      <c r="J18" s="181" t="s">
        <v>31</v>
      </c>
      <c r="K18" s="18">
        <v>6.8110415555006298E-2</v>
      </c>
      <c r="L18" s="18">
        <v>0.41217767163028562</v>
      </c>
    </row>
    <row r="19" spans="1:12" s="17" customFormat="1" ht="19.149999999999999" customHeight="1">
      <c r="A19" s="181" t="s">
        <v>27</v>
      </c>
      <c r="B19" s="127">
        <v>94603.38</v>
      </c>
      <c r="C19" s="29">
        <v>119017.2</v>
      </c>
      <c r="D19" s="29">
        <v>126801.7</v>
      </c>
      <c r="E19" s="29">
        <v>110979.1</v>
      </c>
      <c r="F19" s="18">
        <f t="shared" si="0"/>
        <v>-0.12478223872392868</v>
      </c>
      <c r="G19" s="18">
        <f t="shared" si="1"/>
        <v>-6.7537297130162655E-2</v>
      </c>
      <c r="H19" s="18">
        <f t="shared" si="2"/>
        <v>0.17309867786964905</v>
      </c>
      <c r="I19" s="21"/>
      <c r="J19" s="181" t="s">
        <v>30</v>
      </c>
      <c r="K19" s="18">
        <v>7.4955556361789411E-2</v>
      </c>
      <c r="L19" s="18">
        <v>0.50846407752161626</v>
      </c>
    </row>
    <row r="20" spans="1:12" s="14" customFormat="1" ht="19.149999999999999" customHeight="1" thickBot="1">
      <c r="A20" s="183" t="s">
        <v>28</v>
      </c>
      <c r="B20" s="128">
        <v>23459.05</v>
      </c>
      <c r="C20" s="93">
        <v>27147.11</v>
      </c>
      <c r="D20" s="93">
        <v>28827.95</v>
      </c>
      <c r="E20" s="93">
        <v>24575.64</v>
      </c>
      <c r="F20" s="19">
        <f t="shared" si="0"/>
        <v>-0.14750649976845387</v>
      </c>
      <c r="G20" s="19">
        <f t="shared" si="1"/>
        <v>-9.4723526740047137E-2</v>
      </c>
      <c r="H20" s="19">
        <f t="shared" si="2"/>
        <v>4.7597409102244193E-2</v>
      </c>
      <c r="I20" s="23"/>
      <c r="J20" s="166" t="s">
        <v>29</v>
      </c>
      <c r="K20" s="19">
        <v>0.12658740373734512</v>
      </c>
      <c r="L20" s="19">
        <v>0.5531803279033034</v>
      </c>
    </row>
    <row r="21" spans="1:12" s="24" customFormat="1" ht="13.15" customHeight="1">
      <c r="A21" s="200" t="s">
        <v>86</v>
      </c>
      <c r="F21" s="169"/>
      <c r="G21" s="169"/>
      <c r="H21" s="169"/>
      <c r="J21" s="200" t="s">
        <v>85</v>
      </c>
    </row>
    <row r="22" spans="1:12" s="24" customFormat="1">
      <c r="A22" s="200" t="s">
        <v>87</v>
      </c>
      <c r="E22" s="165"/>
    </row>
    <row r="23" spans="1:12" s="14" customFormat="1">
      <c r="A23" s="170"/>
      <c r="E23" s="164"/>
      <c r="F23" s="178"/>
      <c r="G23" s="178"/>
      <c r="H23" s="178"/>
    </row>
    <row r="24" spans="1:12" s="14" customFormat="1">
      <c r="A24" s="179"/>
      <c r="D24" s="180"/>
      <c r="F24" s="178"/>
      <c r="G24" s="178"/>
      <c r="H24" s="178"/>
    </row>
    <row r="25" spans="1:12" s="14" customFormat="1">
      <c r="A25" s="179"/>
      <c r="D25" s="180"/>
      <c r="F25" s="178"/>
      <c r="G25" s="178"/>
      <c r="H25" s="178"/>
    </row>
    <row r="26" spans="1:12">
      <c r="A26" s="169"/>
      <c r="C26" s="168"/>
      <c r="D26" s="171"/>
      <c r="E26" s="168"/>
      <c r="F26" s="175"/>
      <c r="G26" s="175"/>
      <c r="H26" s="175"/>
    </row>
    <row r="28" spans="1:12">
      <c r="F28" s="167"/>
      <c r="G28" s="167"/>
      <c r="H28" s="117"/>
    </row>
  </sheetData>
  <sortState ref="A3:H20">
    <sortCondition descending="1" ref="F3:F20"/>
    <sortCondition descending="1" ref="H3:H20"/>
    <sortCondition descending="1" ref="G3:G20"/>
  </sortState>
  <mergeCells count="1">
    <mergeCell ref="A1:XFD1"/>
  </mergeCells>
  <phoneticPr fontId="0" type="noConversion"/>
  <conditionalFormatting sqref="F3:F20 H3:H20">
    <cfRule type="cellIs" dxfId="13" priority="6" operator="lessThan">
      <formula>0</formula>
    </cfRule>
  </conditionalFormatting>
  <conditionalFormatting sqref="G3:G20">
    <cfRule type="cellIs" dxfId="12" priority="2" operator="lessThan">
      <formula>0</formula>
    </cfRule>
  </conditionalFormatting>
  <conditionalFormatting sqref="K3:L20">
    <cfRule type="cellIs" dxfId="11"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115"/>
  <sheetViews>
    <sheetView zoomScaleNormal="100" workbookViewId="0">
      <pane ySplit="2" topLeftCell="A3" activePane="bottomLeft" state="frozen"/>
      <selection pane="bottomLeft" sqref="A1:XFD1"/>
    </sheetView>
  </sheetViews>
  <sheetFormatPr defaultRowHeight="12.75" outlineLevelRow="1"/>
  <cols>
    <col min="1" max="1" width="71.5703125" style="34" customWidth="1"/>
    <col min="2" max="3" width="11.7109375" style="75" customWidth="1"/>
    <col min="4" max="5" width="11.7109375" style="34" customWidth="1"/>
    <col min="6" max="6" width="10" style="34" customWidth="1" collapsed="1"/>
    <col min="7" max="8" width="10" style="34" customWidth="1"/>
    <col min="9" max="241" width="8.85546875" style="34"/>
    <col min="242" max="242" width="62.140625" style="34" customWidth="1"/>
    <col min="243" max="245" width="11" style="34" customWidth="1"/>
    <col min="246" max="247" width="11.42578125" style="34" customWidth="1"/>
    <col min="248" max="248" width="11.28515625" style="34" customWidth="1"/>
    <col min="249" max="249" width="12" style="34" customWidth="1"/>
    <col min="250" max="251" width="10.28515625" style="34" customWidth="1"/>
    <col min="252" max="252" width="12.7109375" style="34" customWidth="1"/>
    <col min="253" max="497" width="8.85546875" style="34"/>
    <col min="498" max="498" width="62.140625" style="34" customWidth="1"/>
    <col min="499" max="501" width="11" style="34" customWidth="1"/>
    <col min="502" max="503" width="11.42578125" style="34" customWidth="1"/>
    <col min="504" max="504" width="11.28515625" style="34" customWidth="1"/>
    <col min="505" max="505" width="12" style="34" customWidth="1"/>
    <col min="506" max="507" width="10.28515625" style="34" customWidth="1"/>
    <col min="508" max="508" width="12.7109375" style="34" customWidth="1"/>
    <col min="509" max="753" width="8.85546875" style="34"/>
    <col min="754" max="754" width="62.140625" style="34" customWidth="1"/>
    <col min="755" max="757" width="11" style="34" customWidth="1"/>
    <col min="758" max="759" width="11.42578125" style="34" customWidth="1"/>
    <col min="760" max="760" width="11.28515625" style="34" customWidth="1"/>
    <col min="761" max="761" width="12" style="34" customWidth="1"/>
    <col min="762" max="763" width="10.28515625" style="34" customWidth="1"/>
    <col min="764" max="764" width="12.7109375" style="34" customWidth="1"/>
    <col min="765" max="1009" width="8.85546875" style="34"/>
    <col min="1010" max="1010" width="62.140625" style="34" customWidth="1"/>
    <col min="1011" max="1013" width="11" style="34" customWidth="1"/>
    <col min="1014" max="1015" width="11.42578125" style="34" customWidth="1"/>
    <col min="1016" max="1016" width="11.28515625" style="34" customWidth="1"/>
    <col min="1017" max="1017" width="12" style="34" customWidth="1"/>
    <col min="1018" max="1019" width="10.28515625" style="34" customWidth="1"/>
    <col min="1020" max="1020" width="12.7109375" style="34" customWidth="1"/>
    <col min="1021" max="1265" width="8.85546875" style="34"/>
    <col min="1266" max="1266" width="62.140625" style="34" customWidth="1"/>
    <col min="1267" max="1269" width="11" style="34" customWidth="1"/>
    <col min="1270" max="1271" width="11.42578125" style="34" customWidth="1"/>
    <col min="1272" max="1272" width="11.28515625" style="34" customWidth="1"/>
    <col min="1273" max="1273" width="12" style="34" customWidth="1"/>
    <col min="1274" max="1275" width="10.28515625" style="34" customWidth="1"/>
    <col min="1276" max="1276" width="12.7109375" style="34" customWidth="1"/>
    <col min="1277" max="1521" width="8.85546875" style="34"/>
    <col min="1522" max="1522" width="62.140625" style="34" customWidth="1"/>
    <col min="1523" max="1525" width="11" style="34" customWidth="1"/>
    <col min="1526" max="1527" width="11.42578125" style="34" customWidth="1"/>
    <col min="1528" max="1528" width="11.28515625" style="34" customWidth="1"/>
    <col min="1529" max="1529" width="12" style="34" customWidth="1"/>
    <col min="1530" max="1531" width="10.28515625" style="34" customWidth="1"/>
    <col min="1532" max="1532" width="12.7109375" style="34" customWidth="1"/>
    <col min="1533" max="1777" width="8.85546875" style="34"/>
    <col min="1778" max="1778" width="62.140625" style="34" customWidth="1"/>
    <col min="1779" max="1781" width="11" style="34" customWidth="1"/>
    <col min="1782" max="1783" width="11.42578125" style="34" customWidth="1"/>
    <col min="1784" max="1784" width="11.28515625" style="34" customWidth="1"/>
    <col min="1785" max="1785" width="12" style="34" customWidth="1"/>
    <col min="1786" max="1787" width="10.28515625" style="34" customWidth="1"/>
    <col min="1788" max="1788" width="12.7109375" style="34" customWidth="1"/>
    <col min="1789" max="2033" width="8.85546875" style="34"/>
    <col min="2034" max="2034" width="62.140625" style="34" customWidth="1"/>
    <col min="2035" max="2037" width="11" style="34" customWidth="1"/>
    <col min="2038" max="2039" width="11.42578125" style="34" customWidth="1"/>
    <col min="2040" max="2040" width="11.28515625" style="34" customWidth="1"/>
    <col min="2041" max="2041" width="12" style="34" customWidth="1"/>
    <col min="2042" max="2043" width="10.28515625" style="34" customWidth="1"/>
    <col min="2044" max="2044" width="12.7109375" style="34" customWidth="1"/>
    <col min="2045" max="2289" width="8.85546875" style="34"/>
    <col min="2290" max="2290" width="62.140625" style="34" customWidth="1"/>
    <col min="2291" max="2293" width="11" style="34" customWidth="1"/>
    <col min="2294" max="2295" width="11.42578125" style="34" customWidth="1"/>
    <col min="2296" max="2296" width="11.28515625" style="34" customWidth="1"/>
    <col min="2297" max="2297" width="12" style="34" customWidth="1"/>
    <col min="2298" max="2299" width="10.28515625" style="34" customWidth="1"/>
    <col min="2300" max="2300" width="12.7109375" style="34" customWidth="1"/>
    <col min="2301" max="2545" width="8.85546875" style="34"/>
    <col min="2546" max="2546" width="62.140625" style="34" customWidth="1"/>
    <col min="2547" max="2549" width="11" style="34" customWidth="1"/>
    <col min="2550" max="2551" width="11.42578125" style="34" customWidth="1"/>
    <col min="2552" max="2552" width="11.28515625" style="34" customWidth="1"/>
    <col min="2553" max="2553" width="12" style="34" customWidth="1"/>
    <col min="2554" max="2555" width="10.28515625" style="34" customWidth="1"/>
    <col min="2556" max="2556" width="12.7109375" style="34" customWidth="1"/>
    <col min="2557" max="2801" width="8.85546875" style="34"/>
    <col min="2802" max="2802" width="62.140625" style="34" customWidth="1"/>
    <col min="2803" max="2805" width="11" style="34" customWidth="1"/>
    <col min="2806" max="2807" width="11.42578125" style="34" customWidth="1"/>
    <col min="2808" max="2808" width="11.28515625" style="34" customWidth="1"/>
    <col min="2809" max="2809" width="12" style="34" customWidth="1"/>
    <col min="2810" max="2811" width="10.28515625" style="34" customWidth="1"/>
    <col min="2812" max="2812" width="12.7109375" style="34" customWidth="1"/>
    <col min="2813" max="3057" width="8.85546875" style="34"/>
    <col min="3058" max="3058" width="62.140625" style="34" customWidth="1"/>
    <col min="3059" max="3061" width="11" style="34" customWidth="1"/>
    <col min="3062" max="3063" width="11.42578125" style="34" customWidth="1"/>
    <col min="3064" max="3064" width="11.28515625" style="34" customWidth="1"/>
    <col min="3065" max="3065" width="12" style="34" customWidth="1"/>
    <col min="3066" max="3067" width="10.28515625" style="34" customWidth="1"/>
    <col min="3068" max="3068" width="12.7109375" style="34" customWidth="1"/>
    <col min="3069" max="3313" width="8.85546875" style="34"/>
    <col min="3314" max="3314" width="62.140625" style="34" customWidth="1"/>
    <col min="3315" max="3317" width="11" style="34" customWidth="1"/>
    <col min="3318" max="3319" width="11.42578125" style="34" customWidth="1"/>
    <col min="3320" max="3320" width="11.28515625" style="34" customWidth="1"/>
    <col min="3321" max="3321" width="12" style="34" customWidth="1"/>
    <col min="3322" max="3323" width="10.28515625" style="34" customWidth="1"/>
    <col min="3324" max="3324" width="12.7109375" style="34" customWidth="1"/>
    <col min="3325" max="3569" width="8.85546875" style="34"/>
    <col min="3570" max="3570" width="62.140625" style="34" customWidth="1"/>
    <col min="3571" max="3573" width="11" style="34" customWidth="1"/>
    <col min="3574" max="3575" width="11.42578125" style="34" customWidth="1"/>
    <col min="3576" max="3576" width="11.28515625" style="34" customWidth="1"/>
    <col min="3577" max="3577" width="12" style="34" customWidth="1"/>
    <col min="3578" max="3579" width="10.28515625" style="34" customWidth="1"/>
    <col min="3580" max="3580" width="12.7109375" style="34" customWidth="1"/>
    <col min="3581" max="3825" width="8.85546875" style="34"/>
    <col min="3826" max="3826" width="62.140625" style="34" customWidth="1"/>
    <col min="3827" max="3829" width="11" style="34" customWidth="1"/>
    <col min="3830" max="3831" width="11.42578125" style="34" customWidth="1"/>
    <col min="3832" max="3832" width="11.28515625" style="34" customWidth="1"/>
    <col min="3833" max="3833" width="12" style="34" customWidth="1"/>
    <col min="3834" max="3835" width="10.28515625" style="34" customWidth="1"/>
    <col min="3836" max="3836" width="12.7109375" style="34" customWidth="1"/>
    <col min="3837" max="4081" width="8.85546875" style="34"/>
    <col min="4082" max="4082" width="62.140625" style="34" customWidth="1"/>
    <col min="4083" max="4085" width="11" style="34" customWidth="1"/>
    <col min="4086" max="4087" width="11.42578125" style="34" customWidth="1"/>
    <col min="4088" max="4088" width="11.28515625" style="34" customWidth="1"/>
    <col min="4089" max="4089" width="12" style="34" customWidth="1"/>
    <col min="4090" max="4091" width="10.28515625" style="34" customWidth="1"/>
    <col min="4092" max="4092" width="12.7109375" style="34" customWidth="1"/>
    <col min="4093" max="4337" width="8.85546875" style="34"/>
    <col min="4338" max="4338" width="62.140625" style="34" customWidth="1"/>
    <col min="4339" max="4341" width="11" style="34" customWidth="1"/>
    <col min="4342" max="4343" width="11.42578125" style="34" customWidth="1"/>
    <col min="4344" max="4344" width="11.28515625" style="34" customWidth="1"/>
    <col min="4345" max="4345" width="12" style="34" customWidth="1"/>
    <col min="4346" max="4347" width="10.28515625" style="34" customWidth="1"/>
    <col min="4348" max="4348" width="12.7109375" style="34" customWidth="1"/>
    <col min="4349" max="4593" width="8.85546875" style="34"/>
    <col min="4594" max="4594" width="62.140625" style="34" customWidth="1"/>
    <col min="4595" max="4597" width="11" style="34" customWidth="1"/>
    <col min="4598" max="4599" width="11.42578125" style="34" customWidth="1"/>
    <col min="4600" max="4600" width="11.28515625" style="34" customWidth="1"/>
    <col min="4601" max="4601" width="12" style="34" customWidth="1"/>
    <col min="4602" max="4603" width="10.28515625" style="34" customWidth="1"/>
    <col min="4604" max="4604" width="12.7109375" style="34" customWidth="1"/>
    <col min="4605" max="4849" width="8.85546875" style="34"/>
    <col min="4850" max="4850" width="62.140625" style="34" customWidth="1"/>
    <col min="4851" max="4853" width="11" style="34" customWidth="1"/>
    <col min="4854" max="4855" width="11.42578125" style="34" customWidth="1"/>
    <col min="4856" max="4856" width="11.28515625" style="34" customWidth="1"/>
    <col min="4857" max="4857" width="12" style="34" customWidth="1"/>
    <col min="4858" max="4859" width="10.28515625" style="34" customWidth="1"/>
    <col min="4860" max="4860" width="12.7109375" style="34" customWidth="1"/>
    <col min="4861" max="5105" width="8.85546875" style="34"/>
    <col min="5106" max="5106" width="62.140625" style="34" customWidth="1"/>
    <col min="5107" max="5109" width="11" style="34" customWidth="1"/>
    <col min="5110" max="5111" width="11.42578125" style="34" customWidth="1"/>
    <col min="5112" max="5112" width="11.28515625" style="34" customWidth="1"/>
    <col min="5113" max="5113" width="12" style="34" customWidth="1"/>
    <col min="5114" max="5115" width="10.28515625" style="34" customWidth="1"/>
    <col min="5116" max="5116" width="12.7109375" style="34" customWidth="1"/>
    <col min="5117" max="5361" width="8.85546875" style="34"/>
    <col min="5362" max="5362" width="62.140625" style="34" customWidth="1"/>
    <col min="5363" max="5365" width="11" style="34" customWidth="1"/>
    <col min="5366" max="5367" width="11.42578125" style="34" customWidth="1"/>
    <col min="5368" max="5368" width="11.28515625" style="34" customWidth="1"/>
    <col min="5369" max="5369" width="12" style="34" customWidth="1"/>
    <col min="5370" max="5371" width="10.28515625" style="34" customWidth="1"/>
    <col min="5372" max="5372" width="12.7109375" style="34" customWidth="1"/>
    <col min="5373" max="5617" width="8.85546875" style="34"/>
    <col min="5618" max="5618" width="62.140625" style="34" customWidth="1"/>
    <col min="5619" max="5621" width="11" style="34" customWidth="1"/>
    <col min="5622" max="5623" width="11.42578125" style="34" customWidth="1"/>
    <col min="5624" max="5624" width="11.28515625" style="34" customWidth="1"/>
    <col min="5625" max="5625" width="12" style="34" customWidth="1"/>
    <col min="5626" max="5627" width="10.28515625" style="34" customWidth="1"/>
    <col min="5628" max="5628" width="12.7109375" style="34" customWidth="1"/>
    <col min="5629" max="5873" width="8.85546875" style="34"/>
    <col min="5874" max="5874" width="62.140625" style="34" customWidth="1"/>
    <col min="5875" max="5877" width="11" style="34" customWidth="1"/>
    <col min="5878" max="5879" width="11.42578125" style="34" customWidth="1"/>
    <col min="5880" max="5880" width="11.28515625" style="34" customWidth="1"/>
    <col min="5881" max="5881" width="12" style="34" customWidth="1"/>
    <col min="5882" max="5883" width="10.28515625" style="34" customWidth="1"/>
    <col min="5884" max="5884" width="12.7109375" style="34" customWidth="1"/>
    <col min="5885" max="6129" width="8.85546875" style="34"/>
    <col min="6130" max="6130" width="62.140625" style="34" customWidth="1"/>
    <col min="6131" max="6133" width="11" style="34" customWidth="1"/>
    <col min="6134" max="6135" width="11.42578125" style="34" customWidth="1"/>
    <col min="6136" max="6136" width="11.28515625" style="34" customWidth="1"/>
    <col min="6137" max="6137" width="12" style="34" customWidth="1"/>
    <col min="6138" max="6139" width="10.28515625" style="34" customWidth="1"/>
    <col min="6140" max="6140" width="12.7109375" style="34" customWidth="1"/>
    <col min="6141" max="6385" width="8.85546875" style="34"/>
    <col min="6386" max="6386" width="62.140625" style="34" customWidth="1"/>
    <col min="6387" max="6389" width="11" style="34" customWidth="1"/>
    <col min="6390" max="6391" width="11.42578125" style="34" customWidth="1"/>
    <col min="6392" max="6392" width="11.28515625" style="34" customWidth="1"/>
    <col min="6393" max="6393" width="12" style="34" customWidth="1"/>
    <col min="6394" max="6395" width="10.28515625" style="34" customWidth="1"/>
    <col min="6396" max="6396" width="12.7109375" style="34" customWidth="1"/>
    <col min="6397" max="6641" width="8.85546875" style="34"/>
    <col min="6642" max="6642" width="62.140625" style="34" customWidth="1"/>
    <col min="6643" max="6645" width="11" style="34" customWidth="1"/>
    <col min="6646" max="6647" width="11.42578125" style="34" customWidth="1"/>
    <col min="6648" max="6648" width="11.28515625" style="34" customWidth="1"/>
    <col min="6649" max="6649" width="12" style="34" customWidth="1"/>
    <col min="6650" max="6651" width="10.28515625" style="34" customWidth="1"/>
    <col min="6652" max="6652" width="12.7109375" style="34" customWidth="1"/>
    <col min="6653" max="6897" width="8.85546875" style="34"/>
    <col min="6898" max="6898" width="62.140625" style="34" customWidth="1"/>
    <col min="6899" max="6901" width="11" style="34" customWidth="1"/>
    <col min="6902" max="6903" width="11.42578125" style="34" customWidth="1"/>
    <col min="6904" max="6904" width="11.28515625" style="34" customWidth="1"/>
    <col min="6905" max="6905" width="12" style="34" customWidth="1"/>
    <col min="6906" max="6907" width="10.28515625" style="34" customWidth="1"/>
    <col min="6908" max="6908" width="12.7109375" style="34" customWidth="1"/>
    <col min="6909" max="7153" width="8.85546875" style="34"/>
    <col min="7154" max="7154" width="62.140625" style="34" customWidth="1"/>
    <col min="7155" max="7157" width="11" style="34" customWidth="1"/>
    <col min="7158" max="7159" width="11.42578125" style="34" customWidth="1"/>
    <col min="7160" max="7160" width="11.28515625" style="34" customWidth="1"/>
    <col min="7161" max="7161" width="12" style="34" customWidth="1"/>
    <col min="7162" max="7163" width="10.28515625" style="34" customWidth="1"/>
    <col min="7164" max="7164" width="12.7109375" style="34" customWidth="1"/>
    <col min="7165" max="7409" width="8.85546875" style="34"/>
    <col min="7410" max="7410" width="62.140625" style="34" customWidth="1"/>
    <col min="7411" max="7413" width="11" style="34" customWidth="1"/>
    <col min="7414" max="7415" width="11.42578125" style="34" customWidth="1"/>
    <col min="7416" max="7416" width="11.28515625" style="34" customWidth="1"/>
    <col min="7417" max="7417" width="12" style="34" customWidth="1"/>
    <col min="7418" max="7419" width="10.28515625" style="34" customWidth="1"/>
    <col min="7420" max="7420" width="12.7109375" style="34" customWidth="1"/>
    <col min="7421" max="7665" width="8.85546875" style="34"/>
    <col min="7666" max="7666" width="62.140625" style="34" customWidth="1"/>
    <col min="7667" max="7669" width="11" style="34" customWidth="1"/>
    <col min="7670" max="7671" width="11.42578125" style="34" customWidth="1"/>
    <col min="7672" max="7672" width="11.28515625" style="34" customWidth="1"/>
    <col min="7673" max="7673" width="12" style="34" customWidth="1"/>
    <col min="7674" max="7675" width="10.28515625" style="34" customWidth="1"/>
    <col min="7676" max="7676" width="12.7109375" style="34" customWidth="1"/>
    <col min="7677" max="7921" width="8.85546875" style="34"/>
    <col min="7922" max="7922" width="62.140625" style="34" customWidth="1"/>
    <col min="7923" max="7925" width="11" style="34" customWidth="1"/>
    <col min="7926" max="7927" width="11.42578125" style="34" customWidth="1"/>
    <col min="7928" max="7928" width="11.28515625" style="34" customWidth="1"/>
    <col min="7929" max="7929" width="12" style="34" customWidth="1"/>
    <col min="7930" max="7931" width="10.28515625" style="34" customWidth="1"/>
    <col min="7932" max="7932" width="12.7109375" style="34" customWidth="1"/>
    <col min="7933" max="8177" width="8.85546875" style="34"/>
    <col min="8178" max="8178" width="62.140625" style="34" customWidth="1"/>
    <col min="8179" max="8181" width="11" style="34" customWidth="1"/>
    <col min="8182" max="8183" width="11.42578125" style="34" customWidth="1"/>
    <col min="8184" max="8184" width="11.28515625" style="34" customWidth="1"/>
    <col min="8185" max="8185" width="12" style="34" customWidth="1"/>
    <col min="8186" max="8187" width="10.28515625" style="34" customWidth="1"/>
    <col min="8188" max="8188" width="12.7109375" style="34" customWidth="1"/>
    <col min="8189" max="8433" width="8.85546875" style="34"/>
    <col min="8434" max="8434" width="62.140625" style="34" customWidth="1"/>
    <col min="8435" max="8437" width="11" style="34" customWidth="1"/>
    <col min="8438" max="8439" width="11.42578125" style="34" customWidth="1"/>
    <col min="8440" max="8440" width="11.28515625" style="34" customWidth="1"/>
    <col min="8441" max="8441" width="12" style="34" customWidth="1"/>
    <col min="8442" max="8443" width="10.28515625" style="34" customWidth="1"/>
    <col min="8444" max="8444" width="12.7109375" style="34" customWidth="1"/>
    <col min="8445" max="8689" width="8.85546875" style="34"/>
    <col min="8690" max="8690" width="62.140625" style="34" customWidth="1"/>
    <col min="8691" max="8693" width="11" style="34" customWidth="1"/>
    <col min="8694" max="8695" width="11.42578125" style="34" customWidth="1"/>
    <col min="8696" max="8696" width="11.28515625" style="34" customWidth="1"/>
    <col min="8697" max="8697" width="12" style="34" customWidth="1"/>
    <col min="8698" max="8699" width="10.28515625" style="34" customWidth="1"/>
    <col min="8700" max="8700" width="12.7109375" style="34" customWidth="1"/>
    <col min="8701" max="8945" width="8.85546875" style="34"/>
    <col min="8946" max="8946" width="62.140625" style="34" customWidth="1"/>
    <col min="8947" max="8949" width="11" style="34" customWidth="1"/>
    <col min="8950" max="8951" width="11.42578125" style="34" customWidth="1"/>
    <col min="8952" max="8952" width="11.28515625" style="34" customWidth="1"/>
    <col min="8953" max="8953" width="12" style="34" customWidth="1"/>
    <col min="8954" max="8955" width="10.28515625" style="34" customWidth="1"/>
    <col min="8956" max="8956" width="12.7109375" style="34" customWidth="1"/>
    <col min="8957" max="9201" width="8.85546875" style="34"/>
    <col min="9202" max="9202" width="62.140625" style="34" customWidth="1"/>
    <col min="9203" max="9205" width="11" style="34" customWidth="1"/>
    <col min="9206" max="9207" width="11.42578125" style="34" customWidth="1"/>
    <col min="9208" max="9208" width="11.28515625" style="34" customWidth="1"/>
    <col min="9209" max="9209" width="12" style="34" customWidth="1"/>
    <col min="9210" max="9211" width="10.28515625" style="34" customWidth="1"/>
    <col min="9212" max="9212" width="12.7109375" style="34" customWidth="1"/>
    <col min="9213" max="9457" width="8.85546875" style="34"/>
    <col min="9458" max="9458" width="62.140625" style="34" customWidth="1"/>
    <col min="9459" max="9461" width="11" style="34" customWidth="1"/>
    <col min="9462" max="9463" width="11.42578125" style="34" customWidth="1"/>
    <col min="9464" max="9464" width="11.28515625" style="34" customWidth="1"/>
    <col min="9465" max="9465" width="12" style="34" customWidth="1"/>
    <col min="9466" max="9467" width="10.28515625" style="34" customWidth="1"/>
    <col min="9468" max="9468" width="12.7109375" style="34" customWidth="1"/>
    <col min="9469" max="9713" width="8.85546875" style="34"/>
    <col min="9714" max="9714" width="62.140625" style="34" customWidth="1"/>
    <col min="9715" max="9717" width="11" style="34" customWidth="1"/>
    <col min="9718" max="9719" width="11.42578125" style="34" customWidth="1"/>
    <col min="9720" max="9720" width="11.28515625" style="34" customWidth="1"/>
    <col min="9721" max="9721" width="12" style="34" customWidth="1"/>
    <col min="9722" max="9723" width="10.28515625" style="34" customWidth="1"/>
    <col min="9724" max="9724" width="12.7109375" style="34" customWidth="1"/>
    <col min="9725" max="9969" width="8.85546875" style="34"/>
    <col min="9970" max="9970" width="62.140625" style="34" customWidth="1"/>
    <col min="9971" max="9973" width="11" style="34" customWidth="1"/>
    <col min="9974" max="9975" width="11.42578125" style="34" customWidth="1"/>
    <col min="9976" max="9976" width="11.28515625" style="34" customWidth="1"/>
    <col min="9977" max="9977" width="12" style="34" customWidth="1"/>
    <col min="9978" max="9979" width="10.28515625" style="34" customWidth="1"/>
    <col min="9980" max="9980" width="12.7109375" style="34" customWidth="1"/>
    <col min="9981" max="10225" width="8.85546875" style="34"/>
    <col min="10226" max="10226" width="62.140625" style="34" customWidth="1"/>
    <col min="10227" max="10229" width="11" style="34" customWidth="1"/>
    <col min="10230" max="10231" width="11.42578125" style="34" customWidth="1"/>
    <col min="10232" max="10232" width="11.28515625" style="34" customWidth="1"/>
    <col min="10233" max="10233" width="12" style="34" customWidth="1"/>
    <col min="10234" max="10235" width="10.28515625" style="34" customWidth="1"/>
    <col min="10236" max="10236" width="12.7109375" style="34" customWidth="1"/>
    <col min="10237" max="10481" width="8.85546875" style="34"/>
    <col min="10482" max="10482" width="62.140625" style="34" customWidth="1"/>
    <col min="10483" max="10485" width="11" style="34" customWidth="1"/>
    <col min="10486" max="10487" width="11.42578125" style="34" customWidth="1"/>
    <col min="10488" max="10488" width="11.28515625" style="34" customWidth="1"/>
    <col min="10489" max="10489" width="12" style="34" customWidth="1"/>
    <col min="10490" max="10491" width="10.28515625" style="34" customWidth="1"/>
    <col min="10492" max="10492" width="12.7109375" style="34" customWidth="1"/>
    <col min="10493" max="10737" width="8.85546875" style="34"/>
    <col min="10738" max="10738" width="62.140625" style="34" customWidth="1"/>
    <col min="10739" max="10741" width="11" style="34" customWidth="1"/>
    <col min="10742" max="10743" width="11.42578125" style="34" customWidth="1"/>
    <col min="10744" max="10744" width="11.28515625" style="34" customWidth="1"/>
    <col min="10745" max="10745" width="12" style="34" customWidth="1"/>
    <col min="10746" max="10747" width="10.28515625" style="34" customWidth="1"/>
    <col min="10748" max="10748" width="12.7109375" style="34" customWidth="1"/>
    <col min="10749" max="10993" width="8.85546875" style="34"/>
    <col min="10994" max="10994" width="62.140625" style="34" customWidth="1"/>
    <col min="10995" max="10997" width="11" style="34" customWidth="1"/>
    <col min="10998" max="10999" width="11.42578125" style="34" customWidth="1"/>
    <col min="11000" max="11000" width="11.28515625" style="34" customWidth="1"/>
    <col min="11001" max="11001" width="12" style="34" customWidth="1"/>
    <col min="11002" max="11003" width="10.28515625" style="34" customWidth="1"/>
    <col min="11004" max="11004" width="12.7109375" style="34" customWidth="1"/>
    <col min="11005" max="11249" width="8.85546875" style="34"/>
    <col min="11250" max="11250" width="62.140625" style="34" customWidth="1"/>
    <col min="11251" max="11253" width="11" style="34" customWidth="1"/>
    <col min="11254" max="11255" width="11.42578125" style="34" customWidth="1"/>
    <col min="11256" max="11256" width="11.28515625" style="34" customWidth="1"/>
    <col min="11257" max="11257" width="12" style="34" customWidth="1"/>
    <col min="11258" max="11259" width="10.28515625" style="34" customWidth="1"/>
    <col min="11260" max="11260" width="12.7109375" style="34" customWidth="1"/>
    <col min="11261" max="11505" width="8.85546875" style="34"/>
    <col min="11506" max="11506" width="62.140625" style="34" customWidth="1"/>
    <col min="11507" max="11509" width="11" style="34" customWidth="1"/>
    <col min="11510" max="11511" width="11.42578125" style="34" customWidth="1"/>
    <col min="11512" max="11512" width="11.28515625" style="34" customWidth="1"/>
    <col min="11513" max="11513" width="12" style="34" customWidth="1"/>
    <col min="11514" max="11515" width="10.28515625" style="34" customWidth="1"/>
    <col min="11516" max="11516" width="12.7109375" style="34" customWidth="1"/>
    <col min="11517" max="11761" width="8.85546875" style="34"/>
    <col min="11762" max="11762" width="62.140625" style="34" customWidth="1"/>
    <col min="11763" max="11765" width="11" style="34" customWidth="1"/>
    <col min="11766" max="11767" width="11.42578125" style="34" customWidth="1"/>
    <col min="11768" max="11768" width="11.28515625" style="34" customWidth="1"/>
    <col min="11769" max="11769" width="12" style="34" customWidth="1"/>
    <col min="11770" max="11771" width="10.28515625" style="34" customWidth="1"/>
    <col min="11772" max="11772" width="12.7109375" style="34" customWidth="1"/>
    <col min="11773" max="12017" width="8.85546875" style="34"/>
    <col min="12018" max="12018" width="62.140625" style="34" customWidth="1"/>
    <col min="12019" max="12021" width="11" style="34" customWidth="1"/>
    <col min="12022" max="12023" width="11.42578125" style="34" customWidth="1"/>
    <col min="12024" max="12024" width="11.28515625" style="34" customWidth="1"/>
    <col min="12025" max="12025" width="12" style="34" customWidth="1"/>
    <col min="12026" max="12027" width="10.28515625" style="34" customWidth="1"/>
    <col min="12028" max="12028" width="12.7109375" style="34" customWidth="1"/>
    <col min="12029" max="12273" width="8.85546875" style="34"/>
    <col min="12274" max="12274" width="62.140625" style="34" customWidth="1"/>
    <col min="12275" max="12277" width="11" style="34" customWidth="1"/>
    <col min="12278" max="12279" width="11.42578125" style="34" customWidth="1"/>
    <col min="12280" max="12280" width="11.28515625" style="34" customWidth="1"/>
    <col min="12281" max="12281" width="12" style="34" customWidth="1"/>
    <col min="12282" max="12283" width="10.28515625" style="34" customWidth="1"/>
    <col min="12284" max="12284" width="12.7109375" style="34" customWidth="1"/>
    <col min="12285" max="12529" width="8.85546875" style="34"/>
    <col min="12530" max="12530" width="62.140625" style="34" customWidth="1"/>
    <col min="12531" max="12533" width="11" style="34" customWidth="1"/>
    <col min="12534" max="12535" width="11.42578125" style="34" customWidth="1"/>
    <col min="12536" max="12536" width="11.28515625" style="34" customWidth="1"/>
    <col min="12537" max="12537" width="12" style="34" customWidth="1"/>
    <col min="12538" max="12539" width="10.28515625" style="34" customWidth="1"/>
    <col min="12540" max="12540" width="12.7109375" style="34" customWidth="1"/>
    <col min="12541" max="12785" width="8.85546875" style="34"/>
    <col min="12786" max="12786" width="62.140625" style="34" customWidth="1"/>
    <col min="12787" max="12789" width="11" style="34" customWidth="1"/>
    <col min="12790" max="12791" width="11.42578125" style="34" customWidth="1"/>
    <col min="12792" max="12792" width="11.28515625" style="34" customWidth="1"/>
    <col min="12793" max="12793" width="12" style="34" customWidth="1"/>
    <col min="12794" max="12795" width="10.28515625" style="34" customWidth="1"/>
    <col min="12796" max="12796" width="12.7109375" style="34" customWidth="1"/>
    <col min="12797" max="13041" width="8.85546875" style="34"/>
    <col min="13042" max="13042" width="62.140625" style="34" customWidth="1"/>
    <col min="13043" max="13045" width="11" style="34" customWidth="1"/>
    <col min="13046" max="13047" width="11.42578125" style="34" customWidth="1"/>
    <col min="13048" max="13048" width="11.28515625" style="34" customWidth="1"/>
    <col min="13049" max="13049" width="12" style="34" customWidth="1"/>
    <col min="13050" max="13051" width="10.28515625" style="34" customWidth="1"/>
    <col min="13052" max="13052" width="12.7109375" style="34" customWidth="1"/>
    <col min="13053" max="13297" width="8.85546875" style="34"/>
    <col min="13298" max="13298" width="62.140625" style="34" customWidth="1"/>
    <col min="13299" max="13301" width="11" style="34" customWidth="1"/>
    <col min="13302" max="13303" width="11.42578125" style="34" customWidth="1"/>
    <col min="13304" max="13304" width="11.28515625" style="34" customWidth="1"/>
    <col min="13305" max="13305" width="12" style="34" customWidth="1"/>
    <col min="13306" max="13307" width="10.28515625" style="34" customWidth="1"/>
    <col min="13308" max="13308" width="12.7109375" style="34" customWidth="1"/>
    <col min="13309" max="13553" width="8.85546875" style="34"/>
    <col min="13554" max="13554" width="62.140625" style="34" customWidth="1"/>
    <col min="13555" max="13557" width="11" style="34" customWidth="1"/>
    <col min="13558" max="13559" width="11.42578125" style="34" customWidth="1"/>
    <col min="13560" max="13560" width="11.28515625" style="34" customWidth="1"/>
    <col min="13561" max="13561" width="12" style="34" customWidth="1"/>
    <col min="13562" max="13563" width="10.28515625" style="34" customWidth="1"/>
    <col min="13564" max="13564" width="12.7109375" style="34" customWidth="1"/>
    <col min="13565" max="13809" width="8.85546875" style="34"/>
    <col min="13810" max="13810" width="62.140625" style="34" customWidth="1"/>
    <col min="13811" max="13813" width="11" style="34" customWidth="1"/>
    <col min="13814" max="13815" width="11.42578125" style="34" customWidth="1"/>
    <col min="13816" max="13816" width="11.28515625" style="34" customWidth="1"/>
    <col min="13817" max="13817" width="12" style="34" customWidth="1"/>
    <col min="13818" max="13819" width="10.28515625" style="34" customWidth="1"/>
    <col min="13820" max="13820" width="12.7109375" style="34" customWidth="1"/>
    <col min="13821" max="14065" width="8.85546875" style="34"/>
    <col min="14066" max="14066" width="62.140625" style="34" customWidth="1"/>
    <col min="14067" max="14069" width="11" style="34" customWidth="1"/>
    <col min="14070" max="14071" width="11.42578125" style="34" customWidth="1"/>
    <col min="14072" max="14072" width="11.28515625" style="34" customWidth="1"/>
    <col min="14073" max="14073" width="12" style="34" customWidth="1"/>
    <col min="14074" max="14075" width="10.28515625" style="34" customWidth="1"/>
    <col min="14076" max="14076" width="12.7109375" style="34" customWidth="1"/>
    <col min="14077" max="14321" width="8.85546875" style="34"/>
    <col min="14322" max="14322" width="62.140625" style="34" customWidth="1"/>
    <col min="14323" max="14325" width="11" style="34" customWidth="1"/>
    <col min="14326" max="14327" width="11.42578125" style="34" customWidth="1"/>
    <col min="14328" max="14328" width="11.28515625" style="34" customWidth="1"/>
    <col min="14329" max="14329" width="12" style="34" customWidth="1"/>
    <col min="14330" max="14331" width="10.28515625" style="34" customWidth="1"/>
    <col min="14332" max="14332" width="12.7109375" style="34" customWidth="1"/>
    <col min="14333" max="14577" width="8.85546875" style="34"/>
    <col min="14578" max="14578" width="62.140625" style="34" customWidth="1"/>
    <col min="14579" max="14581" width="11" style="34" customWidth="1"/>
    <col min="14582" max="14583" width="11.42578125" style="34" customWidth="1"/>
    <col min="14584" max="14584" width="11.28515625" style="34" customWidth="1"/>
    <col min="14585" max="14585" width="12" style="34" customWidth="1"/>
    <col min="14586" max="14587" width="10.28515625" style="34" customWidth="1"/>
    <col min="14588" max="14588" width="12.7109375" style="34" customWidth="1"/>
    <col min="14589" max="14833" width="8.85546875" style="34"/>
    <col min="14834" max="14834" width="62.140625" style="34" customWidth="1"/>
    <col min="14835" max="14837" width="11" style="34" customWidth="1"/>
    <col min="14838" max="14839" width="11.42578125" style="34" customWidth="1"/>
    <col min="14840" max="14840" width="11.28515625" style="34" customWidth="1"/>
    <col min="14841" max="14841" width="12" style="34" customWidth="1"/>
    <col min="14842" max="14843" width="10.28515625" style="34" customWidth="1"/>
    <col min="14844" max="14844" width="12.7109375" style="34" customWidth="1"/>
    <col min="14845" max="15089" width="8.85546875" style="34"/>
    <col min="15090" max="15090" width="62.140625" style="34" customWidth="1"/>
    <col min="15091" max="15093" width="11" style="34" customWidth="1"/>
    <col min="15094" max="15095" width="11.42578125" style="34" customWidth="1"/>
    <col min="15096" max="15096" width="11.28515625" style="34" customWidth="1"/>
    <col min="15097" max="15097" width="12" style="34" customWidth="1"/>
    <col min="15098" max="15099" width="10.28515625" style="34" customWidth="1"/>
    <col min="15100" max="15100" width="12.7109375" style="34" customWidth="1"/>
    <col min="15101" max="15345" width="8.85546875" style="34"/>
    <col min="15346" max="15346" width="62.140625" style="34" customWidth="1"/>
    <col min="15347" max="15349" width="11" style="34" customWidth="1"/>
    <col min="15350" max="15351" width="11.42578125" style="34" customWidth="1"/>
    <col min="15352" max="15352" width="11.28515625" style="34" customWidth="1"/>
    <col min="15353" max="15353" width="12" style="34" customWidth="1"/>
    <col min="15354" max="15355" width="10.28515625" style="34" customWidth="1"/>
    <col min="15356" max="15356" width="12.7109375" style="34" customWidth="1"/>
    <col min="15357" max="15601" width="8.85546875" style="34"/>
    <col min="15602" max="15602" width="62.140625" style="34" customWidth="1"/>
    <col min="15603" max="15605" width="11" style="34" customWidth="1"/>
    <col min="15606" max="15607" width="11.42578125" style="34" customWidth="1"/>
    <col min="15608" max="15608" width="11.28515625" style="34" customWidth="1"/>
    <col min="15609" max="15609" width="12" style="34" customWidth="1"/>
    <col min="15610" max="15611" width="10.28515625" style="34" customWidth="1"/>
    <col min="15612" max="15612" width="12.7109375" style="34" customWidth="1"/>
    <col min="15613" max="15857" width="8.85546875" style="34"/>
    <col min="15858" max="15858" width="62.140625" style="34" customWidth="1"/>
    <col min="15859" max="15861" width="11" style="34" customWidth="1"/>
    <col min="15862" max="15863" width="11.42578125" style="34" customWidth="1"/>
    <col min="15864" max="15864" width="11.28515625" style="34" customWidth="1"/>
    <col min="15865" max="15865" width="12" style="34" customWidth="1"/>
    <col min="15866" max="15867" width="10.28515625" style="34" customWidth="1"/>
    <col min="15868" max="15868" width="12.7109375" style="34" customWidth="1"/>
    <col min="15869" max="16113" width="8.85546875" style="34"/>
    <col min="16114" max="16114" width="62.140625" style="34" customWidth="1"/>
    <col min="16115" max="16117" width="11" style="34" customWidth="1"/>
    <col min="16118" max="16119" width="11.42578125" style="34" customWidth="1"/>
    <col min="16120" max="16120" width="11.28515625" style="34" customWidth="1"/>
    <col min="16121" max="16121" width="12" style="34" customWidth="1"/>
    <col min="16122" max="16123" width="10.28515625" style="34" customWidth="1"/>
    <col min="16124" max="16124" width="12.7109375" style="34" customWidth="1"/>
    <col min="16125" max="16384" width="8.85546875" style="34"/>
  </cols>
  <sheetData>
    <row r="1" spans="1:10" s="201" customFormat="1" ht="26.45" customHeight="1" thickBot="1">
      <c r="A1" s="201" t="s">
        <v>90</v>
      </c>
    </row>
    <row r="2" spans="1:10" ht="42.6" customHeight="1" thickBot="1">
      <c r="A2" s="87" t="s">
        <v>33</v>
      </c>
      <c r="B2" s="33" t="s">
        <v>34</v>
      </c>
      <c r="C2" s="94" t="s">
        <v>35</v>
      </c>
      <c r="D2" s="105" t="s">
        <v>36</v>
      </c>
      <c r="E2" s="129" t="s">
        <v>37</v>
      </c>
      <c r="F2" s="155" t="s">
        <v>38</v>
      </c>
      <c r="G2" s="26" t="s">
        <v>39</v>
      </c>
      <c r="H2" s="145" t="s">
        <v>40</v>
      </c>
    </row>
    <row r="3" spans="1:10" ht="20.45" customHeight="1">
      <c r="A3" s="88" t="s">
        <v>88</v>
      </c>
      <c r="B3" s="36">
        <v>523</v>
      </c>
      <c r="C3" s="35">
        <v>511</v>
      </c>
      <c r="D3" s="106">
        <v>481</v>
      </c>
      <c r="E3" s="130">
        <v>488</v>
      </c>
      <c r="F3" s="156">
        <f>E3/D3-1</f>
        <v>1.4553014553014609E-2</v>
      </c>
      <c r="G3" s="37">
        <f t="shared" ref="G3:G15" si="0">E3/C3-1</f>
        <v>-4.5009784735812186E-2</v>
      </c>
      <c r="H3" s="146">
        <f t="shared" ref="H3:H15" si="1">E3/B3-1</f>
        <v>-6.6921606118546806E-2</v>
      </c>
    </row>
    <row r="4" spans="1:10" ht="20.45" customHeight="1">
      <c r="A4" s="89" t="s">
        <v>41</v>
      </c>
      <c r="B4" s="38">
        <v>204</v>
      </c>
      <c r="C4" s="39">
        <v>206</v>
      </c>
      <c r="D4" s="107">
        <v>191</v>
      </c>
      <c r="E4" s="131">
        <v>186</v>
      </c>
      <c r="F4" s="156">
        <f t="shared" ref="F4:F32" si="2">E4/D4-1</f>
        <v>-2.6178010471204161E-2</v>
      </c>
      <c r="G4" s="37">
        <f t="shared" si="0"/>
        <v>-9.7087378640776656E-2</v>
      </c>
      <c r="H4" s="146">
        <f t="shared" si="1"/>
        <v>-8.8235294117647078E-2</v>
      </c>
    </row>
    <row r="5" spans="1:10" s="43" customFormat="1" ht="18" hidden="1" customHeight="1" outlineLevel="1">
      <c r="A5" s="40" t="s">
        <v>43</v>
      </c>
      <c r="B5" s="42">
        <v>0.39005736137667302</v>
      </c>
      <c r="C5" s="95">
        <v>0.40313111545988256</v>
      </c>
      <c r="D5" s="108">
        <v>0.39708939708939711</v>
      </c>
      <c r="E5" s="132">
        <f>E4/$E$3</f>
        <v>0.38114754098360654</v>
      </c>
      <c r="F5" s="163">
        <f>E5/D5-1</f>
        <v>-4.0146768517723919E-2</v>
      </c>
      <c r="G5" s="41">
        <f t="shared" si="0"/>
        <v>-5.4532070666878929E-2</v>
      </c>
      <c r="H5" s="147">
        <f t="shared" si="1"/>
        <v>-2.2842333654773395E-2</v>
      </c>
      <c r="I5" s="25"/>
      <c r="J5" s="25"/>
    </row>
    <row r="6" spans="1:10" ht="18" customHeight="1" collapsed="1">
      <c r="A6" s="184" t="s">
        <v>42</v>
      </c>
      <c r="B6" s="44">
        <v>189</v>
      </c>
      <c r="C6" s="45">
        <v>192</v>
      </c>
      <c r="D6" s="109">
        <v>182</v>
      </c>
      <c r="E6" s="133">
        <v>176</v>
      </c>
      <c r="F6" s="158">
        <f t="shared" si="2"/>
        <v>-3.2967032967032961E-2</v>
      </c>
      <c r="G6" s="46">
        <f t="shared" si="0"/>
        <v>-8.333333333333337E-2</v>
      </c>
      <c r="H6" s="148">
        <f t="shared" si="1"/>
        <v>-6.8783068783068835E-2</v>
      </c>
    </row>
    <row r="7" spans="1:10" s="51" customFormat="1" ht="18" hidden="1" customHeight="1" outlineLevel="1">
      <c r="A7" s="40" t="s">
        <v>44</v>
      </c>
      <c r="B7" s="47">
        <v>0.92647058823529416</v>
      </c>
      <c r="C7" s="48">
        <v>0.93203883495145634</v>
      </c>
      <c r="D7" s="70">
        <v>0.95287958115183247</v>
      </c>
      <c r="E7" s="134">
        <f>E6/$E$4</f>
        <v>0.94623655913978499</v>
      </c>
      <c r="F7" s="50">
        <f t="shared" si="2"/>
        <v>-6.9715231005552658E-3</v>
      </c>
      <c r="G7" s="49">
        <f t="shared" si="0"/>
        <v>1.5232974910394326E-2</v>
      </c>
      <c r="H7" s="149">
        <f t="shared" si="1"/>
        <v>2.1334698754053694E-2</v>
      </c>
    </row>
    <row r="8" spans="1:10" ht="18" customHeight="1" collapsed="1">
      <c r="A8" s="185" t="s">
        <v>45</v>
      </c>
      <c r="B8" s="52">
        <v>2</v>
      </c>
      <c r="C8" s="53">
        <v>2</v>
      </c>
      <c r="D8" s="110">
        <v>0</v>
      </c>
      <c r="E8" s="135">
        <v>0</v>
      </c>
      <c r="F8" s="160" t="s">
        <v>4</v>
      </c>
      <c r="G8" s="49">
        <f t="shared" si="0"/>
        <v>-1</v>
      </c>
      <c r="H8" s="149">
        <f t="shared" si="1"/>
        <v>-1</v>
      </c>
    </row>
    <row r="9" spans="1:10" s="51" customFormat="1" ht="18" hidden="1" customHeight="1" outlineLevel="1">
      <c r="A9" s="40" t="s">
        <v>44</v>
      </c>
      <c r="B9" s="47">
        <v>9.8039215686274508E-3</v>
      </c>
      <c r="C9" s="48">
        <v>9.7087378640776691E-3</v>
      </c>
      <c r="D9" s="70">
        <v>0</v>
      </c>
      <c r="E9" s="134">
        <f>E8/$E$4</f>
        <v>0</v>
      </c>
      <c r="F9" s="160" t="s">
        <v>4</v>
      </c>
      <c r="G9" s="49">
        <f t="shared" si="0"/>
        <v>-1</v>
      </c>
      <c r="H9" s="149">
        <f t="shared" si="1"/>
        <v>-1</v>
      </c>
    </row>
    <row r="10" spans="1:10" ht="18" customHeight="1" collapsed="1">
      <c r="A10" s="185" t="s">
        <v>46</v>
      </c>
      <c r="B10" s="52">
        <v>9</v>
      </c>
      <c r="C10" s="53">
        <v>8</v>
      </c>
      <c r="D10" s="110">
        <v>6</v>
      </c>
      <c r="E10" s="135">
        <v>7</v>
      </c>
      <c r="F10" s="50">
        <f t="shared" si="2"/>
        <v>0.16666666666666674</v>
      </c>
      <c r="G10" s="49">
        <f t="shared" si="0"/>
        <v>-0.125</v>
      </c>
      <c r="H10" s="149">
        <f t="shared" si="1"/>
        <v>-0.22222222222222221</v>
      </c>
    </row>
    <row r="11" spans="1:10" s="51" customFormat="1" ht="18" hidden="1" customHeight="1" outlineLevel="1">
      <c r="A11" s="40" t="s">
        <v>44</v>
      </c>
      <c r="B11" s="47">
        <v>4.4117647058823532E-2</v>
      </c>
      <c r="C11" s="48">
        <v>3.8834951456310676E-2</v>
      </c>
      <c r="D11" s="70">
        <v>3.1413612565445025E-2</v>
      </c>
      <c r="E11" s="134">
        <f>E10/$E$4</f>
        <v>3.7634408602150539E-2</v>
      </c>
      <c r="F11" s="50">
        <f t="shared" si="2"/>
        <v>0.19802867383512557</v>
      </c>
      <c r="G11" s="49">
        <f t="shared" si="0"/>
        <v>-3.0913978494623517E-2</v>
      </c>
      <c r="H11" s="150">
        <f t="shared" si="1"/>
        <v>-0.1469534050179212</v>
      </c>
    </row>
    <row r="12" spans="1:10" ht="18" customHeight="1" collapsed="1">
      <c r="A12" s="90" t="s">
        <v>47</v>
      </c>
      <c r="B12" s="52">
        <v>3</v>
      </c>
      <c r="C12" s="53">
        <v>3</v>
      </c>
      <c r="D12" s="110">
        <v>2</v>
      </c>
      <c r="E12" s="135">
        <v>2</v>
      </c>
      <c r="F12" s="50">
        <f t="shared" si="2"/>
        <v>0</v>
      </c>
      <c r="G12" s="49">
        <f t="shared" si="0"/>
        <v>-0.33333333333333337</v>
      </c>
      <c r="H12" s="149">
        <f t="shared" si="1"/>
        <v>-0.33333333333333337</v>
      </c>
    </row>
    <row r="13" spans="1:10" s="51" customFormat="1" ht="18" hidden="1" customHeight="1" outlineLevel="1">
      <c r="A13" s="40" t="s">
        <v>44</v>
      </c>
      <c r="B13" s="47">
        <v>1.4705882352941176E-2</v>
      </c>
      <c r="C13" s="48">
        <v>1.4563106796116505E-2</v>
      </c>
      <c r="D13" s="70">
        <v>1.0471204188481676E-2</v>
      </c>
      <c r="E13" s="134">
        <f>E12/$E$4</f>
        <v>1.0752688172043012E-2</v>
      </c>
      <c r="F13" s="50">
        <f>E13/D13-1</f>
        <v>2.6881720430107503E-2</v>
      </c>
      <c r="G13" s="49">
        <f t="shared" si="0"/>
        <v>-0.26164874551971318</v>
      </c>
      <c r="H13" s="150">
        <f t="shared" si="1"/>
        <v>-0.26881720430107525</v>
      </c>
    </row>
    <row r="14" spans="1:10" ht="18" customHeight="1" collapsed="1">
      <c r="A14" s="104" t="s">
        <v>48</v>
      </c>
      <c r="B14" s="52">
        <v>1</v>
      </c>
      <c r="C14" s="53">
        <v>1</v>
      </c>
      <c r="D14" s="110">
        <v>1</v>
      </c>
      <c r="E14" s="135">
        <v>1</v>
      </c>
      <c r="F14" s="50">
        <f t="shared" si="2"/>
        <v>0</v>
      </c>
      <c r="G14" s="49">
        <f t="shared" si="0"/>
        <v>0</v>
      </c>
      <c r="H14" s="149">
        <f t="shared" si="1"/>
        <v>0</v>
      </c>
    </row>
    <row r="15" spans="1:10" s="51" customFormat="1" ht="18" hidden="1" customHeight="1" outlineLevel="1">
      <c r="A15" s="40" t="s">
        <v>44</v>
      </c>
      <c r="B15" s="47">
        <v>4.9019607843137254E-3</v>
      </c>
      <c r="C15" s="48">
        <v>4.8543689320388345E-3</v>
      </c>
      <c r="D15" s="70">
        <v>5.235602094240838E-3</v>
      </c>
      <c r="E15" s="134">
        <f>E14/$E$4</f>
        <v>5.3763440860215058E-3</v>
      </c>
      <c r="F15" s="50">
        <f t="shared" si="2"/>
        <v>2.6881720430107503E-2</v>
      </c>
      <c r="G15" s="49">
        <f t="shared" si="0"/>
        <v>0.10752688172043023</v>
      </c>
      <c r="H15" s="149">
        <f t="shared" si="1"/>
        <v>9.6774193548387233E-2</v>
      </c>
    </row>
    <row r="16" spans="1:10" ht="18" customHeight="1" collapsed="1">
      <c r="A16" s="185" t="s">
        <v>49</v>
      </c>
      <c r="B16" s="55">
        <v>0</v>
      </c>
      <c r="C16" s="56">
        <v>0</v>
      </c>
      <c r="D16" s="100">
        <v>0</v>
      </c>
      <c r="E16" s="136">
        <v>0</v>
      </c>
      <c r="F16" s="159" t="s">
        <v>4</v>
      </c>
      <c r="G16" s="57" t="s">
        <v>4</v>
      </c>
      <c r="H16" s="151" t="s">
        <v>4</v>
      </c>
    </row>
    <row r="17" spans="1:8" s="51" customFormat="1" ht="18" hidden="1" customHeight="1" outlineLevel="1">
      <c r="A17" s="40" t="s">
        <v>44</v>
      </c>
      <c r="B17" s="47">
        <v>0</v>
      </c>
      <c r="C17" s="48">
        <v>0</v>
      </c>
      <c r="D17" s="70">
        <v>0</v>
      </c>
      <c r="E17" s="134">
        <f>E16/$E$4</f>
        <v>0</v>
      </c>
      <c r="F17" s="160" t="s">
        <v>4</v>
      </c>
      <c r="G17" s="54" t="s">
        <v>0</v>
      </c>
      <c r="H17" s="149" t="s">
        <v>4</v>
      </c>
    </row>
    <row r="18" spans="1:8" ht="18" hidden="1" customHeight="1" outlineLevel="1">
      <c r="A18" s="58" t="s">
        <v>56</v>
      </c>
      <c r="B18" s="59">
        <v>0.99999999999999989</v>
      </c>
      <c r="C18" s="60">
        <v>1</v>
      </c>
      <c r="D18" s="111">
        <v>1</v>
      </c>
      <c r="E18" s="137">
        <f>SUM(E7,E13,E11,E9,E17,E15)</f>
        <v>1</v>
      </c>
      <c r="F18" s="161">
        <f t="shared" si="2"/>
        <v>0</v>
      </c>
      <c r="G18" s="144">
        <f t="shared" ref="G18:G32" si="3">E18/C18-1</f>
        <v>0</v>
      </c>
      <c r="H18" s="152">
        <f t="shared" ref="H18:H32" si="4">E18/B18-1</f>
        <v>0</v>
      </c>
    </row>
    <row r="19" spans="1:8" ht="18" customHeight="1" collapsed="1">
      <c r="A19" s="186" t="s">
        <v>50</v>
      </c>
      <c r="B19" s="61">
        <v>82471.320000000007</v>
      </c>
      <c r="C19" s="62">
        <v>96334.309999999983</v>
      </c>
      <c r="D19" s="112">
        <v>87147.430000000008</v>
      </c>
      <c r="E19" s="138">
        <v>113301.88999999998</v>
      </c>
      <c r="F19" s="156">
        <f t="shared" si="2"/>
        <v>0.30011739875748455</v>
      </c>
      <c r="G19" s="37">
        <f>E19/C19-1</f>
        <v>0.17613226274211136</v>
      </c>
      <c r="H19" s="146">
        <f t="shared" si="4"/>
        <v>0.37383383702358564</v>
      </c>
    </row>
    <row r="20" spans="1:8" ht="18" customHeight="1">
      <c r="A20" s="184" t="s">
        <v>51</v>
      </c>
      <c r="B20" s="63">
        <v>80440.189999999988</v>
      </c>
      <c r="C20" s="64">
        <v>94429.22</v>
      </c>
      <c r="D20" s="113">
        <v>85543.46</v>
      </c>
      <c r="E20" s="139">
        <v>112460.40000000001</v>
      </c>
      <c r="F20" s="157">
        <f t="shared" si="2"/>
        <v>0.31465806971099841</v>
      </c>
      <c r="G20" s="41">
        <f t="shared" si="3"/>
        <v>0.19094915747477326</v>
      </c>
      <c r="H20" s="147">
        <f t="shared" si="4"/>
        <v>0.39806233674982661</v>
      </c>
    </row>
    <row r="21" spans="1:8" s="51" customFormat="1" ht="18" hidden="1" customHeight="1" outlineLevel="1">
      <c r="A21" s="187" t="s">
        <v>52</v>
      </c>
      <c r="B21" s="47">
        <v>0.97537168072488689</v>
      </c>
      <c r="C21" s="48">
        <v>0.98022417973409492</v>
      </c>
      <c r="D21" s="70">
        <v>0.98159475270814067</v>
      </c>
      <c r="E21" s="134">
        <f>E20/$E$19</f>
        <v>0.99257302768735833</v>
      </c>
      <c r="F21" s="50">
        <f t="shared" si="2"/>
        <v>1.1184121501189193E-2</v>
      </c>
      <c r="G21" s="49">
        <f t="shared" si="3"/>
        <v>1.2597983408870084E-2</v>
      </c>
      <c r="H21" s="150">
        <f t="shared" si="4"/>
        <v>1.7635684224179604E-2</v>
      </c>
    </row>
    <row r="22" spans="1:8" ht="18" customHeight="1" collapsed="1">
      <c r="A22" s="185" t="s">
        <v>45</v>
      </c>
      <c r="B22" s="65">
        <v>1705.29</v>
      </c>
      <c r="C22" s="66">
        <v>1510.1</v>
      </c>
      <c r="D22" s="114">
        <v>712.29</v>
      </c>
      <c r="E22" s="140">
        <v>6.35</v>
      </c>
      <c r="F22" s="50">
        <f t="shared" si="2"/>
        <v>-0.9910850917463393</v>
      </c>
      <c r="G22" s="49">
        <f t="shared" si="3"/>
        <v>-0.99579498046486992</v>
      </c>
      <c r="H22" s="150">
        <f t="shared" si="4"/>
        <v>-0.99627629318180488</v>
      </c>
    </row>
    <row r="23" spans="1:8" s="51" customFormat="1" ht="18" hidden="1" customHeight="1" outlineLevel="1">
      <c r="A23" s="187" t="s">
        <v>52</v>
      </c>
      <c r="B23" s="47">
        <v>2.0677370023906492E-2</v>
      </c>
      <c r="C23" s="48">
        <v>1.5675619620880661E-2</v>
      </c>
      <c r="D23" s="70">
        <v>8.1733907701007358E-3</v>
      </c>
      <c r="E23" s="134">
        <f>E22/$E$19</f>
        <v>5.6044960944605607E-5</v>
      </c>
      <c r="F23" s="50">
        <f t="shared" si="2"/>
        <v>-0.99314299749993296</v>
      </c>
      <c r="G23" s="49">
        <f t="shared" si="3"/>
        <v>-0.99642470522377624</v>
      </c>
      <c r="H23" s="150">
        <f t="shared" si="4"/>
        <v>-0.99728955080458448</v>
      </c>
    </row>
    <row r="24" spans="1:8" ht="18" customHeight="1" collapsed="1">
      <c r="A24" s="185" t="s">
        <v>46</v>
      </c>
      <c r="B24" s="98">
        <v>239.48</v>
      </c>
      <c r="C24" s="99">
        <v>182.17</v>
      </c>
      <c r="D24" s="115">
        <v>664.09</v>
      </c>
      <c r="E24" s="141">
        <v>636.66999999999996</v>
      </c>
      <c r="F24" s="50">
        <f t="shared" si="2"/>
        <v>-4.1289584243099697E-2</v>
      </c>
      <c r="G24" s="49">
        <f t="shared" si="3"/>
        <v>2.4949223253005433</v>
      </c>
      <c r="H24" s="150">
        <f t="shared" si="4"/>
        <v>1.6585518623684647</v>
      </c>
    </row>
    <row r="25" spans="1:8" s="51" customFormat="1" ht="18" hidden="1" customHeight="1" outlineLevel="1">
      <c r="A25" s="187" t="s">
        <v>52</v>
      </c>
      <c r="B25" s="47">
        <v>2.9037973443374007E-3</v>
      </c>
      <c r="C25" s="48">
        <v>1.8910188903621152E-3</v>
      </c>
      <c r="D25" s="70">
        <v>7.6203050394027683E-3</v>
      </c>
      <c r="E25" s="134">
        <f>E24/$E$19</f>
        <v>5.6192354778900871E-3</v>
      </c>
      <c r="F25" s="50">
        <f t="shared" si="2"/>
        <v>-0.2625970418724225</v>
      </c>
      <c r="G25" s="49">
        <f t="shared" si="3"/>
        <v>1.9715385216559356</v>
      </c>
      <c r="H25" s="150">
        <f t="shared" si="4"/>
        <v>0.93513348610500402</v>
      </c>
    </row>
    <row r="26" spans="1:8" ht="18" customHeight="1" collapsed="1">
      <c r="A26" s="185" t="s">
        <v>53</v>
      </c>
      <c r="B26" s="98">
        <v>69.81</v>
      </c>
      <c r="C26" s="99">
        <v>189.05999999999997</v>
      </c>
      <c r="D26" s="115">
        <v>190.90999999999997</v>
      </c>
      <c r="E26" s="141">
        <v>183.99</v>
      </c>
      <c r="F26" s="50">
        <f t="shared" si="2"/>
        <v>-3.6247446440731079E-2</v>
      </c>
      <c r="G26" s="49">
        <f>E26/C26-1</f>
        <v>-2.6816883529038216E-2</v>
      </c>
      <c r="H26" s="150">
        <f>E26/B26-1</f>
        <v>1.6355822948001721</v>
      </c>
    </row>
    <row r="27" spans="1:8" s="51" customFormat="1" ht="18" hidden="1" customHeight="1" outlineLevel="1">
      <c r="A27" s="187" t="s">
        <v>52</v>
      </c>
      <c r="B27" s="47">
        <v>8.4647608404958227E-4</v>
      </c>
      <c r="C27" s="48">
        <v>1.9625406565947274E-3</v>
      </c>
      <c r="D27" s="70">
        <v>2.1906555362562036E-3</v>
      </c>
      <c r="E27" s="134">
        <f>E26/$E$19</f>
        <v>1.6238917108973207E-3</v>
      </c>
      <c r="F27" s="50">
        <f t="shared" si="2"/>
        <v>-0.25871882456128792</v>
      </c>
      <c r="G27" s="49">
        <f t="shared" si="3"/>
        <v>-0.17255639752452734</v>
      </c>
      <c r="H27" s="150">
        <f t="shared" si="4"/>
        <v>0.91841416609025117</v>
      </c>
    </row>
    <row r="28" spans="1:8" ht="18" customHeight="1" collapsed="1">
      <c r="A28" s="185" t="s">
        <v>54</v>
      </c>
      <c r="B28" s="65">
        <v>3.3200000000000003</v>
      </c>
      <c r="C28" s="66">
        <v>2.04</v>
      </c>
      <c r="D28" s="114">
        <v>7.97</v>
      </c>
      <c r="E28" s="140">
        <v>2.2599999999999998</v>
      </c>
      <c r="F28" s="50">
        <f t="shared" si="2"/>
        <v>-0.71643663739021335</v>
      </c>
      <c r="G28" s="49">
        <f>E28/C28-1</f>
        <v>0.1078431372549018</v>
      </c>
      <c r="H28" s="150">
        <f t="shared" si="4"/>
        <v>-0.31927710843373502</v>
      </c>
    </row>
    <row r="29" spans="1:8" s="51" customFormat="1" ht="18" hidden="1" customHeight="1" outlineLevel="1">
      <c r="A29" s="187" t="s">
        <v>52</v>
      </c>
      <c r="B29" s="47">
        <v>4.0256418837481925E-5</v>
      </c>
      <c r="C29" s="48">
        <v>2.1176255894706678E-5</v>
      </c>
      <c r="D29" s="70">
        <v>9.1454217295908774E-5</v>
      </c>
      <c r="E29" s="134">
        <f>E28/$E$19</f>
        <v>1.9946710509418687E-5</v>
      </c>
      <c r="F29" s="50">
        <f t="shared" si="2"/>
        <v>-0.78189403289211679</v>
      </c>
      <c r="G29" s="49">
        <f t="shared" si="3"/>
        <v>-5.806245407127586E-2</v>
      </c>
      <c r="H29" s="150">
        <f t="shared" si="4"/>
        <v>-0.50450857067179777</v>
      </c>
    </row>
    <row r="30" spans="1:8" ht="18" customHeight="1" collapsed="1" thickBot="1">
      <c r="A30" s="188" t="s">
        <v>55</v>
      </c>
      <c r="B30" s="67">
        <v>10.149999999999999</v>
      </c>
      <c r="C30" s="68">
        <v>18.71</v>
      </c>
      <c r="D30" s="116">
        <v>28.71</v>
      </c>
      <c r="E30" s="142">
        <v>11.93</v>
      </c>
      <c r="F30" s="162">
        <f>E30/D30-1</f>
        <v>-0.58446534308603271</v>
      </c>
      <c r="G30" s="69">
        <f t="shared" si="3"/>
        <v>-0.36237306253340462</v>
      </c>
      <c r="H30" s="153">
        <f t="shared" si="4"/>
        <v>0.17536945812807891</v>
      </c>
    </row>
    <row r="31" spans="1:8" s="51" customFormat="1" ht="18" hidden="1" customHeight="1" outlineLevel="1">
      <c r="A31" s="187" t="s">
        <v>52</v>
      </c>
      <c r="B31" s="47">
        <v>1.2307308771097636E-4</v>
      </c>
      <c r="C31" s="48">
        <v>1.9421948421076565E-4</v>
      </c>
      <c r="D31" s="70">
        <v>3.2944172880370654E-4</v>
      </c>
      <c r="E31" s="134">
        <f>E30/$E$19</f>
        <v>1.0529391875104644E-4</v>
      </c>
      <c r="F31" s="50">
        <f t="shared" si="2"/>
        <v>-0.68038681944331225</v>
      </c>
      <c r="G31" s="49">
        <f t="shared" si="3"/>
        <v>-0.4578611966820888</v>
      </c>
      <c r="H31" s="150">
        <f t="shared" si="4"/>
        <v>-0.1444602495200441</v>
      </c>
    </row>
    <row r="32" spans="1:8" ht="18" hidden="1" customHeight="1" outlineLevel="1" thickBot="1">
      <c r="A32" s="189" t="s">
        <v>56</v>
      </c>
      <c r="B32" s="71">
        <v>0.99996265368372883</v>
      </c>
      <c r="C32" s="72">
        <v>0.99996875464203794</v>
      </c>
      <c r="D32" s="73">
        <v>1</v>
      </c>
      <c r="E32" s="143">
        <f>SUM(E21,E27,E25,E23,E29,E31)</f>
        <v>0.99999744046635075</v>
      </c>
      <c r="F32" s="97">
        <f t="shared" si="2"/>
        <v>-2.5595336492489906E-6</v>
      </c>
      <c r="G32" s="96">
        <f t="shared" si="3"/>
        <v>2.8686720639603536E-5</v>
      </c>
      <c r="H32" s="154">
        <f t="shared" si="4"/>
        <v>3.4788081828551753E-5</v>
      </c>
    </row>
    <row r="33" spans="1:8" s="20" customFormat="1" ht="21" customHeight="1" collapsed="1">
      <c r="A33" s="193" t="s">
        <v>57</v>
      </c>
      <c r="B33" s="193"/>
      <c r="C33" s="193"/>
      <c r="D33" s="193"/>
      <c r="E33" s="193"/>
      <c r="F33" s="193"/>
      <c r="G33" s="193"/>
      <c r="H33" s="193"/>
    </row>
    <row r="34" spans="1:8" ht="35.25" customHeight="1">
      <c r="A34" s="194" t="s">
        <v>89</v>
      </c>
      <c r="B34" s="194"/>
      <c r="C34" s="194"/>
      <c r="D34" s="194"/>
      <c r="E34" s="194"/>
      <c r="F34" s="194"/>
      <c r="G34" s="194"/>
      <c r="H34" s="194"/>
    </row>
    <row r="35" spans="1:8" s="74" customFormat="1" ht="21.6" customHeight="1" collapsed="1">
      <c r="A35" s="195" t="s">
        <v>58</v>
      </c>
      <c r="B35" s="195"/>
      <c r="C35" s="195"/>
      <c r="D35" s="195"/>
      <c r="E35" s="195"/>
      <c r="F35" s="195"/>
      <c r="G35" s="195"/>
      <c r="H35" s="195"/>
    </row>
    <row r="115" spans="1:1">
      <c r="A115" s="34" t="s">
        <v>1</v>
      </c>
    </row>
  </sheetData>
  <mergeCells count="4">
    <mergeCell ref="A1:XFD1"/>
    <mergeCell ref="A33:H33"/>
    <mergeCell ref="A34:H34"/>
    <mergeCell ref="A35:H35"/>
  </mergeCells>
  <conditionalFormatting sqref="G3:H32">
    <cfRule type="cellIs" dxfId="10" priority="6" operator="lessThan">
      <formula>0</formula>
    </cfRule>
  </conditionalFormatting>
  <conditionalFormatting sqref="F3:F32">
    <cfRule type="cellIs" dxfId="9" priority="1"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21"/>
  <sheetViews>
    <sheetView zoomScaleNormal="100" workbookViewId="0">
      <selection sqref="A1:XFD1"/>
    </sheetView>
  </sheetViews>
  <sheetFormatPr defaultColWidth="9.140625" defaultRowHeight="12.75" outlineLevelRow="1" outlineLevelCol="1"/>
  <cols>
    <col min="1" max="1" width="16.7109375" style="2" customWidth="1"/>
    <col min="2" max="2" width="17.140625" style="1" customWidth="1"/>
    <col min="3" max="3" width="27" style="1" hidden="1" customWidth="1" outlineLevel="1"/>
    <col min="4" max="4" width="26" style="1" hidden="1" customWidth="1" outlineLevel="1"/>
    <col min="5" max="5" width="17.7109375" style="1" customWidth="1" collapsed="1"/>
    <col min="6" max="6" width="20.5703125" style="1" hidden="1" customWidth="1" outlineLevel="1"/>
    <col min="7" max="7" width="18" style="1" hidden="1" customWidth="1" outlineLevel="1"/>
    <col min="8" max="8" width="17.140625" style="1" hidden="1" customWidth="1" outlineLevel="1"/>
    <col min="9" max="9" width="17.140625" style="1" customWidth="1" collapsed="1"/>
    <col min="10" max="10" width="14.42578125" style="1" customWidth="1"/>
    <col min="11" max="11" width="15.140625" style="1" customWidth="1"/>
    <col min="12" max="20" width="12.85546875" style="1" customWidth="1"/>
    <col min="21" max="21" width="10.5703125" style="1" customWidth="1"/>
    <col min="22" max="248" width="9.140625" style="1"/>
    <col min="249" max="249" width="10.28515625" style="1" customWidth="1"/>
    <col min="250" max="250" width="10.7109375" style="1" customWidth="1"/>
    <col min="251" max="251" width="17.7109375" style="1" customWidth="1"/>
    <col min="252" max="252" width="16" style="1" customWidth="1"/>
    <col min="253" max="253" width="14.42578125" style="1" customWidth="1"/>
    <col min="254" max="266" width="11.7109375" style="1" customWidth="1"/>
    <col min="267" max="504" width="9.140625" style="1"/>
    <col min="505" max="505" width="10.28515625" style="1" customWidth="1"/>
    <col min="506" max="506" width="10.7109375" style="1" customWidth="1"/>
    <col min="507" max="507" width="17.7109375" style="1" customWidth="1"/>
    <col min="508" max="508" width="16" style="1" customWidth="1"/>
    <col min="509" max="509" width="14.42578125" style="1" customWidth="1"/>
    <col min="510" max="522" width="11.7109375" style="1" customWidth="1"/>
    <col min="523" max="760" width="9.140625" style="1"/>
    <col min="761" max="761" width="10.28515625" style="1" customWidth="1"/>
    <col min="762" max="762" width="10.7109375" style="1" customWidth="1"/>
    <col min="763" max="763" width="17.7109375" style="1" customWidth="1"/>
    <col min="764" max="764" width="16" style="1" customWidth="1"/>
    <col min="765" max="765" width="14.42578125" style="1" customWidth="1"/>
    <col min="766" max="778" width="11.7109375" style="1" customWidth="1"/>
    <col min="779" max="1016" width="9.140625" style="1"/>
    <col min="1017" max="1017" width="10.28515625" style="1" customWidth="1"/>
    <col min="1018" max="1018" width="10.7109375" style="1" customWidth="1"/>
    <col min="1019" max="1019" width="17.7109375" style="1" customWidth="1"/>
    <col min="1020" max="1020" width="16" style="1" customWidth="1"/>
    <col min="1021" max="1021" width="14.42578125" style="1" customWidth="1"/>
    <col min="1022" max="1034" width="11.7109375" style="1" customWidth="1"/>
    <col min="1035" max="1272" width="9.140625" style="1"/>
    <col min="1273" max="1273" width="10.28515625" style="1" customWidth="1"/>
    <col min="1274" max="1274" width="10.7109375" style="1" customWidth="1"/>
    <col min="1275" max="1275" width="17.7109375" style="1" customWidth="1"/>
    <col min="1276" max="1276" width="16" style="1" customWidth="1"/>
    <col min="1277" max="1277" width="14.42578125" style="1" customWidth="1"/>
    <col min="1278" max="1290" width="11.7109375" style="1" customWidth="1"/>
    <col min="1291" max="1528" width="9.140625" style="1"/>
    <col min="1529" max="1529" width="10.28515625" style="1" customWidth="1"/>
    <col min="1530" max="1530" width="10.7109375" style="1" customWidth="1"/>
    <col min="1531" max="1531" width="17.7109375" style="1" customWidth="1"/>
    <col min="1532" max="1532" width="16" style="1" customWidth="1"/>
    <col min="1533" max="1533" width="14.42578125" style="1" customWidth="1"/>
    <col min="1534" max="1546" width="11.7109375" style="1" customWidth="1"/>
    <col min="1547" max="1784" width="9.140625" style="1"/>
    <col min="1785" max="1785" width="10.28515625" style="1" customWidth="1"/>
    <col min="1786" max="1786" width="10.7109375" style="1" customWidth="1"/>
    <col min="1787" max="1787" width="17.7109375" style="1" customWidth="1"/>
    <col min="1788" max="1788" width="16" style="1" customWidth="1"/>
    <col min="1789" max="1789" width="14.42578125" style="1" customWidth="1"/>
    <col min="1790" max="1802" width="11.7109375" style="1" customWidth="1"/>
    <col min="1803" max="2040" width="9.140625" style="1"/>
    <col min="2041" max="2041" width="10.28515625" style="1" customWidth="1"/>
    <col min="2042" max="2042" width="10.7109375" style="1" customWidth="1"/>
    <col min="2043" max="2043" width="17.7109375" style="1" customWidth="1"/>
    <col min="2044" max="2044" width="16" style="1" customWidth="1"/>
    <col min="2045" max="2045" width="14.42578125" style="1" customWidth="1"/>
    <col min="2046" max="2058" width="11.7109375" style="1" customWidth="1"/>
    <col min="2059" max="2296" width="9.140625" style="1"/>
    <col min="2297" max="2297" width="10.28515625" style="1" customWidth="1"/>
    <col min="2298" max="2298" width="10.7109375" style="1" customWidth="1"/>
    <col min="2299" max="2299" width="17.7109375" style="1" customWidth="1"/>
    <col min="2300" max="2300" width="16" style="1" customWidth="1"/>
    <col min="2301" max="2301" width="14.42578125" style="1" customWidth="1"/>
    <col min="2302" max="2314" width="11.7109375" style="1" customWidth="1"/>
    <col min="2315" max="2552" width="9.140625" style="1"/>
    <col min="2553" max="2553" width="10.28515625" style="1" customWidth="1"/>
    <col min="2554" max="2554" width="10.7109375" style="1" customWidth="1"/>
    <col min="2555" max="2555" width="17.7109375" style="1" customWidth="1"/>
    <col min="2556" max="2556" width="16" style="1" customWidth="1"/>
    <col min="2557" max="2557" width="14.42578125" style="1" customWidth="1"/>
    <col min="2558" max="2570" width="11.7109375" style="1" customWidth="1"/>
    <col min="2571" max="2808" width="9.140625" style="1"/>
    <col min="2809" max="2809" width="10.28515625" style="1" customWidth="1"/>
    <col min="2810" max="2810" width="10.7109375" style="1" customWidth="1"/>
    <col min="2811" max="2811" width="17.7109375" style="1" customWidth="1"/>
    <col min="2812" max="2812" width="16" style="1" customWidth="1"/>
    <col min="2813" max="2813" width="14.42578125" style="1" customWidth="1"/>
    <col min="2814" max="2826" width="11.7109375" style="1" customWidth="1"/>
    <col min="2827" max="3064" width="9.140625" style="1"/>
    <col min="3065" max="3065" width="10.28515625" style="1" customWidth="1"/>
    <col min="3066" max="3066" width="10.7109375" style="1" customWidth="1"/>
    <col min="3067" max="3067" width="17.7109375" style="1" customWidth="1"/>
    <col min="3068" max="3068" width="16" style="1" customWidth="1"/>
    <col min="3069" max="3069" width="14.42578125" style="1" customWidth="1"/>
    <col min="3070" max="3082" width="11.7109375" style="1" customWidth="1"/>
    <col min="3083" max="3320" width="9.140625" style="1"/>
    <col min="3321" max="3321" width="10.28515625" style="1" customWidth="1"/>
    <col min="3322" max="3322" width="10.7109375" style="1" customWidth="1"/>
    <col min="3323" max="3323" width="17.7109375" style="1" customWidth="1"/>
    <col min="3324" max="3324" width="16" style="1" customWidth="1"/>
    <col min="3325" max="3325" width="14.42578125" style="1" customWidth="1"/>
    <col min="3326" max="3338" width="11.7109375" style="1" customWidth="1"/>
    <col min="3339" max="3576" width="9.140625" style="1"/>
    <col min="3577" max="3577" width="10.28515625" style="1" customWidth="1"/>
    <col min="3578" max="3578" width="10.7109375" style="1" customWidth="1"/>
    <col min="3579" max="3579" width="17.7109375" style="1" customWidth="1"/>
    <col min="3580" max="3580" width="16" style="1" customWidth="1"/>
    <col min="3581" max="3581" width="14.42578125" style="1" customWidth="1"/>
    <col min="3582" max="3594" width="11.7109375" style="1" customWidth="1"/>
    <col min="3595" max="3832" width="9.140625" style="1"/>
    <col min="3833" max="3833" width="10.28515625" style="1" customWidth="1"/>
    <col min="3834" max="3834" width="10.7109375" style="1" customWidth="1"/>
    <col min="3835" max="3835" width="17.7109375" style="1" customWidth="1"/>
    <col min="3836" max="3836" width="16" style="1" customWidth="1"/>
    <col min="3837" max="3837" width="14.42578125" style="1" customWidth="1"/>
    <col min="3838" max="3850" width="11.7109375" style="1" customWidth="1"/>
    <col min="3851" max="4088" width="9.140625" style="1"/>
    <col min="4089" max="4089" width="10.28515625" style="1" customWidth="1"/>
    <col min="4090" max="4090" width="10.7109375" style="1" customWidth="1"/>
    <col min="4091" max="4091" width="17.7109375" style="1" customWidth="1"/>
    <col min="4092" max="4092" width="16" style="1" customWidth="1"/>
    <col min="4093" max="4093" width="14.42578125" style="1" customWidth="1"/>
    <col min="4094" max="4106" width="11.7109375" style="1" customWidth="1"/>
    <col min="4107" max="4344" width="9.140625" style="1"/>
    <col min="4345" max="4345" width="10.28515625" style="1" customWidth="1"/>
    <col min="4346" max="4346" width="10.7109375" style="1" customWidth="1"/>
    <col min="4347" max="4347" width="17.7109375" style="1" customWidth="1"/>
    <col min="4348" max="4348" width="16" style="1" customWidth="1"/>
    <col min="4349" max="4349" width="14.42578125" style="1" customWidth="1"/>
    <col min="4350" max="4362" width="11.7109375" style="1" customWidth="1"/>
    <col min="4363" max="4600" width="9.140625" style="1"/>
    <col min="4601" max="4601" width="10.28515625" style="1" customWidth="1"/>
    <col min="4602" max="4602" width="10.7109375" style="1" customWidth="1"/>
    <col min="4603" max="4603" width="17.7109375" style="1" customWidth="1"/>
    <col min="4604" max="4604" width="16" style="1" customWidth="1"/>
    <col min="4605" max="4605" width="14.42578125" style="1" customWidth="1"/>
    <col min="4606" max="4618" width="11.7109375" style="1" customWidth="1"/>
    <col min="4619" max="4856" width="9.140625" style="1"/>
    <col min="4857" max="4857" width="10.28515625" style="1" customWidth="1"/>
    <col min="4858" max="4858" width="10.7109375" style="1" customWidth="1"/>
    <col min="4859" max="4859" width="17.7109375" style="1" customWidth="1"/>
    <col min="4860" max="4860" width="16" style="1" customWidth="1"/>
    <col min="4861" max="4861" width="14.42578125" style="1" customWidth="1"/>
    <col min="4862" max="4874" width="11.7109375" style="1" customWidth="1"/>
    <col min="4875" max="5112" width="9.140625" style="1"/>
    <col min="5113" max="5113" width="10.28515625" style="1" customWidth="1"/>
    <col min="5114" max="5114" width="10.7109375" style="1" customWidth="1"/>
    <col min="5115" max="5115" width="17.7109375" style="1" customWidth="1"/>
    <col min="5116" max="5116" width="16" style="1" customWidth="1"/>
    <col min="5117" max="5117" width="14.42578125" style="1" customWidth="1"/>
    <col min="5118" max="5130" width="11.7109375" style="1" customWidth="1"/>
    <col min="5131" max="5368" width="9.140625" style="1"/>
    <col min="5369" max="5369" width="10.28515625" style="1" customWidth="1"/>
    <col min="5370" max="5370" width="10.7109375" style="1" customWidth="1"/>
    <col min="5371" max="5371" width="17.7109375" style="1" customWidth="1"/>
    <col min="5372" max="5372" width="16" style="1" customWidth="1"/>
    <col min="5373" max="5373" width="14.42578125" style="1" customWidth="1"/>
    <col min="5374" max="5386" width="11.7109375" style="1" customWidth="1"/>
    <col min="5387" max="5624" width="9.140625" style="1"/>
    <col min="5625" max="5625" width="10.28515625" style="1" customWidth="1"/>
    <col min="5626" max="5626" width="10.7109375" style="1" customWidth="1"/>
    <col min="5627" max="5627" width="17.7109375" style="1" customWidth="1"/>
    <col min="5628" max="5628" width="16" style="1" customWidth="1"/>
    <col min="5629" max="5629" width="14.42578125" style="1" customWidth="1"/>
    <col min="5630" max="5642" width="11.7109375" style="1" customWidth="1"/>
    <col min="5643" max="5880" width="9.140625" style="1"/>
    <col min="5881" max="5881" width="10.28515625" style="1" customWidth="1"/>
    <col min="5882" max="5882" width="10.7109375" style="1" customWidth="1"/>
    <col min="5883" max="5883" width="17.7109375" style="1" customWidth="1"/>
    <col min="5884" max="5884" width="16" style="1" customWidth="1"/>
    <col min="5885" max="5885" width="14.42578125" style="1" customWidth="1"/>
    <col min="5886" max="5898" width="11.7109375" style="1" customWidth="1"/>
    <col min="5899" max="6136" width="9.140625" style="1"/>
    <col min="6137" max="6137" width="10.28515625" style="1" customWidth="1"/>
    <col min="6138" max="6138" width="10.7109375" style="1" customWidth="1"/>
    <col min="6139" max="6139" width="17.7109375" style="1" customWidth="1"/>
    <col min="6140" max="6140" width="16" style="1" customWidth="1"/>
    <col min="6141" max="6141" width="14.42578125" style="1" customWidth="1"/>
    <col min="6142" max="6154" width="11.7109375" style="1" customWidth="1"/>
    <col min="6155" max="6392" width="9.140625" style="1"/>
    <col min="6393" max="6393" width="10.28515625" style="1" customWidth="1"/>
    <col min="6394" max="6394" width="10.7109375" style="1" customWidth="1"/>
    <col min="6395" max="6395" width="17.7109375" style="1" customWidth="1"/>
    <col min="6396" max="6396" width="16" style="1" customWidth="1"/>
    <col min="6397" max="6397" width="14.42578125" style="1" customWidth="1"/>
    <col min="6398" max="6410" width="11.7109375" style="1" customWidth="1"/>
    <col min="6411" max="6648" width="9.140625" style="1"/>
    <col min="6649" max="6649" width="10.28515625" style="1" customWidth="1"/>
    <col min="6650" max="6650" width="10.7109375" style="1" customWidth="1"/>
    <col min="6651" max="6651" width="17.7109375" style="1" customWidth="1"/>
    <col min="6652" max="6652" width="16" style="1" customWidth="1"/>
    <col min="6653" max="6653" width="14.42578125" style="1" customWidth="1"/>
    <col min="6654" max="6666" width="11.7109375" style="1" customWidth="1"/>
    <col min="6667" max="6904" width="9.140625" style="1"/>
    <col min="6905" max="6905" width="10.28515625" style="1" customWidth="1"/>
    <col min="6906" max="6906" width="10.7109375" style="1" customWidth="1"/>
    <col min="6907" max="6907" width="17.7109375" style="1" customWidth="1"/>
    <col min="6908" max="6908" width="16" style="1" customWidth="1"/>
    <col min="6909" max="6909" width="14.42578125" style="1" customWidth="1"/>
    <col min="6910" max="6922" width="11.7109375" style="1" customWidth="1"/>
    <col min="6923" max="7160" width="9.140625" style="1"/>
    <col min="7161" max="7161" width="10.28515625" style="1" customWidth="1"/>
    <col min="7162" max="7162" width="10.7109375" style="1" customWidth="1"/>
    <col min="7163" max="7163" width="17.7109375" style="1" customWidth="1"/>
    <col min="7164" max="7164" width="16" style="1" customWidth="1"/>
    <col min="7165" max="7165" width="14.42578125" style="1" customWidth="1"/>
    <col min="7166" max="7178" width="11.7109375" style="1" customWidth="1"/>
    <col min="7179" max="7416" width="9.140625" style="1"/>
    <col min="7417" max="7417" width="10.28515625" style="1" customWidth="1"/>
    <col min="7418" max="7418" width="10.7109375" style="1" customWidth="1"/>
    <col min="7419" max="7419" width="17.7109375" style="1" customWidth="1"/>
    <col min="7420" max="7420" width="16" style="1" customWidth="1"/>
    <col min="7421" max="7421" width="14.42578125" style="1" customWidth="1"/>
    <col min="7422" max="7434" width="11.7109375" style="1" customWidth="1"/>
    <col min="7435" max="7672" width="9.140625" style="1"/>
    <col min="7673" max="7673" width="10.28515625" style="1" customWidth="1"/>
    <col min="7674" max="7674" width="10.7109375" style="1" customWidth="1"/>
    <col min="7675" max="7675" width="17.7109375" style="1" customWidth="1"/>
    <col min="7676" max="7676" width="16" style="1" customWidth="1"/>
    <col min="7677" max="7677" width="14.42578125" style="1" customWidth="1"/>
    <col min="7678" max="7690" width="11.7109375" style="1" customWidth="1"/>
    <col min="7691" max="7928" width="9.140625" style="1"/>
    <col min="7929" max="7929" width="10.28515625" style="1" customWidth="1"/>
    <col min="7930" max="7930" width="10.7109375" style="1" customWidth="1"/>
    <col min="7931" max="7931" width="17.7109375" style="1" customWidth="1"/>
    <col min="7932" max="7932" width="16" style="1" customWidth="1"/>
    <col min="7933" max="7933" width="14.42578125" style="1" customWidth="1"/>
    <col min="7934" max="7946" width="11.7109375" style="1" customWidth="1"/>
    <col min="7947" max="8184" width="9.140625" style="1"/>
    <col min="8185" max="8185" width="10.28515625" style="1" customWidth="1"/>
    <col min="8186" max="8186" width="10.7109375" style="1" customWidth="1"/>
    <col min="8187" max="8187" width="17.7109375" style="1" customWidth="1"/>
    <col min="8188" max="8188" width="16" style="1" customWidth="1"/>
    <col min="8189" max="8189" width="14.42578125" style="1" customWidth="1"/>
    <col min="8190" max="8202" width="11.7109375" style="1" customWidth="1"/>
    <col min="8203" max="8440" width="9.140625" style="1"/>
    <col min="8441" max="8441" width="10.28515625" style="1" customWidth="1"/>
    <col min="8442" max="8442" width="10.7109375" style="1" customWidth="1"/>
    <col min="8443" max="8443" width="17.7109375" style="1" customWidth="1"/>
    <col min="8444" max="8444" width="16" style="1" customWidth="1"/>
    <col min="8445" max="8445" width="14.42578125" style="1" customWidth="1"/>
    <col min="8446" max="8458" width="11.7109375" style="1" customWidth="1"/>
    <col min="8459" max="8696" width="9.140625" style="1"/>
    <col min="8697" max="8697" width="10.28515625" style="1" customWidth="1"/>
    <col min="8698" max="8698" width="10.7109375" style="1" customWidth="1"/>
    <col min="8699" max="8699" width="17.7109375" style="1" customWidth="1"/>
    <col min="8700" max="8700" width="16" style="1" customWidth="1"/>
    <col min="8701" max="8701" width="14.42578125" style="1" customWidth="1"/>
    <col min="8702" max="8714" width="11.7109375" style="1" customWidth="1"/>
    <col min="8715" max="8952" width="9.140625" style="1"/>
    <col min="8953" max="8953" width="10.28515625" style="1" customWidth="1"/>
    <col min="8954" max="8954" width="10.7109375" style="1" customWidth="1"/>
    <col min="8955" max="8955" width="17.7109375" style="1" customWidth="1"/>
    <col min="8956" max="8956" width="16" style="1" customWidth="1"/>
    <col min="8957" max="8957" width="14.42578125" style="1" customWidth="1"/>
    <col min="8958" max="8970" width="11.7109375" style="1" customWidth="1"/>
    <col min="8971" max="9208" width="9.140625" style="1"/>
    <col min="9209" max="9209" width="10.28515625" style="1" customWidth="1"/>
    <col min="9210" max="9210" width="10.7109375" style="1" customWidth="1"/>
    <col min="9211" max="9211" width="17.7109375" style="1" customWidth="1"/>
    <col min="9212" max="9212" width="16" style="1" customWidth="1"/>
    <col min="9213" max="9213" width="14.42578125" style="1" customWidth="1"/>
    <col min="9214" max="9226" width="11.7109375" style="1" customWidth="1"/>
    <col min="9227" max="9464" width="9.140625" style="1"/>
    <col min="9465" max="9465" width="10.28515625" style="1" customWidth="1"/>
    <col min="9466" max="9466" width="10.7109375" style="1" customWidth="1"/>
    <col min="9467" max="9467" width="17.7109375" style="1" customWidth="1"/>
    <col min="9468" max="9468" width="16" style="1" customWidth="1"/>
    <col min="9469" max="9469" width="14.42578125" style="1" customWidth="1"/>
    <col min="9470" max="9482" width="11.7109375" style="1" customWidth="1"/>
    <col min="9483" max="9720" width="9.140625" style="1"/>
    <col min="9721" max="9721" width="10.28515625" style="1" customWidth="1"/>
    <col min="9722" max="9722" width="10.7109375" style="1" customWidth="1"/>
    <col min="9723" max="9723" width="17.7109375" style="1" customWidth="1"/>
    <col min="9724" max="9724" width="16" style="1" customWidth="1"/>
    <col min="9725" max="9725" width="14.42578125" style="1" customWidth="1"/>
    <col min="9726" max="9738" width="11.7109375" style="1" customWidth="1"/>
    <col min="9739" max="9976" width="9.140625" style="1"/>
    <col min="9977" max="9977" width="10.28515625" style="1" customWidth="1"/>
    <col min="9978" max="9978" width="10.7109375" style="1" customWidth="1"/>
    <col min="9979" max="9979" width="17.7109375" style="1" customWidth="1"/>
    <col min="9980" max="9980" width="16" style="1" customWidth="1"/>
    <col min="9981" max="9981" width="14.42578125" style="1" customWidth="1"/>
    <col min="9982" max="9994" width="11.7109375" style="1" customWidth="1"/>
    <col min="9995" max="10232" width="9.140625" style="1"/>
    <col min="10233" max="10233" width="10.28515625" style="1" customWidth="1"/>
    <col min="10234" max="10234" width="10.7109375" style="1" customWidth="1"/>
    <col min="10235" max="10235" width="17.7109375" style="1" customWidth="1"/>
    <col min="10236" max="10236" width="16" style="1" customWidth="1"/>
    <col min="10237" max="10237" width="14.42578125" style="1" customWidth="1"/>
    <col min="10238" max="10250" width="11.7109375" style="1" customWidth="1"/>
    <col min="10251" max="10488" width="9.140625" style="1"/>
    <col min="10489" max="10489" width="10.28515625" style="1" customWidth="1"/>
    <col min="10490" max="10490" width="10.7109375" style="1" customWidth="1"/>
    <col min="10491" max="10491" width="17.7109375" style="1" customWidth="1"/>
    <col min="10492" max="10492" width="16" style="1" customWidth="1"/>
    <col min="10493" max="10493" width="14.42578125" style="1" customWidth="1"/>
    <col min="10494" max="10506" width="11.7109375" style="1" customWidth="1"/>
    <col min="10507" max="10744" width="9.140625" style="1"/>
    <col min="10745" max="10745" width="10.28515625" style="1" customWidth="1"/>
    <col min="10746" max="10746" width="10.7109375" style="1" customWidth="1"/>
    <col min="10747" max="10747" width="17.7109375" style="1" customWidth="1"/>
    <col min="10748" max="10748" width="16" style="1" customWidth="1"/>
    <col min="10749" max="10749" width="14.42578125" style="1" customWidth="1"/>
    <col min="10750" max="10762" width="11.7109375" style="1" customWidth="1"/>
    <col min="10763" max="11000" width="9.140625" style="1"/>
    <col min="11001" max="11001" width="10.28515625" style="1" customWidth="1"/>
    <col min="11002" max="11002" width="10.7109375" style="1" customWidth="1"/>
    <col min="11003" max="11003" width="17.7109375" style="1" customWidth="1"/>
    <col min="11004" max="11004" width="16" style="1" customWidth="1"/>
    <col min="11005" max="11005" width="14.42578125" style="1" customWidth="1"/>
    <col min="11006" max="11018" width="11.7109375" style="1" customWidth="1"/>
    <col min="11019" max="11256" width="9.140625" style="1"/>
    <col min="11257" max="11257" width="10.28515625" style="1" customWidth="1"/>
    <col min="11258" max="11258" width="10.7109375" style="1" customWidth="1"/>
    <col min="11259" max="11259" width="17.7109375" style="1" customWidth="1"/>
    <col min="11260" max="11260" width="16" style="1" customWidth="1"/>
    <col min="11261" max="11261" width="14.42578125" style="1" customWidth="1"/>
    <col min="11262" max="11274" width="11.7109375" style="1" customWidth="1"/>
    <col min="11275" max="11512" width="9.140625" style="1"/>
    <col min="11513" max="11513" width="10.28515625" style="1" customWidth="1"/>
    <col min="11514" max="11514" width="10.7109375" style="1" customWidth="1"/>
    <col min="11515" max="11515" width="17.7109375" style="1" customWidth="1"/>
    <col min="11516" max="11516" width="16" style="1" customWidth="1"/>
    <col min="11517" max="11517" width="14.42578125" style="1" customWidth="1"/>
    <col min="11518" max="11530" width="11.7109375" style="1" customWidth="1"/>
    <col min="11531" max="11768" width="9.140625" style="1"/>
    <col min="11769" max="11769" width="10.28515625" style="1" customWidth="1"/>
    <col min="11770" max="11770" width="10.7109375" style="1" customWidth="1"/>
    <col min="11771" max="11771" width="17.7109375" style="1" customWidth="1"/>
    <col min="11772" max="11772" width="16" style="1" customWidth="1"/>
    <col min="11773" max="11773" width="14.42578125" style="1" customWidth="1"/>
    <col min="11774" max="11786" width="11.7109375" style="1" customWidth="1"/>
    <col min="11787" max="12024" width="9.140625" style="1"/>
    <col min="12025" max="12025" width="10.28515625" style="1" customWidth="1"/>
    <col min="12026" max="12026" width="10.7109375" style="1" customWidth="1"/>
    <col min="12027" max="12027" width="17.7109375" style="1" customWidth="1"/>
    <col min="12028" max="12028" width="16" style="1" customWidth="1"/>
    <col min="12029" max="12029" width="14.42578125" style="1" customWidth="1"/>
    <col min="12030" max="12042" width="11.7109375" style="1" customWidth="1"/>
    <col min="12043" max="12280" width="9.140625" style="1"/>
    <col min="12281" max="12281" width="10.28515625" style="1" customWidth="1"/>
    <col min="12282" max="12282" width="10.7109375" style="1" customWidth="1"/>
    <col min="12283" max="12283" width="17.7109375" style="1" customWidth="1"/>
    <col min="12284" max="12284" width="16" style="1" customWidth="1"/>
    <col min="12285" max="12285" width="14.42578125" style="1" customWidth="1"/>
    <col min="12286" max="12298" width="11.7109375" style="1" customWidth="1"/>
    <col min="12299" max="12536" width="9.140625" style="1"/>
    <col min="12537" max="12537" width="10.28515625" style="1" customWidth="1"/>
    <col min="12538" max="12538" width="10.7109375" style="1" customWidth="1"/>
    <col min="12539" max="12539" width="17.7109375" style="1" customWidth="1"/>
    <col min="12540" max="12540" width="16" style="1" customWidth="1"/>
    <col min="12541" max="12541" width="14.42578125" style="1" customWidth="1"/>
    <col min="12542" max="12554" width="11.7109375" style="1" customWidth="1"/>
    <col min="12555" max="12792" width="9.140625" style="1"/>
    <col min="12793" max="12793" width="10.28515625" style="1" customWidth="1"/>
    <col min="12794" max="12794" width="10.7109375" style="1" customWidth="1"/>
    <col min="12795" max="12795" width="17.7109375" style="1" customWidth="1"/>
    <col min="12796" max="12796" width="16" style="1" customWidth="1"/>
    <col min="12797" max="12797" width="14.42578125" style="1" customWidth="1"/>
    <col min="12798" max="12810" width="11.7109375" style="1" customWidth="1"/>
    <col min="12811" max="13048" width="9.140625" style="1"/>
    <col min="13049" max="13049" width="10.28515625" style="1" customWidth="1"/>
    <col min="13050" max="13050" width="10.7109375" style="1" customWidth="1"/>
    <col min="13051" max="13051" width="17.7109375" style="1" customWidth="1"/>
    <col min="13052" max="13052" width="16" style="1" customWidth="1"/>
    <col min="13053" max="13053" width="14.42578125" style="1" customWidth="1"/>
    <col min="13054" max="13066" width="11.7109375" style="1" customWidth="1"/>
    <col min="13067" max="13304" width="9.140625" style="1"/>
    <col min="13305" max="13305" width="10.28515625" style="1" customWidth="1"/>
    <col min="13306" max="13306" width="10.7109375" style="1" customWidth="1"/>
    <col min="13307" max="13307" width="17.7109375" style="1" customWidth="1"/>
    <col min="13308" max="13308" width="16" style="1" customWidth="1"/>
    <col min="13309" max="13309" width="14.42578125" style="1" customWidth="1"/>
    <col min="13310" max="13322" width="11.7109375" style="1" customWidth="1"/>
    <col min="13323" max="13560" width="9.140625" style="1"/>
    <col min="13561" max="13561" width="10.28515625" style="1" customWidth="1"/>
    <col min="13562" max="13562" width="10.7109375" style="1" customWidth="1"/>
    <col min="13563" max="13563" width="17.7109375" style="1" customWidth="1"/>
    <col min="13564" max="13564" width="16" style="1" customWidth="1"/>
    <col min="13565" max="13565" width="14.42578125" style="1" customWidth="1"/>
    <col min="13566" max="13578" width="11.7109375" style="1" customWidth="1"/>
    <col min="13579" max="13816" width="9.140625" style="1"/>
    <col min="13817" max="13817" width="10.28515625" style="1" customWidth="1"/>
    <col min="13818" max="13818" width="10.7109375" style="1" customWidth="1"/>
    <col min="13819" max="13819" width="17.7109375" style="1" customWidth="1"/>
    <col min="13820" max="13820" width="16" style="1" customWidth="1"/>
    <col min="13821" max="13821" width="14.42578125" style="1" customWidth="1"/>
    <col min="13822" max="13834" width="11.7109375" style="1" customWidth="1"/>
    <col min="13835" max="14072" width="9.140625" style="1"/>
    <col min="14073" max="14073" width="10.28515625" style="1" customWidth="1"/>
    <col min="14074" max="14074" width="10.7109375" style="1" customWidth="1"/>
    <col min="14075" max="14075" width="17.7109375" style="1" customWidth="1"/>
    <col min="14076" max="14076" width="16" style="1" customWidth="1"/>
    <col min="14077" max="14077" width="14.42578125" style="1" customWidth="1"/>
    <col min="14078" max="14090" width="11.7109375" style="1" customWidth="1"/>
    <col min="14091" max="14328" width="9.140625" style="1"/>
    <col min="14329" max="14329" width="10.28515625" style="1" customWidth="1"/>
    <col min="14330" max="14330" width="10.7109375" style="1" customWidth="1"/>
    <col min="14331" max="14331" width="17.7109375" style="1" customWidth="1"/>
    <col min="14332" max="14332" width="16" style="1" customWidth="1"/>
    <col min="14333" max="14333" width="14.42578125" style="1" customWidth="1"/>
    <col min="14334" max="14346" width="11.7109375" style="1" customWidth="1"/>
    <col min="14347" max="14584" width="9.140625" style="1"/>
    <col min="14585" max="14585" width="10.28515625" style="1" customWidth="1"/>
    <col min="14586" max="14586" width="10.7109375" style="1" customWidth="1"/>
    <col min="14587" max="14587" width="17.7109375" style="1" customWidth="1"/>
    <col min="14588" max="14588" width="16" style="1" customWidth="1"/>
    <col min="14589" max="14589" width="14.42578125" style="1" customWidth="1"/>
    <col min="14590" max="14602" width="11.7109375" style="1" customWidth="1"/>
    <col min="14603" max="14840" width="9.140625" style="1"/>
    <col min="14841" max="14841" width="10.28515625" style="1" customWidth="1"/>
    <col min="14842" max="14842" width="10.7109375" style="1" customWidth="1"/>
    <col min="14843" max="14843" width="17.7109375" style="1" customWidth="1"/>
    <col min="14844" max="14844" width="16" style="1" customWidth="1"/>
    <col min="14845" max="14845" width="14.42578125" style="1" customWidth="1"/>
    <col min="14846" max="14858" width="11.7109375" style="1" customWidth="1"/>
    <col min="14859" max="15096" width="9.140625" style="1"/>
    <col min="15097" max="15097" width="10.28515625" style="1" customWidth="1"/>
    <col min="15098" max="15098" width="10.7109375" style="1" customWidth="1"/>
    <col min="15099" max="15099" width="17.7109375" style="1" customWidth="1"/>
    <col min="15100" max="15100" width="16" style="1" customWidth="1"/>
    <col min="15101" max="15101" width="14.42578125" style="1" customWidth="1"/>
    <col min="15102" max="15114" width="11.7109375" style="1" customWidth="1"/>
    <col min="15115" max="15352" width="9.140625" style="1"/>
    <col min="15353" max="15353" width="10.28515625" style="1" customWidth="1"/>
    <col min="15354" max="15354" width="10.7109375" style="1" customWidth="1"/>
    <col min="15355" max="15355" width="17.7109375" style="1" customWidth="1"/>
    <col min="15356" max="15356" width="16" style="1" customWidth="1"/>
    <col min="15357" max="15357" width="14.42578125" style="1" customWidth="1"/>
    <col min="15358" max="15370" width="11.7109375" style="1" customWidth="1"/>
    <col min="15371" max="15608" width="9.140625" style="1"/>
    <col min="15609" max="15609" width="10.28515625" style="1" customWidth="1"/>
    <col min="15610" max="15610" width="10.7109375" style="1" customWidth="1"/>
    <col min="15611" max="15611" width="17.7109375" style="1" customWidth="1"/>
    <col min="15612" max="15612" width="16" style="1" customWidth="1"/>
    <col min="15613" max="15613" width="14.42578125" style="1" customWidth="1"/>
    <col min="15614" max="15626" width="11.7109375" style="1" customWidth="1"/>
    <col min="15627" max="15864" width="9.140625" style="1"/>
    <col min="15865" max="15865" width="10.28515625" style="1" customWidth="1"/>
    <col min="15866" max="15866" width="10.7109375" style="1" customWidth="1"/>
    <col min="15867" max="15867" width="17.7109375" style="1" customWidth="1"/>
    <col min="15868" max="15868" width="16" style="1" customWidth="1"/>
    <col min="15869" max="15869" width="14.42578125" style="1" customWidth="1"/>
    <col min="15870" max="15882" width="11.7109375" style="1" customWidth="1"/>
    <col min="15883" max="16120" width="9.140625" style="1"/>
    <col min="16121" max="16121" width="10.28515625" style="1" customWidth="1"/>
    <col min="16122" max="16122" width="10.7109375" style="1" customWidth="1"/>
    <col min="16123" max="16123" width="17.7109375" style="1" customWidth="1"/>
    <col min="16124" max="16124" width="16" style="1" customWidth="1"/>
    <col min="16125" max="16125" width="14.42578125" style="1" customWidth="1"/>
    <col min="16126" max="16138" width="11.7109375" style="1" customWidth="1"/>
    <col min="16139" max="16384" width="9.140625" style="1"/>
  </cols>
  <sheetData>
    <row r="1" spans="1:11" s="202" customFormat="1" ht="26.45" customHeight="1" thickBot="1">
      <c r="A1" s="202" t="s">
        <v>91</v>
      </c>
    </row>
    <row r="2" spans="1:11" ht="79.5" customHeight="1" thickBot="1">
      <c r="A2" s="203" t="s">
        <v>59</v>
      </c>
      <c r="B2" s="204" t="s">
        <v>92</v>
      </c>
      <c r="C2" s="204" t="s">
        <v>60</v>
      </c>
      <c r="D2" s="204" t="s">
        <v>93</v>
      </c>
      <c r="E2" s="204" t="s">
        <v>94</v>
      </c>
      <c r="F2" s="204" t="s">
        <v>95</v>
      </c>
      <c r="G2" s="204" t="s">
        <v>96</v>
      </c>
      <c r="H2" s="204" t="s">
        <v>97</v>
      </c>
      <c r="I2" s="204" t="s">
        <v>98</v>
      </c>
      <c r="J2" s="204" t="s">
        <v>99</v>
      </c>
      <c r="K2" s="204" t="s">
        <v>100</v>
      </c>
    </row>
    <row r="3" spans="1:11" ht="19.899999999999999" hidden="1" customHeight="1" outlineLevel="1">
      <c r="A3" s="172">
        <v>40816</v>
      </c>
      <c r="B3" s="76">
        <v>345</v>
      </c>
      <c r="C3" s="79">
        <v>329</v>
      </c>
      <c r="D3" s="76">
        <v>14</v>
      </c>
      <c r="E3" s="79" t="s">
        <v>7</v>
      </c>
      <c r="F3" s="79" t="s">
        <v>7</v>
      </c>
      <c r="G3" s="76">
        <v>1415</v>
      </c>
      <c r="H3" s="77">
        <v>4.3009118541033438</v>
      </c>
      <c r="I3" s="78">
        <v>1206</v>
      </c>
      <c r="J3" s="190">
        <v>91</v>
      </c>
      <c r="K3" s="101">
        <v>2</v>
      </c>
    </row>
    <row r="4" spans="1:11" ht="19.899999999999999" hidden="1" customHeight="1" outlineLevel="1">
      <c r="A4" s="172">
        <v>41182</v>
      </c>
      <c r="B4" s="76">
        <v>344</v>
      </c>
      <c r="C4" s="76">
        <v>324</v>
      </c>
      <c r="D4" s="76">
        <v>14</v>
      </c>
      <c r="E4" s="76" t="s">
        <v>7</v>
      </c>
      <c r="F4" s="76" t="s">
        <v>7</v>
      </c>
      <c r="G4" s="76">
        <v>1316</v>
      </c>
      <c r="H4" s="77">
        <v>4.0617283950617287</v>
      </c>
      <c r="I4" s="78">
        <v>1200</v>
      </c>
      <c r="J4" s="76">
        <v>84</v>
      </c>
      <c r="K4" s="78">
        <v>6</v>
      </c>
    </row>
    <row r="5" spans="1:11" ht="19.899999999999999" hidden="1" customHeight="1" outlineLevel="1">
      <c r="A5" s="172">
        <v>41547</v>
      </c>
      <c r="B5" s="76">
        <v>347</v>
      </c>
      <c r="C5" s="76">
        <v>325</v>
      </c>
      <c r="D5" s="76">
        <v>18</v>
      </c>
      <c r="E5" s="76" t="s">
        <v>7</v>
      </c>
      <c r="F5" s="76" t="s">
        <v>7</v>
      </c>
      <c r="G5" s="76">
        <v>1335</v>
      </c>
      <c r="H5" s="77">
        <v>4.1076923076923073</v>
      </c>
      <c r="I5" s="78">
        <v>1239</v>
      </c>
      <c r="J5" s="76">
        <v>77</v>
      </c>
      <c r="K5" s="78">
        <v>5</v>
      </c>
    </row>
    <row r="6" spans="1:11" ht="19.899999999999999" hidden="1" customHeight="1" outlineLevel="1">
      <c r="A6" s="172">
        <v>41912</v>
      </c>
      <c r="B6" s="76">
        <v>337</v>
      </c>
      <c r="C6" s="76">
        <v>322</v>
      </c>
      <c r="D6" s="76">
        <v>19</v>
      </c>
      <c r="E6" s="76" t="s">
        <v>7</v>
      </c>
      <c r="F6" s="76" t="s">
        <v>7</v>
      </c>
      <c r="G6" s="79">
        <v>1262</v>
      </c>
      <c r="H6" s="77">
        <v>3.9192546583850931</v>
      </c>
      <c r="I6" s="78">
        <v>1207</v>
      </c>
      <c r="J6" s="76">
        <v>73</v>
      </c>
      <c r="K6" s="78">
        <v>7</v>
      </c>
    </row>
    <row r="7" spans="1:11" ht="19.899999999999999" hidden="1" customHeight="1" outlineLevel="1">
      <c r="A7" s="172">
        <v>42277</v>
      </c>
      <c r="B7" s="76">
        <v>320</v>
      </c>
      <c r="C7" s="76">
        <v>309</v>
      </c>
      <c r="D7" s="76">
        <v>16</v>
      </c>
      <c r="E7" s="76" t="s">
        <v>7</v>
      </c>
      <c r="F7" s="76" t="s">
        <v>7</v>
      </c>
      <c r="G7" s="79">
        <v>1197</v>
      </c>
      <c r="H7" s="77">
        <v>3.8737864077669903</v>
      </c>
      <c r="I7" s="78">
        <v>1151</v>
      </c>
      <c r="J7" s="76">
        <v>71</v>
      </c>
      <c r="K7" s="78">
        <v>5</v>
      </c>
    </row>
    <row r="8" spans="1:11" ht="19.899999999999999" hidden="1" customHeight="1" outlineLevel="1">
      <c r="A8" s="172">
        <v>42643</v>
      </c>
      <c r="B8" s="76">
        <v>300</v>
      </c>
      <c r="C8" s="76">
        <v>291</v>
      </c>
      <c r="D8" s="76">
        <v>15</v>
      </c>
      <c r="E8" s="76" t="s">
        <v>7</v>
      </c>
      <c r="F8" s="76" t="s">
        <v>7</v>
      </c>
      <c r="G8" s="79">
        <v>1172</v>
      </c>
      <c r="H8" s="77">
        <v>4.0274914089347078</v>
      </c>
      <c r="I8" s="78">
        <v>1129</v>
      </c>
      <c r="J8" s="76">
        <v>63</v>
      </c>
      <c r="K8" s="78">
        <v>7</v>
      </c>
    </row>
    <row r="9" spans="1:11" ht="18.600000000000001" hidden="1" customHeight="1" outlineLevel="1">
      <c r="A9" s="172" t="s">
        <v>8</v>
      </c>
      <c r="B9" s="80">
        <v>300</v>
      </c>
      <c r="C9" s="80">
        <v>287</v>
      </c>
      <c r="D9" s="76">
        <v>13</v>
      </c>
      <c r="E9" s="80" t="s">
        <v>7</v>
      </c>
      <c r="F9" s="80" t="s">
        <v>7</v>
      </c>
      <c r="G9" s="123">
        <v>1215</v>
      </c>
      <c r="H9" s="77">
        <v>4.2334494773519165</v>
      </c>
      <c r="I9" s="81">
        <v>1160</v>
      </c>
      <c r="J9" s="76">
        <v>58</v>
      </c>
      <c r="K9" s="81">
        <v>6</v>
      </c>
    </row>
    <row r="10" spans="1:11" s="102" customFormat="1" ht="18.600000000000001" hidden="1" customHeight="1" outlineLevel="1">
      <c r="A10" s="103" t="s">
        <v>9</v>
      </c>
      <c r="B10" s="80">
        <v>292</v>
      </c>
      <c r="C10" s="80">
        <v>277</v>
      </c>
      <c r="D10" s="80">
        <v>15</v>
      </c>
      <c r="E10" s="80" t="s">
        <v>7</v>
      </c>
      <c r="F10" s="80" t="s">
        <v>7</v>
      </c>
      <c r="G10" s="123">
        <v>1258</v>
      </c>
      <c r="H10" s="77">
        <v>4.5415162454873643</v>
      </c>
      <c r="I10" s="81">
        <v>1210</v>
      </c>
      <c r="J10" s="80">
        <v>58</v>
      </c>
      <c r="K10" s="81">
        <v>3</v>
      </c>
    </row>
    <row r="11" spans="1:11" s="85" customFormat="1" ht="18.600000000000001" hidden="1" customHeight="1" outlineLevel="1">
      <c r="A11" s="103" t="s">
        <v>10</v>
      </c>
      <c r="B11" s="82">
        <v>294</v>
      </c>
      <c r="C11" s="82">
        <v>282</v>
      </c>
      <c r="D11" s="82">
        <v>12</v>
      </c>
      <c r="E11" s="82" t="s">
        <v>7</v>
      </c>
      <c r="F11" s="82" t="s">
        <v>7</v>
      </c>
      <c r="G11" s="83">
        <v>1332</v>
      </c>
      <c r="H11" s="77">
        <v>4.7234042553191493</v>
      </c>
      <c r="I11" s="84">
        <v>1284</v>
      </c>
      <c r="J11" s="82">
        <v>60</v>
      </c>
      <c r="K11" s="84">
        <v>2</v>
      </c>
    </row>
    <row r="12" spans="1:11" s="85" customFormat="1" ht="18.600000000000001" customHeight="1" collapsed="1">
      <c r="A12" s="103" t="s">
        <v>5</v>
      </c>
      <c r="B12" s="82">
        <v>300</v>
      </c>
      <c r="C12" s="82">
        <v>281</v>
      </c>
      <c r="D12" s="82">
        <v>19</v>
      </c>
      <c r="E12" s="82">
        <v>17</v>
      </c>
      <c r="F12" s="82">
        <v>2</v>
      </c>
      <c r="G12" s="83">
        <v>1501</v>
      </c>
      <c r="H12" s="77">
        <v>5.3416370106761564</v>
      </c>
      <c r="I12" s="84">
        <v>1443</v>
      </c>
      <c r="J12" s="82">
        <v>60</v>
      </c>
      <c r="K12" s="84">
        <v>2</v>
      </c>
    </row>
    <row r="13" spans="1:11" s="85" customFormat="1" ht="18.600000000000001" customHeight="1">
      <c r="A13" s="103" t="s">
        <v>6</v>
      </c>
      <c r="B13" s="82">
        <v>303</v>
      </c>
      <c r="C13" s="82">
        <v>279</v>
      </c>
      <c r="D13" s="82">
        <v>24</v>
      </c>
      <c r="E13" s="82">
        <v>19</v>
      </c>
      <c r="F13" s="82">
        <v>7</v>
      </c>
      <c r="G13" s="83">
        <v>1533</v>
      </c>
      <c r="H13" s="77">
        <v>5.4946236559139781</v>
      </c>
      <c r="I13" s="84">
        <v>1478</v>
      </c>
      <c r="J13" s="82">
        <v>59</v>
      </c>
      <c r="K13" s="84">
        <v>2</v>
      </c>
    </row>
    <row r="14" spans="1:11" s="85" customFormat="1" ht="18.600000000000001" customHeight="1">
      <c r="A14" s="173">
        <v>44286</v>
      </c>
      <c r="B14" s="82">
        <v>306</v>
      </c>
      <c r="C14" s="82">
        <v>278</v>
      </c>
      <c r="D14" s="82">
        <v>28</v>
      </c>
      <c r="E14" s="82">
        <v>19</v>
      </c>
      <c r="F14" s="82">
        <v>6</v>
      </c>
      <c r="G14" s="83">
        <v>1578</v>
      </c>
      <c r="H14" s="77">
        <v>5.6762589928057556</v>
      </c>
      <c r="I14" s="84">
        <v>1523</v>
      </c>
      <c r="J14" s="82">
        <v>57</v>
      </c>
      <c r="K14" s="84">
        <v>2</v>
      </c>
    </row>
    <row r="15" spans="1:11" s="85" customFormat="1" ht="18.600000000000001" customHeight="1">
      <c r="A15" s="173">
        <v>44377</v>
      </c>
      <c r="B15" s="82">
        <v>307</v>
      </c>
      <c r="C15" s="82">
        <v>287</v>
      </c>
      <c r="D15" s="82">
        <v>20</v>
      </c>
      <c r="E15" s="82">
        <v>19</v>
      </c>
      <c r="F15" s="82">
        <v>6</v>
      </c>
      <c r="G15" s="83">
        <v>1623</v>
      </c>
      <c r="H15" s="77">
        <v>5.6550522648083623</v>
      </c>
      <c r="I15" s="84">
        <v>1560</v>
      </c>
      <c r="J15" s="82">
        <v>54</v>
      </c>
      <c r="K15" s="84">
        <v>2</v>
      </c>
    </row>
    <row r="16" spans="1:11" s="86" customFormat="1" ht="18.600000000000001" customHeight="1" thickBot="1">
      <c r="A16" s="174">
        <v>44469</v>
      </c>
      <c r="B16" s="124">
        <v>313</v>
      </c>
      <c r="C16" s="124">
        <v>286</v>
      </c>
      <c r="D16" s="124">
        <v>27</v>
      </c>
      <c r="E16" s="124">
        <v>19</v>
      </c>
      <c r="F16" s="124">
        <v>6</v>
      </c>
      <c r="G16" s="124">
        <v>1676</v>
      </c>
      <c r="H16" s="125">
        <v>5.86013986013986</v>
      </c>
      <c r="I16" s="126">
        <v>1624</v>
      </c>
      <c r="J16" s="124">
        <v>54</v>
      </c>
      <c r="K16" s="126">
        <v>2</v>
      </c>
    </row>
    <row r="17" spans="1:11" ht="24" customHeight="1">
      <c r="A17" s="205" t="s">
        <v>101</v>
      </c>
      <c r="B17" s="205"/>
      <c r="C17" s="205"/>
      <c r="D17" s="205"/>
      <c r="E17" s="205"/>
      <c r="F17" s="205"/>
      <c r="G17" s="205"/>
      <c r="H17" s="205"/>
      <c r="I17" s="205"/>
      <c r="J17" s="205"/>
      <c r="K17" s="205"/>
    </row>
    <row r="18" spans="1:11" ht="24" customHeight="1">
      <c r="A18" s="205" t="s">
        <v>102</v>
      </c>
      <c r="B18" s="205"/>
      <c r="C18" s="205"/>
      <c r="D18" s="205"/>
      <c r="E18" s="205"/>
      <c r="F18" s="205"/>
      <c r="G18" s="205"/>
      <c r="H18" s="205"/>
      <c r="I18" s="205"/>
      <c r="J18" s="205"/>
      <c r="K18" s="205"/>
    </row>
    <row r="19" spans="1:11" ht="15" customHeight="1">
      <c r="A19" s="206" t="s">
        <v>103</v>
      </c>
      <c r="B19" s="206"/>
      <c r="C19" s="206"/>
      <c r="D19" s="206"/>
      <c r="E19" s="206"/>
      <c r="F19" s="206"/>
      <c r="G19" s="206"/>
      <c r="H19" s="206"/>
      <c r="I19" s="206"/>
      <c r="J19" s="206"/>
      <c r="K19" s="206"/>
    </row>
    <row r="20" spans="1:11" ht="18.600000000000001" customHeight="1">
      <c r="A20" s="207" t="s">
        <v>62</v>
      </c>
      <c r="B20" s="208" t="s">
        <v>2</v>
      </c>
    </row>
    <row r="21" spans="1:11" ht="18.600000000000001" customHeight="1">
      <c r="A21" s="207" t="s">
        <v>61</v>
      </c>
      <c r="B21" s="208" t="s">
        <v>3</v>
      </c>
    </row>
  </sheetData>
  <mergeCells count="4">
    <mergeCell ref="A1:XFD1"/>
    <mergeCell ref="A19:K19"/>
    <mergeCell ref="A17:K17"/>
    <mergeCell ref="A18:K18"/>
  </mergeCells>
  <hyperlinks>
    <hyperlink ref="B20" r:id="rId1"/>
    <hyperlink ref="B21" r:id="rId2"/>
  </hyperlinks>
  <pageMargins left="0.75" right="0.75" top="1" bottom="1" header="0.5" footer="0.5"/>
  <pageSetup paperSize="9" orientation="portrait" verticalDpi="1200"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K41"/>
  <sheetViews>
    <sheetView zoomScaleNormal="100" workbookViewId="0">
      <selection sqref="A1:XFD1"/>
    </sheetView>
  </sheetViews>
  <sheetFormatPr defaultColWidth="9.140625" defaultRowHeight="12.75" outlineLevelRow="1"/>
  <cols>
    <col min="1" max="1" width="25" style="4" customWidth="1"/>
    <col min="2" max="5" width="17.85546875" style="4" customWidth="1"/>
    <col min="6" max="8" width="13.5703125" style="4" customWidth="1"/>
    <col min="9" max="17" width="12.7109375" style="4" customWidth="1"/>
    <col min="18" max="18" width="11.7109375" style="4" bestFit="1" customWidth="1"/>
    <col min="19" max="20" width="11.5703125" style="4" bestFit="1" customWidth="1"/>
    <col min="21" max="16384" width="9.140625" style="4"/>
  </cols>
  <sheetData>
    <row r="1" spans="1:37" s="209" customFormat="1" ht="25.9" customHeight="1">
      <c r="A1" s="209" t="s">
        <v>104</v>
      </c>
    </row>
    <row r="2" spans="1:37" s="119" customFormat="1" ht="15.75" outlineLevel="1" thickBot="1">
      <c r="A2" s="210"/>
      <c r="B2" s="210"/>
      <c r="C2" s="210"/>
      <c r="D2" s="211"/>
      <c r="E2" s="212" t="s">
        <v>105</v>
      </c>
      <c r="F2" s="213"/>
      <c r="G2" s="213"/>
      <c r="H2" s="213"/>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row>
    <row r="3" spans="1:37" s="119" customFormat="1" ht="44.45" customHeight="1" outlineLevel="1" thickBot="1">
      <c r="A3" s="214" t="s">
        <v>63</v>
      </c>
      <c r="B3" s="215">
        <v>44104</v>
      </c>
      <c r="C3" s="215">
        <v>44196</v>
      </c>
      <c r="D3" s="215">
        <v>44377</v>
      </c>
      <c r="E3" s="215">
        <v>44469</v>
      </c>
      <c r="F3" s="216" t="s">
        <v>65</v>
      </c>
      <c r="G3" s="216" t="s">
        <v>66</v>
      </c>
      <c r="H3" s="216" t="s">
        <v>64</v>
      </c>
      <c r="I3" s="120"/>
      <c r="J3" s="120"/>
      <c r="K3" s="120"/>
      <c r="L3" s="120"/>
      <c r="M3" s="120"/>
      <c r="N3" s="120"/>
      <c r="O3" s="120"/>
      <c r="P3" s="120"/>
      <c r="Q3" s="120"/>
      <c r="R3" s="120"/>
      <c r="S3" s="120"/>
      <c r="T3" s="120"/>
      <c r="U3" s="120"/>
      <c r="V3" s="120"/>
      <c r="W3" s="120"/>
      <c r="X3" s="120"/>
      <c r="Y3" s="120"/>
      <c r="Z3" s="120"/>
      <c r="AA3" s="120"/>
      <c r="AB3" s="120"/>
      <c r="AC3" s="120"/>
      <c r="AD3" s="120"/>
      <c r="AE3" s="120"/>
    </row>
    <row r="4" spans="1:37" s="119" customFormat="1" ht="21" customHeight="1" outlineLevel="1">
      <c r="A4" s="217" t="s">
        <v>67</v>
      </c>
      <c r="B4" s="218">
        <v>394410</v>
      </c>
      <c r="C4" s="218">
        <v>414192.85</v>
      </c>
      <c r="D4" s="218">
        <v>467860.58</v>
      </c>
      <c r="E4" s="218">
        <v>496066.4</v>
      </c>
      <c r="F4" s="219">
        <f>E4/D4-1</f>
        <v>6.0286805954030243E-2</v>
      </c>
      <c r="G4" s="219">
        <f t="shared" ref="G4:G9" si="0">E4/C4-1</f>
        <v>0.1976701191244612</v>
      </c>
      <c r="H4" s="219">
        <f>E4/B4-1</f>
        <v>0.25774295783575463</v>
      </c>
      <c r="I4" s="120"/>
      <c r="J4" s="120"/>
      <c r="K4" s="120"/>
      <c r="L4" s="120"/>
      <c r="M4" s="120"/>
      <c r="N4" s="120"/>
      <c r="O4" s="120"/>
      <c r="P4" s="120"/>
      <c r="Q4" s="120"/>
      <c r="R4" s="120"/>
      <c r="S4" s="120"/>
      <c r="T4" s="120"/>
      <c r="U4" s="120"/>
      <c r="V4" s="120"/>
      <c r="W4" s="120"/>
      <c r="X4" s="120"/>
      <c r="Y4" s="120"/>
      <c r="Z4" s="120"/>
      <c r="AA4" s="120"/>
      <c r="AB4" s="120"/>
      <c r="AC4" s="120"/>
      <c r="AD4" s="120"/>
      <c r="AE4" s="120"/>
    </row>
    <row r="5" spans="1:37" s="119" customFormat="1" ht="21" customHeight="1" outlineLevel="1">
      <c r="A5" s="220" t="s">
        <v>83</v>
      </c>
      <c r="B5" s="221">
        <v>101.71</v>
      </c>
      <c r="C5" s="221">
        <v>111.66</v>
      </c>
      <c r="D5" s="221">
        <v>174.87</v>
      </c>
      <c r="E5" s="221">
        <v>180.04</v>
      </c>
      <c r="F5" s="222">
        <f t="shared" ref="F5:F9" si="1">E5/D5-1</f>
        <v>2.9564819580259583E-2</v>
      </c>
      <c r="G5" s="222">
        <f>E5/C5-1</f>
        <v>0.61239476983700514</v>
      </c>
      <c r="H5" s="222">
        <f t="shared" ref="H5:H9" si="2">E5/B5-1</f>
        <v>0.77013076393668278</v>
      </c>
      <c r="I5" s="120"/>
      <c r="J5" s="120"/>
      <c r="K5" s="120"/>
      <c r="L5" s="120"/>
      <c r="M5" s="120"/>
      <c r="N5" s="120"/>
      <c r="O5" s="120"/>
      <c r="P5" s="120"/>
      <c r="Q5" s="120"/>
      <c r="R5" s="120"/>
      <c r="S5" s="120"/>
      <c r="T5" s="120"/>
      <c r="U5" s="120"/>
      <c r="V5" s="120"/>
      <c r="W5" s="120"/>
      <c r="X5" s="120"/>
      <c r="Y5" s="120"/>
      <c r="Z5" s="120"/>
      <c r="AA5" s="120"/>
      <c r="AB5" s="120"/>
      <c r="AC5" s="120"/>
      <c r="AD5" s="120"/>
      <c r="AE5" s="120"/>
    </row>
    <row r="6" spans="1:37" s="119" customFormat="1" ht="21" customHeight="1" outlineLevel="1">
      <c r="A6" s="220" t="s">
        <v>68</v>
      </c>
      <c r="B6" s="221">
        <v>378795.6</v>
      </c>
      <c r="C6" s="221">
        <v>399103.17</v>
      </c>
      <c r="D6" s="221">
        <v>444027.69</v>
      </c>
      <c r="E6" s="221">
        <v>471598.28</v>
      </c>
      <c r="F6" s="222">
        <f t="shared" si="1"/>
        <v>6.2092051061049869E-2</v>
      </c>
      <c r="G6" s="222">
        <f t="shared" si="0"/>
        <v>0.18164503679587418</v>
      </c>
      <c r="H6" s="222">
        <f t="shared" si="2"/>
        <v>0.24499408124064814</v>
      </c>
      <c r="I6" s="120"/>
      <c r="J6" s="120"/>
      <c r="K6" s="120"/>
      <c r="L6" s="120"/>
      <c r="M6" s="120"/>
      <c r="N6" s="120"/>
      <c r="O6" s="120"/>
      <c r="P6" s="120"/>
      <c r="Q6" s="120"/>
      <c r="R6" s="120"/>
      <c r="S6" s="120"/>
      <c r="T6" s="120"/>
      <c r="U6" s="120"/>
      <c r="V6" s="120"/>
      <c r="W6" s="120"/>
      <c r="X6" s="120"/>
      <c r="Y6" s="120"/>
      <c r="Z6" s="120"/>
      <c r="AA6" s="120"/>
      <c r="AB6" s="120"/>
      <c r="AC6" s="120"/>
      <c r="AD6" s="120"/>
      <c r="AE6" s="120"/>
    </row>
    <row r="7" spans="1:37" s="119" customFormat="1" ht="21" customHeight="1" outlineLevel="1">
      <c r="A7" s="223" t="s">
        <v>69</v>
      </c>
      <c r="B7" s="224">
        <v>1913.21</v>
      </c>
      <c r="C7" s="224">
        <v>1924.17</v>
      </c>
      <c r="D7" s="224">
        <v>2052.42</v>
      </c>
      <c r="E7" s="224">
        <v>2119.69</v>
      </c>
      <c r="F7" s="225">
        <f t="shared" si="1"/>
        <v>3.2775942545872683E-2</v>
      </c>
      <c r="G7" s="225">
        <f t="shared" si="0"/>
        <v>0.10161264337350651</v>
      </c>
      <c r="H7" s="225">
        <f t="shared" si="2"/>
        <v>0.10792333303714696</v>
      </c>
      <c r="I7" s="120"/>
      <c r="J7" s="120"/>
      <c r="K7" s="120"/>
      <c r="L7" s="120"/>
      <c r="M7" s="120"/>
      <c r="N7" s="120"/>
      <c r="O7" s="120"/>
      <c r="P7" s="120"/>
      <c r="Q7" s="120"/>
      <c r="R7" s="120"/>
      <c r="S7" s="120"/>
      <c r="T7" s="120"/>
      <c r="U7" s="120"/>
      <c r="V7" s="120"/>
      <c r="W7" s="120"/>
      <c r="X7" s="120"/>
      <c r="Y7" s="120"/>
      <c r="Z7" s="120"/>
      <c r="AA7" s="120"/>
      <c r="AB7" s="120"/>
      <c r="AC7" s="120"/>
      <c r="AD7" s="120"/>
      <c r="AE7" s="120"/>
    </row>
    <row r="8" spans="1:37" s="119" customFormat="1" ht="21" customHeight="1" outlineLevel="1">
      <c r="A8" s="226" t="s">
        <v>70</v>
      </c>
      <c r="B8" s="224">
        <v>161.96</v>
      </c>
      <c r="C8" s="224">
        <v>170.68</v>
      </c>
      <c r="D8" s="224">
        <v>176.24</v>
      </c>
      <c r="E8" s="224">
        <v>187.51</v>
      </c>
      <c r="F8" s="225">
        <f t="shared" si="1"/>
        <v>6.3946890603722162E-2</v>
      </c>
      <c r="G8" s="225">
        <f t="shared" si="0"/>
        <v>9.860557768924294E-2</v>
      </c>
      <c r="H8" s="225">
        <f t="shared" si="2"/>
        <v>0.15775500123487274</v>
      </c>
      <c r="I8" s="120"/>
      <c r="J8" s="120"/>
      <c r="K8" s="120"/>
      <c r="L8" s="120"/>
      <c r="M8" s="120"/>
      <c r="N8" s="120"/>
      <c r="O8" s="120"/>
      <c r="P8" s="120"/>
      <c r="Q8" s="120"/>
      <c r="R8" s="120"/>
      <c r="S8" s="120"/>
      <c r="T8" s="120"/>
      <c r="U8" s="120"/>
      <c r="V8" s="120"/>
      <c r="W8" s="120"/>
      <c r="X8" s="120"/>
      <c r="Y8" s="120"/>
      <c r="Z8" s="120"/>
      <c r="AA8" s="120"/>
      <c r="AB8" s="120"/>
      <c r="AC8" s="120"/>
      <c r="AD8" s="120"/>
      <c r="AE8" s="120"/>
    </row>
    <row r="9" spans="1:37" s="119" customFormat="1" ht="21" customHeight="1" outlineLevel="1" thickBot="1">
      <c r="A9" s="227" t="s">
        <v>71</v>
      </c>
      <c r="B9" s="228">
        <f>SUM(B4,B7:B8)</f>
        <v>396485.17000000004</v>
      </c>
      <c r="C9" s="228">
        <v>416287.69999999995</v>
      </c>
      <c r="D9" s="228">
        <v>470089.24</v>
      </c>
      <c r="E9" s="228">
        <f>SUM(E4,E7:E8)</f>
        <v>498373.60000000003</v>
      </c>
      <c r="F9" s="229">
        <f t="shared" si="1"/>
        <v>6.016806511036088E-2</v>
      </c>
      <c r="G9" s="229">
        <f t="shared" si="0"/>
        <v>0.19718550415974367</v>
      </c>
      <c r="H9" s="230">
        <f t="shared" si="2"/>
        <v>0.25697917024235739</v>
      </c>
      <c r="I9" s="120"/>
      <c r="J9" s="120"/>
      <c r="K9" s="120"/>
      <c r="L9" s="120"/>
      <c r="M9" s="120"/>
      <c r="N9" s="120"/>
      <c r="O9" s="120"/>
      <c r="P9" s="120"/>
      <c r="Q9" s="120"/>
      <c r="R9" s="120"/>
      <c r="S9" s="120"/>
      <c r="T9" s="120"/>
      <c r="U9" s="120"/>
      <c r="V9" s="120"/>
      <c r="W9" s="120"/>
      <c r="X9" s="120"/>
      <c r="Y9" s="120"/>
      <c r="Z9" s="120"/>
      <c r="AA9" s="120"/>
      <c r="AB9" s="120"/>
      <c r="AC9" s="120"/>
      <c r="AD9" s="120"/>
      <c r="AE9" s="120"/>
    </row>
    <row r="10" spans="1:37" ht="27" customHeight="1" outlineLevel="1">
      <c r="A10" s="199" t="s">
        <v>75</v>
      </c>
      <c r="B10" s="199"/>
      <c r="C10" s="199"/>
      <c r="D10" s="199"/>
      <c r="E10" s="199"/>
      <c r="F10" s="199"/>
      <c r="G10" s="199"/>
      <c r="H10" s="199"/>
      <c r="I10" s="3"/>
      <c r="J10" s="3"/>
      <c r="K10" s="3"/>
      <c r="L10" s="3"/>
      <c r="M10" s="3"/>
      <c r="N10" s="3"/>
      <c r="O10" s="3"/>
      <c r="P10" s="3"/>
      <c r="Q10" s="3"/>
      <c r="R10" s="3"/>
      <c r="S10" s="3"/>
      <c r="T10" s="3"/>
      <c r="U10" s="3"/>
      <c r="V10" s="3"/>
      <c r="W10" s="3"/>
      <c r="X10" s="3"/>
    </row>
    <row r="11" spans="1:37" s="198" customFormat="1" ht="27.6" customHeight="1"/>
    <row r="12" spans="1:37" s="197" customFormat="1" ht="25.9" customHeight="1">
      <c r="A12" s="197" t="s">
        <v>72</v>
      </c>
    </row>
    <row r="13" spans="1:37" ht="15.75" outlineLevel="1" thickBot="1">
      <c r="A13" s="210"/>
      <c r="B13" s="210"/>
      <c r="C13" s="213"/>
      <c r="D13" s="211"/>
      <c r="E13" s="212" t="s">
        <v>105</v>
      </c>
      <c r="F13" s="213"/>
      <c r="G13" s="213"/>
      <c r="H13" s="210"/>
      <c r="I13" s="5"/>
      <c r="J13" s="7"/>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row>
    <row r="14" spans="1:37" s="119" customFormat="1" ht="46.9" customHeight="1" outlineLevel="1" thickBot="1">
      <c r="A14" s="214" t="s">
        <v>63</v>
      </c>
      <c r="B14" s="215">
        <v>44104</v>
      </c>
      <c r="C14" s="215">
        <v>44196</v>
      </c>
      <c r="D14" s="215">
        <v>44377</v>
      </c>
      <c r="E14" s="215">
        <v>44469</v>
      </c>
      <c r="F14" s="216" t="s">
        <v>65</v>
      </c>
      <c r="G14" s="216" t="s">
        <v>66</v>
      </c>
      <c r="H14" s="216" t="s">
        <v>64</v>
      </c>
      <c r="I14" s="121"/>
      <c r="J14" s="122"/>
      <c r="K14" s="122"/>
      <c r="L14" s="122"/>
      <c r="M14" s="122"/>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row>
    <row r="15" spans="1:37" s="119" customFormat="1" ht="21" customHeight="1" outlineLevel="1">
      <c r="A15" s="217" t="s">
        <v>67</v>
      </c>
      <c r="B15" s="218">
        <v>309633.46999999997</v>
      </c>
      <c r="C15" s="218">
        <v>322028.71000000002</v>
      </c>
      <c r="D15" s="218">
        <v>355173.22</v>
      </c>
      <c r="E15" s="218">
        <v>373066.18</v>
      </c>
      <c r="F15" s="219">
        <f>E15/D15-1</f>
        <v>5.037812253975682E-2</v>
      </c>
      <c r="G15" s="219">
        <f>E15/C15-1</f>
        <v>0.15848732866085125</v>
      </c>
      <c r="H15" s="219">
        <f>E15/B15-1</f>
        <v>0.2048638669456504</v>
      </c>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row>
    <row r="16" spans="1:37" s="119" customFormat="1" ht="21" customHeight="1" outlineLevel="1">
      <c r="A16" s="220" t="s">
        <v>73</v>
      </c>
      <c r="B16" s="231">
        <v>101.28</v>
      </c>
      <c r="C16" s="221">
        <v>110.77</v>
      </c>
      <c r="D16" s="221">
        <v>170.4</v>
      </c>
      <c r="E16" s="221">
        <v>178.81</v>
      </c>
      <c r="F16" s="222">
        <f>E16/D16-1</f>
        <v>4.9354460093896657E-2</v>
      </c>
      <c r="G16" s="222">
        <f>E16/C16-1</f>
        <v>0.61424573440462238</v>
      </c>
      <c r="H16" s="222">
        <f>E16/B16-1</f>
        <v>0.76550157977883093</v>
      </c>
      <c r="I16" s="121"/>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row>
    <row r="17" spans="1:27" s="119" customFormat="1" ht="21" customHeight="1" outlineLevel="1" thickBot="1">
      <c r="A17" s="232" t="s">
        <v>74</v>
      </c>
      <c r="B17" s="221">
        <v>294390.05</v>
      </c>
      <c r="C17" s="221">
        <v>307360.37</v>
      </c>
      <c r="D17" s="221">
        <v>332049.7</v>
      </c>
      <c r="E17" s="221">
        <v>349344.19</v>
      </c>
      <c r="F17" s="222">
        <f t="shared" ref="F17" si="3">E17/D17-1</f>
        <v>5.2084040431296774E-2</v>
      </c>
      <c r="G17" s="233">
        <f>E17/C17-1</f>
        <v>0.136594773099733</v>
      </c>
      <c r="H17" s="234">
        <f>E17/B17-1</f>
        <v>0.18667118674697059</v>
      </c>
      <c r="I17" s="91"/>
      <c r="J17" s="120"/>
      <c r="K17" s="120"/>
      <c r="L17" s="120"/>
      <c r="M17" s="120"/>
      <c r="N17" s="120"/>
      <c r="O17" s="120"/>
      <c r="P17" s="120"/>
      <c r="Q17" s="120"/>
      <c r="R17" s="120"/>
      <c r="S17" s="120"/>
      <c r="T17" s="120"/>
      <c r="U17" s="120"/>
      <c r="V17" s="120"/>
      <c r="W17" s="120"/>
      <c r="X17" s="120"/>
      <c r="Y17" s="120"/>
      <c r="Z17" s="120"/>
      <c r="AA17" s="120"/>
    </row>
    <row r="18" spans="1:27" ht="30" customHeight="1" outlineLevel="1">
      <c r="A18" s="199" t="s">
        <v>75</v>
      </c>
      <c r="B18" s="199"/>
      <c r="C18" s="199"/>
      <c r="D18" s="199"/>
      <c r="E18" s="199"/>
      <c r="F18" s="199"/>
      <c r="G18" s="199"/>
      <c r="H18" s="199"/>
    </row>
    <row r="19" spans="1:27" s="196" customFormat="1" ht="13.9" customHeight="1"/>
    <row r="20" spans="1:27" s="235" customFormat="1" ht="24.6" customHeight="1" thickBot="1">
      <c r="A20" s="235" t="s">
        <v>106</v>
      </c>
    </row>
    <row r="21" spans="1:27" s="28" customFormat="1" ht="73.900000000000006" customHeight="1" outlineLevel="1" thickBot="1">
      <c r="A21" s="236" t="s">
        <v>76</v>
      </c>
      <c r="B21" s="237" t="s">
        <v>107</v>
      </c>
      <c r="C21" s="92"/>
      <c r="D21" s="92"/>
      <c r="E21" s="92"/>
      <c r="F21" s="92"/>
      <c r="G21" s="92"/>
      <c r="H21" s="92"/>
      <c r="I21" s="92"/>
    </row>
    <row r="22" spans="1:27" s="8" customFormat="1" ht="21" customHeight="1" outlineLevel="1">
      <c r="A22" s="238" t="s">
        <v>78</v>
      </c>
      <c r="B22" s="239">
        <v>8.85</v>
      </c>
    </row>
    <row r="23" spans="1:27" s="8" customFormat="1" ht="21" customHeight="1" outlineLevel="1">
      <c r="A23" s="240" t="s">
        <v>77</v>
      </c>
      <c r="B23" s="241">
        <v>3.93</v>
      </c>
    </row>
    <row r="24" spans="1:27" s="8" customFormat="1" ht="21" customHeight="1" outlineLevel="1">
      <c r="A24" s="240" t="s">
        <v>79</v>
      </c>
      <c r="B24" s="241">
        <v>60.53</v>
      </c>
    </row>
    <row r="25" spans="1:27" s="92" customFormat="1" ht="21" customHeight="1" outlineLevel="1">
      <c r="A25" s="240" t="s">
        <v>80</v>
      </c>
      <c r="B25" s="241">
        <v>-9.56</v>
      </c>
    </row>
    <row r="26" spans="1:27" s="8" customFormat="1" ht="21" customHeight="1" outlineLevel="1" thickBot="1">
      <c r="A26" s="242" t="s">
        <v>81</v>
      </c>
      <c r="B26" s="243">
        <v>5.76</v>
      </c>
    </row>
    <row r="27" spans="1:27" s="118" customFormat="1" ht="28.9" customHeight="1" outlineLevel="1">
      <c r="A27" s="244" t="s">
        <v>15</v>
      </c>
      <c r="B27" s="245">
        <f>SUM(B23:B26)</f>
        <v>60.660000000000004</v>
      </c>
    </row>
    <row r="28" spans="1:27" s="118" customFormat="1" ht="28.9" customHeight="1" outlineLevel="1">
      <c r="A28" s="246" t="s">
        <v>82</v>
      </c>
      <c r="B28" s="247">
        <f>SUM(B22:B25)</f>
        <v>63.75</v>
      </c>
    </row>
    <row r="29" spans="1:27" outlineLevel="1">
      <c r="B29" s="27"/>
    </row>
    <row r="30" spans="1:27" outlineLevel="1">
      <c r="B30" s="27"/>
    </row>
    <row r="31" spans="1:27" outlineLevel="1">
      <c r="A31" s="117"/>
      <c r="B31" s="27"/>
    </row>
    <row r="32" spans="1:27" outlineLevel="1">
      <c r="B32" s="27"/>
      <c r="C32" s="27"/>
      <c r="D32" s="27"/>
      <c r="E32" s="27"/>
    </row>
    <row r="33" outlineLevel="1"/>
    <row r="34" outlineLevel="1"/>
    <row r="35" outlineLevel="1"/>
    <row r="36" outlineLevel="1"/>
    <row r="37" outlineLevel="1"/>
    <row r="38" outlineLevel="1"/>
    <row r="39" outlineLevel="1"/>
    <row r="40" outlineLevel="1"/>
    <row r="41" outlineLevel="1"/>
  </sheetData>
  <mergeCells count="7">
    <mergeCell ref="A19:XFD19"/>
    <mergeCell ref="A1:XFD1"/>
    <mergeCell ref="A12:XFD12"/>
    <mergeCell ref="A20:XFD20"/>
    <mergeCell ref="A11:XFD11"/>
    <mergeCell ref="A10:H10"/>
    <mergeCell ref="A18:H18"/>
  </mergeCells>
  <phoneticPr fontId="20" type="noConversion"/>
  <conditionalFormatting sqref="G4 G6:G9 H4:H9">
    <cfRule type="cellIs" dxfId="8" priority="9" operator="lessThan">
      <formula>0</formula>
    </cfRule>
  </conditionalFormatting>
  <conditionalFormatting sqref="G15:H15 H16">
    <cfRule type="cellIs" dxfId="7" priority="8" operator="lessThan">
      <formula>0</formula>
    </cfRule>
  </conditionalFormatting>
  <conditionalFormatting sqref="G5">
    <cfRule type="cellIs" dxfId="6" priority="7" operator="lessThan">
      <formula>0</formula>
    </cfRule>
  </conditionalFormatting>
  <conditionalFormatting sqref="G16">
    <cfRule type="cellIs" dxfId="5" priority="6" operator="lessThan">
      <formula>0</formula>
    </cfRule>
  </conditionalFormatting>
  <conditionalFormatting sqref="F4 F6:F9">
    <cfRule type="cellIs" dxfId="4" priority="5" operator="lessThan">
      <formula>0</formula>
    </cfRule>
  </conditionalFormatting>
  <conditionalFormatting sqref="F5">
    <cfRule type="cellIs" dxfId="3" priority="4" operator="lessThan">
      <formula>0</formula>
    </cfRule>
  </conditionalFormatting>
  <conditionalFormatting sqref="F15 F17">
    <cfRule type="cellIs" dxfId="2" priority="3" operator="lessThan">
      <formula>0</formula>
    </cfRule>
  </conditionalFormatting>
  <conditionalFormatting sqref="F16">
    <cfRule type="cellIs" dxfId="1" priority="2" operator="lessThan">
      <formula>0</formula>
    </cfRule>
  </conditionalFormatting>
  <conditionalFormatting sqref="G17:H17">
    <cfRule type="cellIs" dxfId="0"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Іndexes - Ukraine and the world</vt:lpstr>
      <vt:lpstr>Stock market of Ukraine</vt:lpstr>
      <vt:lpstr>Number of AMC-ANPF-CII-NPF-IC</vt:lpstr>
      <vt:lpstr>Assets-NAV-Net inflow</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2021-12-15T13:03:46Z</dcterms:modified>
</cp:coreProperties>
</file>