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75" windowWidth="10650" windowHeight="11805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ВЧА'!$B$3:$G$26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ВЧА'!$B$38:$E$38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B41" i="17"/>
  <c r="B40"/>
  <c r="B39"/>
  <c r="B31" i="12"/>
  <c r="E67" i="14"/>
  <c r="E68"/>
  <c r="E69"/>
  <c r="E70"/>
  <c r="D67"/>
  <c r="D68"/>
  <c r="D69"/>
  <c r="D70"/>
  <c r="C67"/>
  <c r="C68"/>
  <c r="C69"/>
  <c r="C70"/>
  <c r="B67"/>
  <c r="B68"/>
  <c r="B69"/>
  <c r="B70"/>
  <c r="E71"/>
  <c r="D71"/>
  <c r="C71"/>
  <c r="B71"/>
  <c r="E41" i="17"/>
  <c r="E42"/>
  <c r="E43"/>
  <c r="E44"/>
  <c r="D41"/>
  <c r="D42"/>
  <c r="D43"/>
  <c r="D44"/>
  <c r="C41"/>
  <c r="C42"/>
  <c r="C43"/>
  <c r="C44"/>
  <c r="B42"/>
  <c r="B43"/>
  <c r="B44"/>
  <c r="C33" i="12"/>
  <c r="C26"/>
  <c r="D33"/>
  <c r="C34"/>
  <c r="D34"/>
  <c r="C35"/>
  <c r="D35"/>
  <c r="C36"/>
  <c r="D36"/>
  <c r="C37"/>
  <c r="D37"/>
  <c r="C38"/>
  <c r="D38"/>
  <c r="C39"/>
  <c r="D39"/>
  <c r="C40"/>
  <c r="D40"/>
  <c r="B33"/>
  <c r="B34"/>
  <c r="B35"/>
  <c r="B36"/>
  <c r="B37"/>
  <c r="B38"/>
  <c r="B39"/>
  <c r="B40"/>
  <c r="I11" i="16"/>
  <c r="H11"/>
  <c r="G11"/>
  <c r="F11"/>
  <c r="E11"/>
  <c r="E40" i="20"/>
  <c r="E39"/>
  <c r="D40"/>
  <c r="D39"/>
  <c r="C40"/>
  <c r="C39"/>
  <c r="B40"/>
  <c r="B39"/>
  <c r="C32" i="12"/>
  <c r="B32"/>
  <c r="C31"/>
  <c r="E38" i="20"/>
  <c r="D38"/>
  <c r="C38"/>
  <c r="B38"/>
  <c r="E37"/>
  <c r="D37"/>
  <c r="C37"/>
  <c r="B37"/>
  <c r="I8" i="24"/>
  <c r="H8"/>
  <c r="G8"/>
  <c r="F8"/>
  <c r="E8"/>
  <c r="E40" i="17"/>
  <c r="D40"/>
  <c r="C40"/>
  <c r="E39"/>
  <c r="D39"/>
  <c r="C39"/>
  <c r="E10" i="22"/>
  <c r="E66" i="14"/>
  <c r="E65"/>
  <c r="E64"/>
  <c r="E63"/>
  <c r="E62"/>
  <c r="D66"/>
  <c r="D65"/>
  <c r="D64"/>
  <c r="D63"/>
  <c r="D62"/>
  <c r="C66"/>
  <c r="C65"/>
  <c r="C64"/>
  <c r="C63"/>
  <c r="C62"/>
  <c r="B66"/>
  <c r="B65"/>
  <c r="B64"/>
  <c r="B63"/>
  <c r="B62"/>
  <c r="I27" i="21"/>
  <c r="H27"/>
  <c r="G27"/>
  <c r="F27"/>
  <c r="E27"/>
  <c r="E72" i="14"/>
  <c r="E73"/>
  <c r="C72"/>
  <c r="C73"/>
  <c r="C30" i="12"/>
  <c r="D30"/>
  <c r="D32"/>
  <c r="D31"/>
  <c r="F7" i="23"/>
  <c r="E7"/>
  <c r="F10" i="22"/>
  <c r="D26" i="12"/>
</calcChain>
</file>

<file path=xl/sharedStrings.xml><?xml version="1.0" encoding="utf-8"?>
<sst xmlns="http://schemas.openxmlformats.org/spreadsheetml/2006/main" count="442" uniqueCount="186">
  <si>
    <t>н.д.</t>
  </si>
  <si>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</si>
  <si>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</si>
  <si>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</si>
  <si>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</si>
  <si>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</si>
  <si>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</si>
  <si>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</si>
  <si>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</si>
  <si>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</si>
  <si>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</si>
  <si>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</si>
  <si>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</si>
  <si>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</si>
  <si>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</si>
  <si>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</si>
  <si>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</si>
  <si>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</si>
  <si>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</si>
  <si>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</si>
  <si>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</si>
  <si>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</si>
  <si>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</si>
  <si>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</si>
  <si>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October</t>
  </si>
  <si>
    <t>November</t>
  </si>
  <si>
    <t>Since the beginning of 2015</t>
  </si>
  <si>
    <t>Index</t>
  </si>
  <si>
    <t>Monthly change</t>
  </si>
  <si>
    <t>YTD change</t>
  </si>
  <si>
    <t>WIG20 (Poland)</t>
  </si>
  <si>
    <t>HANG SENG (Hong Kong)</t>
  </si>
  <si>
    <t>FTSE 100 (Great Britain)</t>
  </si>
  <si>
    <t>S&amp;P 500 (USA)</t>
  </si>
  <si>
    <t>RTSI (Russia)</t>
  </si>
  <si>
    <t>DJIA (USA)</t>
  </si>
  <si>
    <t>CAC 40 (France)</t>
  </si>
  <si>
    <t>SHANGHAI SE COMPOSITE (China)</t>
  </si>
  <si>
    <t>MICEX (Russia)</t>
  </si>
  <si>
    <t>NIKKEI 225 (Japan)</t>
  </si>
  <si>
    <t>DAX (Germany)</t>
  </si>
  <si>
    <t>Open-Ended Funds. Ranking by NAV**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</si>
  <si>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</si>
  <si>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</si>
  <si>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</si>
  <si>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</si>
  <si>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</si>
  <si>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</si>
  <si>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</si>
  <si>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</si>
  <si>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</si>
  <si>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Grushevskyi: Fond Derzhavnyh Paperiv</t>
  </si>
  <si>
    <t>KINTO-Ekviti</t>
  </si>
  <si>
    <t>Altus – Depozyt</t>
  </si>
  <si>
    <t>Sofiivskyi</t>
  </si>
  <si>
    <t>UNIVER.UA/Taras Shevchenko: Fond Zaoshchadzhen</t>
  </si>
  <si>
    <t>Altus – Zbalansovanyi</t>
  </si>
  <si>
    <t>KINTO-Kaznacheyskyi</t>
  </si>
  <si>
    <t>VSI</t>
  </si>
  <si>
    <t>OTP Fond Aktsii</t>
  </si>
  <si>
    <t>Argentum</t>
  </si>
  <si>
    <t>Konkord Dostatok</t>
  </si>
  <si>
    <t xml:space="preserve">OTP Klasychnyi </t>
  </si>
  <si>
    <t>UNIVER.UA/Volodymyr Velykyi: Fond Zbalansovanyi</t>
  </si>
  <si>
    <t>TASK Resurs</t>
  </si>
  <si>
    <t>Bonum Optimum</t>
  </si>
  <si>
    <t>Altus-Strategichnyi</t>
  </si>
  <si>
    <t>UNIVER.UA/Iaroslav Mudryi: Fond Aktsii</t>
  </si>
  <si>
    <t>Nadbannia</t>
  </si>
  <si>
    <t>OTP Obligatsiinyi</t>
  </si>
  <si>
    <t>SEM Azhio</t>
  </si>
  <si>
    <t>Premium – Fond Zbalansovanyi</t>
  </si>
  <si>
    <t>Premium – Fond Indeksnyi</t>
  </si>
  <si>
    <t>Total</t>
  </si>
  <si>
    <t>(*)  All funds are diversified unit funds.</t>
  </si>
  <si>
    <t>Others</t>
  </si>
  <si>
    <t>PrJSC “KINTO”</t>
  </si>
  <si>
    <t>LLC AMC “Univer Menedzhment”</t>
  </si>
  <si>
    <t>LLC AMC "Altus Assets Activitis"</t>
  </si>
  <si>
    <t>LLC AMC  "IVEKS ESSET MENEDZHMENT"</t>
  </si>
  <si>
    <t>LLC AMC "Altus Essets Activitis"</t>
  </si>
  <si>
    <t>LLC AMC "Vsesvit"</t>
  </si>
  <si>
    <t xml:space="preserve">LLC "AMC  "OTP Кapital" </t>
  </si>
  <si>
    <t>AMC “Dragon Eset Menedzhment”</t>
  </si>
  <si>
    <t>LLC "AMC "PIOGLOBAL Ukraina"</t>
  </si>
  <si>
    <t xml:space="preserve">LLC "AMC "ТАSK-Invest" </t>
  </si>
  <si>
    <t>LLC AMC "Bonum Grup"</t>
  </si>
  <si>
    <t>LLC AMC "АRТ - КАPITAL  Menedzhment"</t>
  </si>
  <si>
    <t>LLC AMC “Spivdruzhnist Esset Menedzhment”</t>
  </si>
  <si>
    <t>Open-Ended Funds' Rates of Return. Sorting by the Date of Reaching Compliance with the Standards**</t>
  </si>
  <si>
    <t>Rates of Return on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</si>
  <si>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</si>
  <si>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</si>
  <si>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</si>
  <si>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</si>
  <si>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</si>
  <si>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</si>
  <si>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</si>
  <si>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</si>
  <si>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</si>
  <si>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</si>
  <si>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 xml:space="preserve">UNIVER.UA/Myhailo Grushevskyi: Fond Derzhavnyh Paperiv   </t>
  </si>
  <si>
    <t xml:space="preserve">OTP Obligatsiinyi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</si>
  <si>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</si>
  <si>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</si>
  <si>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</si>
  <si>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</si>
  <si>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</si>
  <si>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</si>
  <si>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</si>
  <si>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</si>
  <si>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</si>
  <si>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</si>
  <si>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</si>
  <si>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2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</si>
  <si>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</si>
  <si>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</si>
  <si>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</si>
  <si>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</si>
  <si>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 xml:space="preserve">KINTO-Klasychnyi </t>
  </si>
  <si>
    <t>Коnkord Dostatok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</si>
  <si>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</si>
  <si>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Funds' average rate of return</t>
  </si>
  <si>
    <t>EURO Deposits</t>
  </si>
  <si>
    <t>USD Deposits</t>
  </si>
  <si>
    <t>UAH Deposits</t>
  </si>
  <si>
    <t>"Gold" deposit (at official rate of gold)</t>
  </si>
  <si>
    <t>Form</t>
  </si>
  <si>
    <t>Type</t>
  </si>
  <si>
    <t>Interval Funds. Ranking by NAV</t>
  </si>
  <si>
    <t>Platynum</t>
  </si>
  <si>
    <t>Konkord Perspektyva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</si>
  <si>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</si>
  <si>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</si>
  <si>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</si>
  <si>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</si>
  <si>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</si>
  <si>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unit</t>
  </si>
  <si>
    <t>diversified</t>
  </si>
  <si>
    <t>specialized</t>
  </si>
  <si>
    <t>LLC  “Dragon Eset Menedzhment”</t>
  </si>
  <si>
    <t>LLC AMC "PIOGLOBAL Ukraina"</t>
  </si>
  <si>
    <t>AMC  “Dragon Eset Menedzhment”</t>
  </si>
  <si>
    <t>LLC AMC "TASK Invest"</t>
  </si>
  <si>
    <t>LLC AMC "ART-KAPITAL Menedzhment"</t>
  </si>
  <si>
    <t>LLC AMC  “Univer Menedzhment”</t>
  </si>
  <si>
    <t>LLC AMC "SЕМ"</t>
  </si>
  <si>
    <t xml:space="preserve">6 month </t>
  </si>
  <si>
    <t>Interval Funds' Rates of Return. Sorting by the Date of Reaching Compliance with the Standards</t>
  </si>
  <si>
    <t>Optimum</t>
  </si>
  <si>
    <t>TASK Ukrainskyi Capital</t>
  </si>
  <si>
    <t>Interval Funds' Dynamics.  Ranking by Net Inflow**</t>
  </si>
  <si>
    <t xml:space="preserve">Net inflow/outflow of capital over the month, UAH thsd </t>
  </si>
  <si>
    <t>Zbalansovanyi Fond "Parytet"</t>
  </si>
  <si>
    <t>"UNIVER.UA/Otaman: Fond Perspectyvnyh Aktsii"</t>
  </si>
  <si>
    <t xml:space="preserve">Platynum </t>
  </si>
  <si>
    <t>Кonkord Perspektyva</t>
  </si>
  <si>
    <t>Аurum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</si>
  <si>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</si>
  <si>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</si>
  <si>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</si>
  <si>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</si>
  <si>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</si>
  <si>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</si>
  <si>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</si>
  <si>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NAV*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</si>
  <si>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</si>
  <si>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</si>
  <si>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</si>
  <si>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</si>
  <si>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</si>
  <si>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Neruhomosti</t>
  </si>
  <si>
    <t>“TASK  Universal”</t>
  </si>
  <si>
    <t>non-diversified</t>
  </si>
  <si>
    <t>PrJSC "Kinto"</t>
  </si>
  <si>
    <t>LLC AMC "ART KAPITAL Menedzhment"</t>
  </si>
  <si>
    <t>Closed-End Funds' Rates of Return. Sorting by the Date of Reaching Compliance with the Standards*</t>
  </si>
  <si>
    <t>Rates of Return of Investment Certificates</t>
  </si>
  <si>
    <t>1 month</t>
  </si>
  <si>
    <t>* as of 30.11.2015</t>
  </si>
  <si>
    <t>Number of Securities in Circulation</t>
  </si>
  <si>
    <t>Net inflow/ outflow of capital during month, UAH thsd.</t>
  </si>
  <si>
    <t>(*) as of 30.11.2015</t>
  </si>
  <si>
    <t>1 Month*</t>
  </si>
  <si>
    <t>Indeks Ukrainskoi Birzhi</t>
  </si>
  <si>
    <t>TASK  Universal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</si>
</sst>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21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thin">
        <color indexed="64"/>
      </left>
      <right style="thin">
        <color indexed="64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10" fontId="14" fillId="0" borderId="6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9" xfId="5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20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 indent="1"/>
    </xf>
    <xf numFmtId="0" fontId="14" fillId="0" borderId="6" xfId="3" applyFont="1" applyFill="1" applyBorder="1" applyAlignment="1">
      <alignment vertical="center" wrapText="1"/>
    </xf>
    <xf numFmtId="4" fontId="14" fillId="0" borderId="6" xfId="3" applyNumberFormat="1" applyFont="1" applyFill="1" applyBorder="1" applyAlignment="1">
      <alignment horizontal="right" vertical="center" wrapText="1" indent="1"/>
    </xf>
    <xf numFmtId="3" fontId="14" fillId="0" borderId="6" xfId="3" applyNumberFormat="1" applyFont="1" applyFill="1" applyBorder="1" applyAlignment="1">
      <alignment horizontal="right" vertical="center" wrapText="1" indent="1"/>
    </xf>
    <xf numFmtId="0" fontId="15" fillId="0" borderId="19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0" xfId="9" applyNumberFormat="1" applyFont="1" applyFill="1" applyBorder="1" applyAlignment="1">
      <alignment horizontal="right" vertical="center" indent="1"/>
    </xf>
    <xf numFmtId="10" fontId="10" fillId="0" borderId="14" xfId="0" applyNumberFormat="1" applyFont="1" applyFill="1" applyBorder="1" applyAlignment="1">
      <alignment horizontal="right" vertical="center" indent="1"/>
    </xf>
    <xf numFmtId="4" fontId="20" fillId="0" borderId="14" xfId="6" applyNumberFormat="1" applyFont="1" applyFill="1" applyBorder="1" applyAlignment="1">
      <alignment horizontal="right" vertical="center" wrapText="1" indent="1"/>
    </xf>
    <xf numFmtId="3" fontId="20" fillId="0" borderId="14" xfId="6" applyNumberFormat="1" applyFont="1" applyFill="1" applyBorder="1" applyAlignment="1">
      <alignment horizontal="right" vertical="center" wrapText="1" indent="1"/>
    </xf>
    <xf numFmtId="10" fontId="14" fillId="0" borderId="6" xfId="5" applyNumberFormat="1" applyFont="1" applyFill="1" applyBorder="1" applyAlignment="1">
      <alignment horizontal="right" vertical="center" wrapText="1" indent="1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6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6" xfId="3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19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9" fillId="0" borderId="9" xfId="0" applyFont="1" applyBorder="1" applyAlignment="1">
      <alignment horizontal="left" vertical="center" wrapText="1"/>
    </xf>
    <xf numFmtId="10" fontId="14" fillId="0" borderId="6" xfId="5" applyNumberFormat="1" applyFont="1" applyFill="1" applyBorder="1" applyAlignment="1">
      <alignment horizontal="right" vertical="center" indent="1"/>
    </xf>
    <xf numFmtId="10" fontId="14" fillId="0" borderId="19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1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6" xfId="4" applyNumberFormat="1" applyFont="1" applyFill="1" applyBorder="1" applyAlignment="1">
      <alignment horizontal="center" vertical="center" wrapText="1"/>
    </xf>
    <xf numFmtId="10" fontId="21" fillId="0" borderId="6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0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7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19" xfId="0" applyNumberFormat="1" applyFont="1" applyBorder="1" applyAlignment="1">
      <alignment horizontal="right" vertical="center" indent="1"/>
    </xf>
    <xf numFmtId="10" fontId="14" fillId="0" borderId="45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55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9" fillId="0" borderId="56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21" fillId="0" borderId="25" xfId="4" applyFont="1" applyFill="1" applyBorder="1" applyAlignment="1">
      <alignment vertical="center" wrapText="1"/>
    </xf>
    <xf numFmtId="0" fontId="14" fillId="0" borderId="55" xfId="4" applyFont="1" applyFill="1" applyBorder="1" applyAlignment="1">
      <alignment vertical="center" wrapText="1"/>
    </xf>
    <xf numFmtId="0" fontId="9" fillId="0" borderId="21" xfId="0" applyFont="1" applyBorder="1" applyAlignment="1">
      <alignment vertical="center"/>
    </xf>
    <xf numFmtId="0" fontId="21" fillId="0" borderId="6" xfId="3" applyFont="1" applyFill="1" applyBorder="1" applyAlignment="1">
      <alignment vertical="center" wrapText="1"/>
    </xf>
    <xf numFmtId="0" fontId="21" fillId="0" borderId="58" xfId="3" applyFont="1" applyFill="1" applyBorder="1" applyAlignment="1">
      <alignment vertical="center" wrapText="1"/>
    </xf>
    <xf numFmtId="0" fontId="21" fillId="0" borderId="59" xfId="3" applyFont="1" applyFill="1" applyBorder="1" applyAlignment="1">
      <alignment vertical="center" wrapText="1"/>
    </xf>
    <xf numFmtId="0" fontId="21" fillId="0" borderId="58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0" xfId="0" applyFont="1" applyBorder="1"/>
    <xf numFmtId="0" fontId="9" fillId="0" borderId="61" xfId="0" applyFont="1" applyBorder="1"/>
    <xf numFmtId="0" fontId="10" fillId="0" borderId="6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3" xfId="0" applyFont="1" applyBorder="1"/>
    <xf numFmtId="0" fontId="6" fillId="0" borderId="64" xfId="0" applyFont="1" applyBorder="1" applyAlignment="1">
      <alignment vertical="top" wrapText="1"/>
    </xf>
    <xf numFmtId="0" fontId="9" fillId="0" borderId="65" xfId="0" applyFont="1" applyBorder="1"/>
    <xf numFmtId="0" fontId="9" fillId="0" borderId="66" xfId="0" applyFont="1" applyBorder="1"/>
    <xf numFmtId="0" fontId="21" fillId="0" borderId="9" xfId="4" applyFont="1" applyFill="1" applyBorder="1" applyAlignment="1">
      <alignment horizontal="left" vertical="center" wrapText="1"/>
    </xf>
    <xf numFmtId="0" fontId="9" fillId="0" borderId="64" xfId="0" applyFont="1" applyBorder="1" applyAlignment="1">
      <alignment vertical="top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7" xfId="0" applyFont="1" applyBorder="1"/>
    <xf numFmtId="4" fontId="21" fillId="0" borderId="6" xfId="3" applyNumberFormat="1" applyFont="1" applyFill="1" applyBorder="1" applyAlignment="1">
      <alignment horizontal="center" vertical="center" wrapText="1"/>
    </xf>
    <xf numFmtId="3" fontId="21" fillId="0" borderId="6" xfId="3" applyNumberFormat="1" applyFont="1" applyFill="1" applyBorder="1" applyAlignment="1">
      <alignment horizontal="center" vertical="center" wrapText="1"/>
    </xf>
    <xf numFmtId="0" fontId="21" fillId="0" borderId="67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68" xfId="0" applyFont="1" applyBorder="1"/>
    <xf numFmtId="0" fontId="9" fillId="0" borderId="69" xfId="0" applyFont="1" applyBorder="1"/>
    <xf numFmtId="0" fontId="21" fillId="0" borderId="21" xfId="4" applyFont="1" applyFill="1" applyBorder="1" applyAlignment="1">
      <alignment vertical="center" wrapText="1"/>
    </xf>
    <xf numFmtId="0" fontId="25" fillId="0" borderId="62" xfId="0" applyFont="1" applyBorder="1" applyAlignment="1">
      <alignment horizontal="center" vertical="center" wrapText="1"/>
    </xf>
    <xf numFmtId="0" fontId="9" fillId="0" borderId="58" xfId="0" applyFont="1" applyBorder="1"/>
    <xf numFmtId="3" fontId="26" fillId="0" borderId="6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9" fillId="0" borderId="70" xfId="0" applyFont="1" applyBorder="1"/>
    <xf numFmtId="0" fontId="5" fillId="0" borderId="24" xfId="0" applyFont="1" applyBorder="1" applyAlignment="1">
      <alignment horizontal="left" vertical="center"/>
    </xf>
    <xf numFmtId="0" fontId="20" fillId="0" borderId="71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7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20" fillId="0" borderId="24" xfId="6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0" fillId="0" borderId="74" xfId="0" applyBorder="1" applyAlignment="1"/>
    <xf numFmtId="0" fontId="10" fillId="0" borderId="7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0" fillId="0" borderId="76" xfId="6" applyFont="1" applyFill="1" applyBorder="1" applyAlignment="1">
      <alignment horizontal="center" vertical="center" wrapText="1"/>
    </xf>
    <xf numFmtId="0" fontId="20" fillId="0" borderId="77" xfId="6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the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0170948660313719"/>
          <c:y val="6.51343433247400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403E-2"/>
          <c:y val="0.29118882898119081"/>
          <c:w val="0.947009337447697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36E-3"/>
                  <c:y val="2.344418128418116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-9.6648842538775703E-2</c:v>
                </c:pt>
                <c:pt idx="1">
                  <c:v>-8.8716496930034139E-2</c:v>
                </c:pt>
                <c:pt idx="2">
                  <c:v>-0.35940246045694202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239940334534296E-3"/>
                  <c:y val="2.154043389198926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-9.0743394279818812E-2</c:v>
                </c:pt>
                <c:pt idx="1">
                  <c:v>-9.7076362536088423E-2</c:v>
                </c:pt>
                <c:pt idx="2">
                  <c:v>-0.30689054485628564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2E-4"/>
                  <c:y val="-1.164283331492870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48283E-4"/>
                  <c:y val="-1.376204644041057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691076872564134E-4"/>
                  <c:y val="-2.510300387918965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-5.4412920570124694E-2</c:v>
                </c:pt>
                <c:pt idx="1">
                  <c:v>-1.8178217654198799E-2</c:v>
                </c:pt>
                <c:pt idx="2">
                  <c:v>-1.2298809795444258E-2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-4.449286839362688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712E-4"/>
                  <c:y val="3.886035658444619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-9.500216923174579E-3</c:v>
                </c:pt>
                <c:pt idx="1">
                  <c:v>-2.7059148754838707E-2</c:v>
                </c:pt>
                <c:pt idx="2">
                  <c:v>-0.11993680043985867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-2.4216709253296248E-2</c:v>
                </c:pt>
                <c:pt idx="1">
                  <c:v>1.7616389444377878E-3</c:v>
                </c:pt>
                <c:pt idx="2">
                  <c:v>-0.17564473210765472</c:v>
                </c:pt>
              </c:numCache>
            </c:numRef>
          </c:val>
        </c:ser>
        <c:dLbls>
          <c:showVal val="1"/>
        </c:dLbls>
        <c:gapWidth val="400"/>
        <c:overlap val="-10"/>
        <c:axId val="65450368"/>
        <c:axId val="65451904"/>
      </c:barChart>
      <c:catAx>
        <c:axId val="6545036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5451904"/>
        <c:crosses val="autoZero"/>
        <c:auto val="1"/>
        <c:lblAlgn val="ctr"/>
        <c:lblOffset val="0"/>
        <c:tickLblSkip val="1"/>
        <c:tickMarkSkip val="1"/>
      </c:catAx>
      <c:valAx>
        <c:axId val="65451904"/>
        <c:scaling>
          <c:orientation val="minMax"/>
          <c:max val="0.1"/>
          <c:min val="-0.37000000000000016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54503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2735078404679489E-3"/>
          <c:y val="0.75862352813520761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17370673493399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68"/>
          <c:y val="0.15727735584781194"/>
          <c:w val="0.53846153846153844"/>
          <c:h val="0.63849911627768396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WIG20 (Poland)</c:v>
                </c:pt>
                <c:pt idx="3">
                  <c:v>HANG SENG (Hong Kong)</c:v>
                </c:pt>
                <c:pt idx="4">
                  <c:v>FTSE 100 (Great Britain)</c:v>
                </c:pt>
                <c:pt idx="5">
                  <c:v>S&amp;P 500 (USA)</c:v>
                </c:pt>
                <c:pt idx="6">
                  <c:v>RTSI (Russia)</c:v>
                </c:pt>
                <c:pt idx="7">
                  <c:v>DJIA (USA)</c:v>
                </c:pt>
                <c:pt idx="8">
                  <c:v>CAC 40 (France)</c:v>
                </c:pt>
                <c:pt idx="9">
                  <c:v>SHANGHAI SE COMPOSITE (China)</c:v>
                </c:pt>
                <c:pt idx="10">
                  <c:v>MICEX (Russia)</c:v>
                </c:pt>
                <c:pt idx="11">
                  <c:v>NIKKEI 225 (Japan)</c:v>
                </c:pt>
                <c:pt idx="12">
                  <c:v>DAX (Germany)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-9.7076362536088423E-2</c:v>
                </c:pt>
                <c:pt idx="1">
                  <c:v>-8.8716496930034139E-2</c:v>
                </c:pt>
                <c:pt idx="2">
                  <c:v>-6.519807963961699E-2</c:v>
                </c:pt>
                <c:pt idx="3">
                  <c:v>-2.8428395002835782E-2</c:v>
                </c:pt>
                <c:pt idx="4">
                  <c:v>-7.8602880952793885E-4</c:v>
                </c:pt>
                <c:pt idx="5">
                  <c:v>5.0496306555847248E-4</c:v>
                </c:pt>
                <c:pt idx="6">
                  <c:v>1.8449748089979234E-3</c:v>
                </c:pt>
                <c:pt idx="7">
                  <c:v>3.1918856582540123E-3</c:v>
                </c:pt>
                <c:pt idx="8">
                  <c:v>1.2238497568226592E-2</c:v>
                </c:pt>
                <c:pt idx="9">
                  <c:v>1.8579123504091744E-2</c:v>
                </c:pt>
                <c:pt idx="10">
                  <c:v>3.4775902262887515E-2</c:v>
                </c:pt>
                <c:pt idx="11">
                  <c:v>3.4814574151998512E-2</c:v>
                </c:pt>
                <c:pt idx="12">
                  <c:v>4.9039920222227584E-2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WIG20 (Poland)</c:v>
                </c:pt>
                <c:pt idx="3">
                  <c:v>HANG SENG (Hong Kong)</c:v>
                </c:pt>
                <c:pt idx="4">
                  <c:v>FTSE 100 (Great Britain)</c:v>
                </c:pt>
                <c:pt idx="5">
                  <c:v>S&amp;P 500 (USA)</c:v>
                </c:pt>
                <c:pt idx="6">
                  <c:v>RTSI (Russia)</c:v>
                </c:pt>
                <c:pt idx="7">
                  <c:v>DJIA (USA)</c:v>
                </c:pt>
                <c:pt idx="8">
                  <c:v>CAC 40 (France)</c:v>
                </c:pt>
                <c:pt idx="9">
                  <c:v>SHANGHAI SE COMPOSITE (China)</c:v>
                </c:pt>
                <c:pt idx="10">
                  <c:v>MICEX (Russia)</c:v>
                </c:pt>
                <c:pt idx="11">
                  <c:v>NIKKEI 225 (Japan)</c:v>
                </c:pt>
                <c:pt idx="12">
                  <c:v>DAX (Germany)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-0.30689054485628564</c:v>
                </c:pt>
                <c:pt idx="1">
                  <c:v>-0.35940246045694202</c:v>
                </c:pt>
                <c:pt idx="2">
                  <c:v>-0.16849313885506534</c:v>
                </c:pt>
                <c:pt idx="3">
                  <c:v>-6.4025939211356131E-2</c:v>
                </c:pt>
                <c:pt idx="4">
                  <c:v>-2.9159920574308829E-2</c:v>
                </c:pt>
                <c:pt idx="5">
                  <c:v>2.8841300742543652E-5</c:v>
                </c:pt>
                <c:pt idx="6">
                  <c:v>7.1315653020702863E-2</c:v>
                </c:pt>
                <c:pt idx="7">
                  <c:v>-1.4633207789326419E-2</c:v>
                </c:pt>
                <c:pt idx="8">
                  <c:v>0.16771953626629377</c:v>
                </c:pt>
                <c:pt idx="9">
                  <c:v>8.8317049980889628E-2</c:v>
                </c:pt>
                <c:pt idx="10">
                  <c:v>0.26810634321678939</c:v>
                </c:pt>
                <c:pt idx="11">
                  <c:v>0.13161023840208763</c:v>
                </c:pt>
                <c:pt idx="12">
                  <c:v>0.16079465200830145</c:v>
                </c:pt>
              </c:numCache>
            </c:numRef>
          </c:val>
        </c:ser>
        <c:dLbls>
          <c:showVal val="1"/>
        </c:dLbls>
        <c:gapWidth val="100"/>
        <c:overlap val="-20"/>
        <c:axId val="75500160"/>
        <c:axId val="75514240"/>
      </c:barChart>
      <c:catAx>
        <c:axId val="7550016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514240"/>
        <c:crosses val="autoZero"/>
        <c:lblAlgn val="ctr"/>
        <c:lblOffset val="100"/>
        <c:tickLblSkip val="1"/>
        <c:tickMarkSkip val="1"/>
      </c:catAx>
      <c:valAx>
        <c:axId val="75514240"/>
        <c:scaling>
          <c:orientation val="minMax"/>
          <c:max val="0.30000000000000016"/>
          <c:min val="-0.4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500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57283142389524"/>
          <c:y val="0.89162668809013246"/>
          <c:w val="0.58428805237315873"/>
          <c:h val="5.418725728724561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26"/>
          <c:y val="0.32017612428069397"/>
          <c:w val="0.34048257372654189"/>
          <c:h val="0.353070931569806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6880341194678976E-2"/>
                  <c:y val="-0.12223939732045191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3231622221485927E-2"/>
                  <c:y val="-5.288424668635483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946356805465198E-2"/>
                  <c:y val="-2.913899065518158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797583688079344"/>
                  <c:y val="8.4049810896784496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8116534640686542E-2"/>
                  <c:y val="7.2469267812705906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7.0387883866462941E-2"/>
                  <c:y val="0.1273488245854962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244367930927946E-2"/>
                  <c:y val="8.3940830455396048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2776059110598164E-2"/>
                  <c:y val="9.8932939280454685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559463890092662E-2"/>
                  <c:y val="1.2671806637942528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392646530244178"/>
                  <c:y val="-5.4120580171116532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5695570097983572E-2"/>
                  <c:y val="-0.14065241769951622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В_ВЧА!$B$30:$B$40</c:f>
              <c:strCache>
                <c:ptCount val="11"/>
                <c:pt idx="0">
                  <c:v>Others</c:v>
                </c:pt>
                <c:pt idx="1">
                  <c:v>Fund*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Sofiivskyi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VSI</c:v>
                </c:pt>
                <c:pt idx="10">
                  <c:v>OTP Fond Aktsii</c:v>
                </c:pt>
              </c:strCache>
            </c:strRef>
          </c:cat>
          <c:val>
            <c:numRef>
              <c:f>В_ВЧА!$C$30:$C$40</c:f>
              <c:numCache>
                <c:formatCode>#,##0.00</c:formatCode>
                <c:ptCount val="11"/>
                <c:pt idx="0">
                  <c:v>5054796.7804999948</c:v>
                </c:pt>
                <c:pt idx="1">
                  <c:v>21074951.357000001</c:v>
                </c:pt>
                <c:pt idx="2">
                  <c:v>4264060.03</c:v>
                </c:pt>
                <c:pt idx="3">
                  <c:v>3323570.59</c:v>
                </c:pt>
                <c:pt idx="4">
                  <c:v>3033087.14</c:v>
                </c:pt>
                <c:pt idx="5">
                  <c:v>2955252.3229</c:v>
                </c:pt>
                <c:pt idx="6">
                  <c:v>2846576.73</c:v>
                </c:pt>
                <c:pt idx="7">
                  <c:v>2454256.5699999998</c:v>
                </c:pt>
                <c:pt idx="8">
                  <c:v>1938707.8899000001</c:v>
                </c:pt>
                <c:pt idx="9">
                  <c:v>1925528.86</c:v>
                </c:pt>
                <c:pt idx="10">
                  <c:v>1729826.6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В_ВЧА!$B$30:$B$40</c:f>
              <c:strCache>
                <c:ptCount val="11"/>
                <c:pt idx="0">
                  <c:v>Others</c:v>
                </c:pt>
                <c:pt idx="1">
                  <c:v>Fund*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Sofiivskyi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VSI</c:v>
                </c:pt>
                <c:pt idx="10">
                  <c:v>OTP Fond Aktsii</c:v>
                </c:pt>
              </c:strCache>
            </c:strRef>
          </c:cat>
          <c:val>
            <c:numRef>
              <c:f>В_ВЧА!$D$30:$D$40</c:f>
              <c:numCache>
                <c:formatCode>0.00%</c:formatCode>
                <c:ptCount val="11"/>
                <c:pt idx="0">
                  <c:v>9.1970642925741267E-2</c:v>
                </c:pt>
                <c:pt idx="1">
                  <c:v>0.38345296756723202</c:v>
                </c:pt>
                <c:pt idx="2">
                  <c:v>7.7583404331096437E-2</c:v>
                </c:pt>
                <c:pt idx="3">
                  <c:v>6.0471456567864193E-2</c:v>
                </c:pt>
                <c:pt idx="4">
                  <c:v>5.5186189757762134E-2</c:v>
                </c:pt>
                <c:pt idx="5">
                  <c:v>5.3770006579377971E-2</c:v>
                </c:pt>
                <c:pt idx="6">
                  <c:v>5.1792683932519665E-2</c:v>
                </c:pt>
                <c:pt idx="7">
                  <c:v>4.4654526076772859E-2</c:v>
                </c:pt>
                <c:pt idx="8">
                  <c:v>3.527425904977198E-2</c:v>
                </c:pt>
                <c:pt idx="9">
                  <c:v>3.5034470210442883E-2</c:v>
                </c:pt>
                <c:pt idx="10">
                  <c:v>3.1473721192073791E-2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9304642475246149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060498202252694E-2"/>
          <c:y val="0.38398395788946033"/>
          <c:w val="0.89493641266919233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ВЧА'!$C$61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5957800111365E-3"/>
                  <c:y val="-3.828938775830926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ВЧА'!$B$62:$B$72</c:f>
              <c:strCache>
                <c:ptCount val="11"/>
                <c:pt idx="0">
                  <c:v>UNIVER.UA/Myhailo Grushevskyi: Fond Derzhavnyh Paperiv   </c:v>
                </c:pt>
                <c:pt idx="1">
                  <c:v>VSI</c:v>
                </c:pt>
                <c:pt idx="2">
                  <c:v>Altus-Strategichnyi</c:v>
                </c:pt>
                <c:pt idx="3">
                  <c:v>Argentum</c:v>
                </c:pt>
                <c:pt idx="4">
                  <c:v>Altus – Depozyt</c:v>
                </c:pt>
                <c:pt idx="5">
                  <c:v>OTP Fond Aktsii</c:v>
                </c:pt>
                <c:pt idx="6">
                  <c:v>KINTO-Ekviti</c:v>
                </c:pt>
                <c:pt idx="7">
                  <c:v>KINTO-Kaznacheyskyi</c:v>
                </c:pt>
                <c:pt idx="8">
                  <c:v>KINTO-Klasychnyi</c:v>
                </c:pt>
                <c:pt idx="9">
                  <c:v>OTP Klasychnyi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ВЧА'!$C$62:$C$72</c:f>
              <c:numCache>
                <c:formatCode>#,##0.00</c:formatCode>
                <c:ptCount val="11"/>
                <c:pt idx="0">
                  <c:v>298.90257000000031</c:v>
                </c:pt>
                <c:pt idx="1">
                  <c:v>237.50633000000008</c:v>
                </c:pt>
                <c:pt idx="2">
                  <c:v>151.10700999999995</c:v>
                </c:pt>
                <c:pt idx="3">
                  <c:v>-59.37779000000004</c:v>
                </c:pt>
                <c:pt idx="4">
                  <c:v>68.796410000000151</c:v>
                </c:pt>
                <c:pt idx="5">
                  <c:v>-152.96655999999982</c:v>
                </c:pt>
                <c:pt idx="6">
                  <c:v>-77.594479999999976</c:v>
                </c:pt>
                <c:pt idx="7">
                  <c:v>-75.800899999999913</c:v>
                </c:pt>
                <c:pt idx="8">
                  <c:v>-109.61159799999743</c:v>
                </c:pt>
                <c:pt idx="9">
                  <c:v>-42.874160000000032</c:v>
                </c:pt>
                <c:pt idx="10">
                  <c:v>-711.08868460000008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ВЧА'!$E$61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9961034947113352E-3"/>
                  <c:y val="-7.191869938604323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0034045609817973E-3"/>
                  <c:y val="-2.617565307539714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6656408389850497E-4"/>
                  <c:y val="3.872550323995738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057874142220432E-4"/>
                  <c:y val="-2.821175319057792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7720288714937631E-4"/>
                  <c:y val="-3.3461817499126707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3680894812459475E-3"/>
                  <c:y val="6.6468456754793279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7436232490210631E-4"/>
                  <c:y val="7.0604086752649273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8183366088274876E-3"/>
                  <c:y val="5.4352865856613251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2026777667346366E-3"/>
                  <c:y val="-5.8597693753592679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9.2780133052551735E-4"/>
                  <c:y val="5.798908230937045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5796384855695368E-3"/>
                  <c:y val="-3.8764049403137317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83"/>
                  <c:y val="0.3490763253540548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707"/>
                  <c:y val="0.3839839578894603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2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82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115"/>
                  <c:y val="0.35728988595062072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26"/>
                  <c:y val="0.46406617370597841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6"/>
                  <c:y val="0.66324501817270398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ВЧА'!$B$62:$B$72</c:f>
              <c:strCache>
                <c:ptCount val="11"/>
                <c:pt idx="0">
                  <c:v>UNIVER.UA/Myhailo Grushevskyi: Fond Derzhavnyh Paperiv   </c:v>
                </c:pt>
                <c:pt idx="1">
                  <c:v>VSI</c:v>
                </c:pt>
                <c:pt idx="2">
                  <c:v>Altus-Strategichnyi</c:v>
                </c:pt>
                <c:pt idx="3">
                  <c:v>Argentum</c:v>
                </c:pt>
                <c:pt idx="4">
                  <c:v>Altus – Depozyt</c:v>
                </c:pt>
                <c:pt idx="5">
                  <c:v>OTP Fond Aktsii</c:v>
                </c:pt>
                <c:pt idx="6">
                  <c:v>KINTO-Ekviti</c:v>
                </c:pt>
                <c:pt idx="7">
                  <c:v>KINTO-Kaznacheyskyi</c:v>
                </c:pt>
                <c:pt idx="8">
                  <c:v>KINTO-Klasychnyi</c:v>
                </c:pt>
                <c:pt idx="9">
                  <c:v>OTP Klasychnyi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ВЧА'!$E$62:$E$72</c:f>
              <c:numCache>
                <c:formatCode>#,##0.00</c:formatCode>
                <c:ptCount val="11"/>
                <c:pt idx="0">
                  <c:v>226.05242068906637</c:v>
                </c:pt>
                <c:pt idx="1">
                  <c:v>208.81290228952932</c:v>
                </c:pt>
                <c:pt idx="2">
                  <c:v>144.84205839195982</c:v>
                </c:pt>
                <c:pt idx="3">
                  <c:v>50.34877737710967</c:v>
                </c:pt>
                <c:pt idx="4">
                  <c:v>0</c:v>
                </c:pt>
                <c:pt idx="5">
                  <c:v>-3.2452336020442072</c:v>
                </c:pt>
                <c:pt idx="6">
                  <c:v>-3.5592484501925679</c:v>
                </c:pt>
                <c:pt idx="7">
                  <c:v>-9.4252744497056042</c:v>
                </c:pt>
                <c:pt idx="8">
                  <c:v>-42.89275828745609</c:v>
                </c:pt>
                <c:pt idx="9">
                  <c:v>-58.019903821760735</c:v>
                </c:pt>
                <c:pt idx="10">
                  <c:v>-488.77598788340237</c:v>
                </c:pt>
              </c:numCache>
            </c:numRef>
          </c:val>
        </c:ser>
        <c:dLbls>
          <c:showVal val="1"/>
        </c:dLbls>
        <c:overlap val="-30"/>
        <c:axId val="71955200"/>
        <c:axId val="71956736"/>
      </c:barChart>
      <c:lineChart>
        <c:grouping val="standard"/>
        <c:ser>
          <c:idx val="2"/>
          <c:order val="2"/>
          <c:tx>
            <c:strRef>
              <c:f>'В_динаміка ВЧА'!$D$61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928414886065827E-2"/>
                  <c:y val="-9.275920889480267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74246166625077E-2"/>
                  <c:y val="-5.96080109845836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529068250660637E-2"/>
                  <c:y val="5.248666931515620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56863483756023E-2"/>
                  <c:y val="4.914090556777314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828988514031194E-2"/>
                  <c:y val="4.419307208939159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554112077821997E-2"/>
                  <c:y val="0.1147816411879587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79235641612879E-2"/>
                  <c:y val="9.872464831905856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36863208266953E-2"/>
                  <c:y val="0.10883990340808009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241279055289315E-2"/>
                  <c:y val="0.1037956879928183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78119532372635E-2"/>
                  <c:y val="5.684724638026547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3"/>
                  <c:y val="1.0266950745707491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915"/>
                  <c:y val="8.2135605965659962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962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962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962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'В_динаміка ВЧА'!$B$62:$B$71</c:f>
              <c:strCache>
                <c:ptCount val="10"/>
                <c:pt idx="0">
                  <c:v>UNIVER.UA/Myhailo Grushevskyi: Fond Derzhavnyh Paperiv   </c:v>
                </c:pt>
                <c:pt idx="1">
                  <c:v>VSI</c:v>
                </c:pt>
                <c:pt idx="2">
                  <c:v>Altus-Strategichnyi</c:v>
                </c:pt>
                <c:pt idx="3">
                  <c:v>Argentum</c:v>
                </c:pt>
                <c:pt idx="4">
                  <c:v>Altus – Depozyt</c:v>
                </c:pt>
                <c:pt idx="5">
                  <c:v>OTP Fond Aktsii</c:v>
                </c:pt>
                <c:pt idx="6">
                  <c:v>KINTO-Ekviti</c:v>
                </c:pt>
                <c:pt idx="7">
                  <c:v>KINTO-Kaznacheyskyi</c:v>
                </c:pt>
                <c:pt idx="8">
                  <c:v>KINTO-Klasychnyi</c:v>
                </c:pt>
                <c:pt idx="9">
                  <c:v>OTP Klasychnyi </c:v>
                </c:pt>
              </c:strCache>
            </c:strRef>
          </c:cat>
          <c:val>
            <c:numRef>
              <c:f>'В_динаміка ВЧА'!$D$62:$D$71</c:f>
              <c:numCache>
                <c:formatCode>0.00%</c:formatCode>
                <c:ptCount val="10"/>
                <c:pt idx="0">
                  <c:v>7.5382269938909383E-2</c:v>
                </c:pt>
                <c:pt idx="1">
                  <c:v>0.14070092417546112</c:v>
                </c:pt>
                <c:pt idx="2">
                  <c:v>0.30205825459926816</c:v>
                </c:pt>
                <c:pt idx="3">
                  <c:v>-4.5294933090303038E-2</c:v>
                </c:pt>
                <c:pt idx="4">
                  <c:v>2.3208388200168257E-2</c:v>
                </c:pt>
                <c:pt idx="5">
                  <c:v>-8.1244484657039984E-2</c:v>
                </c:pt>
                <c:pt idx="6">
                  <c:v>-2.2814088232418542E-2</c:v>
                </c:pt>
                <c:pt idx="7">
                  <c:v>-3.7627485360221563E-2</c:v>
                </c:pt>
                <c:pt idx="8">
                  <c:v>-5.174126000750315E-3</c:v>
                </c:pt>
                <c:pt idx="9">
                  <c:v>-3.9915835753195884E-2</c:v>
                </c:pt>
              </c:numCache>
            </c:numRef>
          </c:val>
        </c:ser>
        <c:dLbls>
          <c:showVal val="1"/>
        </c:dLbls>
        <c:marker val="1"/>
        <c:axId val="73023488"/>
        <c:axId val="73025024"/>
      </c:lineChart>
      <c:catAx>
        <c:axId val="7195520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56736"/>
        <c:crosses val="autoZero"/>
        <c:lblAlgn val="ctr"/>
        <c:lblOffset val="40"/>
        <c:tickLblSkip val="2"/>
        <c:tickMarkSkip val="1"/>
      </c:catAx>
      <c:valAx>
        <c:axId val="71956736"/>
        <c:scaling>
          <c:orientation val="minMax"/>
          <c:max val="250"/>
          <c:min val="-35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55200"/>
        <c:crosses val="autoZero"/>
        <c:crossBetween val="between"/>
      </c:valAx>
      <c:catAx>
        <c:axId val="73023488"/>
        <c:scaling>
          <c:orientation val="minMax"/>
        </c:scaling>
        <c:delete val="1"/>
        <c:axPos val="b"/>
        <c:tickLblPos val="none"/>
        <c:crossAx val="73025024"/>
        <c:crosses val="autoZero"/>
        <c:lblAlgn val="ctr"/>
        <c:lblOffset val="100"/>
      </c:catAx>
      <c:valAx>
        <c:axId val="7302502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234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5585845664627671E-2"/>
          <c:y val="0.75359418473492923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Rates of Return: Open-Ended Funds, Bank Deposits </a:t>
            </a:r>
          </a:p>
          <a:p>
            <a:pPr>
              <a:defRPr sz="1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and Indexes over the Month</a:t>
            </a:r>
          </a:p>
        </c:rich>
      </c:tx>
      <c:layout>
        <c:manualLayout>
          <c:xMode val="edge"/>
          <c:yMode val="edge"/>
          <c:x val="0.31991962272321595"/>
          <c:y val="6.097552526746339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132807652952724E-2"/>
          <c:y val="9.5528550091056735E-2"/>
          <c:w val="0.95674091263445626"/>
          <c:h val="0.868903301360142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'В_діаграма(дох)'!$A$2:$A$31</c:f>
              <c:strCache>
                <c:ptCount val="30"/>
                <c:pt idx="0">
                  <c:v>UNIVER.UA/Iaroslav Mudryi: Fond Aktsii</c:v>
                </c:pt>
                <c:pt idx="1">
                  <c:v>Argentum</c:v>
                </c:pt>
                <c:pt idx="2">
                  <c:v>OTP Fond Aktsii</c:v>
                </c:pt>
                <c:pt idx="3">
                  <c:v>Nadbannia</c:v>
                </c:pt>
                <c:pt idx="4">
                  <c:v>SEM Azhio</c:v>
                </c:pt>
                <c:pt idx="5">
                  <c:v>UNIVER.UA/Volodymyr Velykyi: Fond Zbalansovanyi</c:v>
                </c:pt>
                <c:pt idx="6">
                  <c:v>KINTO-Kaznacheyskyi</c:v>
                </c:pt>
                <c:pt idx="7">
                  <c:v>Sofiivskyi</c:v>
                </c:pt>
                <c:pt idx="8">
                  <c:v>Premium – Fond Indeksnyi</c:v>
                </c:pt>
                <c:pt idx="9">
                  <c:v>KINTO-Ekviti</c:v>
                </c:pt>
                <c:pt idx="10">
                  <c:v>Premium – Fond Zbalansovanyi</c:v>
                </c:pt>
                <c:pt idx="11">
                  <c:v>TASK Resurs</c:v>
                </c:pt>
                <c:pt idx="12">
                  <c:v>Bonum Optimum</c:v>
                </c:pt>
                <c:pt idx="13">
                  <c:v>KINTO-Klasychnyi </c:v>
                </c:pt>
                <c:pt idx="14">
                  <c:v>Коnkord Dostatok</c:v>
                </c:pt>
                <c:pt idx="15">
                  <c:v>Altus-Strategichnyi</c:v>
                </c:pt>
                <c:pt idx="16">
                  <c:v>VSI</c:v>
                </c:pt>
                <c:pt idx="17">
                  <c:v>OTP Obligatsiinyi </c:v>
                </c:pt>
                <c:pt idx="18">
                  <c:v>OTP Klasychnyi </c:v>
                </c:pt>
                <c:pt idx="19">
                  <c:v>UNIVER.UA/Myhailo Grushevskyi: Fond Derzhavnyh Paperiv   </c:v>
                </c:pt>
                <c:pt idx="20">
                  <c:v>UNIVER.UA/Taras Shevchenko: Fond Zaoshchadzhen</c:v>
                </c:pt>
                <c:pt idx="21">
                  <c:v>Altus – Depozyt</c:v>
                </c:pt>
                <c:pt idx="22">
                  <c:v>Altus – Zbalansovanyi</c:v>
                </c:pt>
                <c:pt idx="23">
                  <c:v>Funds' average rate of return</c:v>
                </c:pt>
                <c:pt idx="24">
                  <c:v>UX Index</c:v>
                </c:pt>
                <c:pt idx="25">
                  <c:v>PFTS Index</c:v>
                </c:pt>
                <c:pt idx="26">
                  <c:v>EURO Deposits</c:v>
                </c:pt>
                <c:pt idx="27">
                  <c:v>USD Deposits</c:v>
                </c:pt>
                <c:pt idx="28">
                  <c:v>UAH Deposits</c:v>
                </c:pt>
                <c:pt idx="29">
                  <c:v>"Gold" deposit (at official rate of gold)</c:v>
                </c:pt>
              </c:strCache>
            </c:strRef>
          </c:cat>
          <c:val>
            <c:numRef>
              <c:f>'В_діаграма(дох)'!$B$2:$B$31</c:f>
              <c:numCache>
                <c:formatCode>0.00%</c:formatCode>
                <c:ptCount val="30"/>
                <c:pt idx="0">
                  <c:v>-0.14766794445328557</c:v>
                </c:pt>
                <c:pt idx="1">
                  <c:v>-8.1226785896804987E-2</c:v>
                </c:pt>
                <c:pt idx="2">
                  <c:v>-7.9653403463734396E-2</c:v>
                </c:pt>
                <c:pt idx="3">
                  <c:v>-4.0641139172180929E-2</c:v>
                </c:pt>
                <c:pt idx="4">
                  <c:v>-3.8271381878923871E-2</c:v>
                </c:pt>
                <c:pt idx="5">
                  <c:v>-3.8052897826668652E-2</c:v>
                </c:pt>
                <c:pt idx="6">
                  <c:v>-3.2868827228632047E-2</c:v>
                </c:pt>
                <c:pt idx="7">
                  <c:v>-3.2861263707008814E-2</c:v>
                </c:pt>
                <c:pt idx="8">
                  <c:v>-2.2343165122549857E-2</c:v>
                </c:pt>
                <c:pt idx="9">
                  <c:v>-2.1768522309367988E-2</c:v>
                </c:pt>
                <c:pt idx="10">
                  <c:v>-5.5470189583656238E-3</c:v>
                </c:pt>
                <c:pt idx="11">
                  <c:v>-5.1859375723257717E-3</c:v>
                </c:pt>
                <c:pt idx="12">
                  <c:v>-5.1217521366235808E-3</c:v>
                </c:pt>
                <c:pt idx="13">
                  <c:v>-3.1467965257874209E-3</c:v>
                </c:pt>
                <c:pt idx="14">
                  <c:v>-2.7757773766901028E-3</c:v>
                </c:pt>
                <c:pt idx="15">
                  <c:v>1.2146846348678908E-2</c:v>
                </c:pt>
                <c:pt idx="16">
                  <c:v>1.3038961057828535E-2</c:v>
                </c:pt>
                <c:pt idx="17">
                  <c:v>1.4210349166885683E-2</c:v>
                </c:pt>
                <c:pt idx="18">
                  <c:v>1.4657369372492512E-2</c:v>
                </c:pt>
                <c:pt idx="19">
                  <c:v>1.7989900815485793E-2</c:v>
                </c:pt>
                <c:pt idx="20">
                  <c:v>1.9828394001485838E-2</c:v>
                </c:pt>
                <c:pt idx="21">
                  <c:v>2.3208388200168129E-2</c:v>
                </c:pt>
                <c:pt idx="22">
                  <c:v>2.3953398619351862E-2</c:v>
                </c:pt>
                <c:pt idx="23">
                  <c:v>-1.8178217654198799E-2</c:v>
                </c:pt>
                <c:pt idx="24">
                  <c:v>-9.7076362536088423E-2</c:v>
                </c:pt>
                <c:pt idx="25">
                  <c:v>-8.8716496930034139E-2</c:v>
                </c:pt>
                <c:pt idx="26">
                  <c:v>1.7568089948710064E-2</c:v>
                </c:pt>
                <c:pt idx="27">
                  <c:v>5.2116248835695655E-2</c:v>
                </c:pt>
                <c:pt idx="28">
                  <c:v>2.1232876712328767E-2</c:v>
                </c:pt>
                <c:pt idx="29">
                  <c:v>-3.150334536493371E-2</c:v>
                </c:pt>
              </c:numCache>
            </c:numRef>
          </c:val>
        </c:ser>
        <c:gapWidth val="60"/>
        <c:axId val="63142528"/>
        <c:axId val="65225088"/>
      </c:barChart>
      <c:catAx>
        <c:axId val="631425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5225088"/>
        <c:crosses val="autoZero"/>
        <c:lblAlgn val="ctr"/>
        <c:lblOffset val="0"/>
        <c:tickLblSkip val="1"/>
        <c:tickMarkSkip val="1"/>
      </c:catAx>
      <c:valAx>
        <c:axId val="65225088"/>
        <c:scaling>
          <c:orientation val="minMax"/>
          <c:max val="6.0000000000000026E-2"/>
          <c:min val="-0.15000000000000008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314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8399999999999997E-2"/>
          <c:y val="0.39200102083599181"/>
          <c:w val="0.9264"/>
          <c:h val="0.38666767361373355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6134094453059173E-4"/>
                  <c:y val="1.944464954616141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3687167574063425E-4"/>
                  <c:y val="1.7983123814409099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Zbalansovanyi Fond "Parytet"</c:v>
                </c:pt>
                <c:pt idx="1">
                  <c:v>Optimum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Platynum </c:v>
                </c:pt>
                <c:pt idx="5">
                  <c:v>Кonkord Perspektyva</c:v>
                </c:pt>
              </c:strCache>
            </c:strRef>
          </c:cat>
          <c:val>
            <c:numRef>
              <c:f>'І_динаміка ВЧА'!$C$39:$C$44</c:f>
              <c:numCache>
                <c:formatCode>#,##0.00</c:formatCode>
                <c:ptCount val="6"/>
                <c:pt idx="0">
                  <c:v>-18.989560000000058</c:v>
                </c:pt>
                <c:pt idx="1">
                  <c:v>-20.089079999999957</c:v>
                </c:pt>
                <c:pt idx="2">
                  <c:v>-30.103619999999996</c:v>
                </c:pt>
                <c:pt idx="3">
                  <c:v>-35.632100000000094</c:v>
                </c:pt>
                <c:pt idx="4">
                  <c:v>-233.23050999999978</c:v>
                </c:pt>
                <c:pt idx="5">
                  <c:v>-21.461939999999945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ВЧА'!$E$38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755350770752978E-2"/>
                  <c:y val="-5.09498402579673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1768830878345935E-3"/>
                  <c:y val="-2.428310414667694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1984154049160439E-3"/>
                  <c:y val="-1.042833124805527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8198637601540523E-3"/>
                  <c:y val="-5.094984025796737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6151763114756013E-2"/>
                  <c:y val="7.8998145801252792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30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35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5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Zbalansovanyi Fond "Parytet"</c:v>
                </c:pt>
                <c:pt idx="1">
                  <c:v>Optimum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Platynum </c:v>
                </c:pt>
                <c:pt idx="5">
                  <c:v>Кonkord Perspektyva</c:v>
                </c:pt>
              </c:strCache>
            </c:strRef>
          </c:cat>
          <c:val>
            <c:numRef>
              <c:f>'І_динаміка ВЧА'!$E$39:$E$44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-16.667993587979336</c:v>
                </c:pt>
              </c:numCache>
            </c:numRef>
          </c:val>
        </c:ser>
        <c:dLbls>
          <c:showVal val="1"/>
        </c:dLbls>
        <c:overlap val="-20"/>
        <c:axId val="73452928"/>
        <c:axId val="75400320"/>
      </c:barChart>
      <c:lineChart>
        <c:grouping val="standard"/>
        <c:ser>
          <c:idx val="2"/>
          <c:order val="2"/>
          <c:tx>
            <c:strRef>
              <c:f>'І_динаміка ВЧА'!$D$38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300495744309802E-3"/>
                  <c:y val="-5.0875084835264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5086012191931316E-3"/>
                  <c:y val="-5.363648299215224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9.1293109788850087E-4"/>
                  <c:y val="-2.007920988920274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8655365850299673E-3"/>
                  <c:y val="-6.718572212950474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5.5591177020778879E-4"/>
                  <c:y val="5.484735040897117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4225559127106014E-3"/>
                  <c:y val="6.7613686293476888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29"/>
                  <c:y val="0.3626676111135707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6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31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'І_динаміка ВЧА'!$D$39:$D$44</c:f>
              <c:numCache>
                <c:formatCode>0.00%</c:formatCode>
                <c:ptCount val="6"/>
                <c:pt idx="0">
                  <c:v>-1.5946299344989156E-2</c:v>
                </c:pt>
                <c:pt idx="1">
                  <c:v>-3.2095260154940387E-2</c:v>
                </c:pt>
                <c:pt idx="2">
                  <c:v>-4.2155413444324191E-2</c:v>
                </c:pt>
                <c:pt idx="3">
                  <c:v>-2.8085893181969863E-2</c:v>
                </c:pt>
                <c:pt idx="4">
                  <c:v>-2.5987264296150784E-2</c:v>
                </c:pt>
                <c:pt idx="5">
                  <c:v>-8.9842698984364186E-3</c:v>
                </c:pt>
              </c:numCache>
            </c:numRef>
          </c:val>
        </c:ser>
        <c:dLbls>
          <c:showVal val="1"/>
        </c:dLbls>
        <c:marker val="1"/>
        <c:axId val="75401856"/>
        <c:axId val="75411840"/>
      </c:lineChart>
      <c:catAx>
        <c:axId val="7345292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400320"/>
        <c:crosses val="autoZero"/>
        <c:lblAlgn val="ctr"/>
        <c:lblOffset val="100"/>
        <c:tickLblSkip val="1"/>
        <c:tickMarkSkip val="1"/>
      </c:catAx>
      <c:valAx>
        <c:axId val="75400320"/>
        <c:scaling>
          <c:orientation val="minMax"/>
          <c:max val="1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452928"/>
        <c:crosses val="autoZero"/>
        <c:crossBetween val="between"/>
      </c:valAx>
      <c:catAx>
        <c:axId val="75401856"/>
        <c:scaling>
          <c:orientation val="minMax"/>
        </c:scaling>
        <c:delete val="1"/>
        <c:axPos val="b"/>
        <c:tickLblPos val="none"/>
        <c:crossAx val="75411840"/>
        <c:crosses val="autoZero"/>
        <c:lblAlgn val="ctr"/>
        <c:lblOffset val="100"/>
      </c:catAx>
      <c:valAx>
        <c:axId val="7541184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40185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16"/>
          <c:y val="0.81333545139440466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38069733668"/>
          <c:y val="5.524861878453038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14E-2"/>
          <c:y val="0.11602209944751388"/>
          <c:w val="0.92081263920360068"/>
          <c:h val="0.845303867403315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'І_діаграма(дох)'!$A$2:$A$15</c:f>
              <c:strCache>
                <c:ptCount val="14"/>
                <c:pt idx="0">
                  <c:v>Aurum</c:v>
                </c:pt>
                <c:pt idx="1">
                  <c:v>"UNIVER.UA/Otaman: Fond Perspectyvnyh Aktsii"</c:v>
                </c:pt>
                <c:pt idx="2">
                  <c:v>Optimum</c:v>
                </c:pt>
                <c:pt idx="3">
                  <c:v>TASK Ukrainskyi Kapital</c:v>
                </c:pt>
                <c:pt idx="4">
                  <c:v>Platynum</c:v>
                </c:pt>
                <c:pt idx="5">
                  <c:v>Zbalansovanyi Fond "Parytet"</c:v>
                </c:pt>
                <c:pt idx="6">
                  <c:v>Konkord Perspektyva</c:v>
                </c:pt>
                <c:pt idx="7">
                  <c:v>Funds' average rate of return</c:v>
                </c:pt>
                <c:pt idx="8">
                  <c:v>UX Index</c:v>
                </c:pt>
                <c:pt idx="9">
                  <c:v>PFTS Index</c:v>
                </c:pt>
                <c:pt idx="10">
                  <c:v>EURO deposits</c:v>
                </c:pt>
                <c:pt idx="11">
                  <c:v>USD deposits</c:v>
                </c:pt>
                <c:pt idx="12">
                  <c:v>UAH deposits</c:v>
                </c:pt>
                <c:pt idx="13">
                  <c:v>Gold deposit (at official rate of gold)</c:v>
                </c:pt>
              </c:strCache>
            </c:strRef>
          </c:cat>
          <c:val>
            <c:numRef>
              <c:f>'І_діаграма(дох)'!$B$2:$B$15</c:f>
              <c:numCache>
                <c:formatCode>0.00%</c:formatCode>
                <c:ptCount val="14"/>
                <c:pt idx="0">
                  <c:v>-4.3136909128320702E-2</c:v>
                </c:pt>
                <c:pt idx="1">
                  <c:v>-4.215541344432594E-2</c:v>
                </c:pt>
                <c:pt idx="2">
                  <c:v>-3.209526015493902E-2</c:v>
                </c:pt>
                <c:pt idx="3">
                  <c:v>-2.8085893181973853E-2</c:v>
                </c:pt>
                <c:pt idx="4">
                  <c:v>-2.5987264296141732E-2</c:v>
                </c:pt>
                <c:pt idx="5">
                  <c:v>-1.5946299345015791E-2</c:v>
                </c:pt>
                <c:pt idx="6">
                  <c:v>-2.0070017331539347E-3</c:v>
                </c:pt>
                <c:pt idx="7">
                  <c:v>-2.70591487548387E-2</c:v>
                </c:pt>
                <c:pt idx="8">
                  <c:v>-9.7076362536088423E-2</c:v>
                </c:pt>
                <c:pt idx="9">
                  <c:v>-8.8716496930034139E-2</c:v>
                </c:pt>
                <c:pt idx="10">
                  <c:v>1.7568089948710064E-2</c:v>
                </c:pt>
                <c:pt idx="11">
                  <c:v>5.2116248835695655E-2</c:v>
                </c:pt>
                <c:pt idx="12">
                  <c:v>2.1232876712328767E-2</c:v>
                </c:pt>
                <c:pt idx="13">
                  <c:v>-3.150334536493371E-2</c:v>
                </c:pt>
              </c:numCache>
            </c:numRef>
          </c:val>
        </c:ser>
        <c:gapWidth val="60"/>
        <c:axId val="65321984"/>
        <c:axId val="75436800"/>
      </c:barChart>
      <c:catAx>
        <c:axId val="653219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436800"/>
        <c:crosses val="autoZero"/>
        <c:lblAlgn val="ctr"/>
        <c:lblOffset val="100"/>
        <c:tickLblSkip val="1"/>
        <c:tickMarkSkip val="1"/>
      </c:catAx>
      <c:valAx>
        <c:axId val="75436800"/>
        <c:scaling>
          <c:orientation val="minMax"/>
          <c:max val="6.0000000000000026E-2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532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 sz="140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67"/>
          <c:w val="0.92887624466571861"/>
          <c:h val="0.45857988165680497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581790178347514E-3"/>
                  <c:y val="2.55736367317771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5098105982567524E-3"/>
                  <c:y val="1.161472143545390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8.1846198278683632E-4"/>
                  <c:y val="7.626813053031307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96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71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3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87"/>
                  <c:y val="0.505917159763313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44"/>
                  <c:y val="0.51479289940828432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64"/>
                  <c:y val="0.94970414201183462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7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Birzhi”</c:v>
                </c:pt>
                <c:pt idx="1">
                  <c:v>“TASK  Universal”</c:v>
                </c:pt>
                <c:pt idx="2">
                  <c:v>AntyBank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-360.62650999999977</c:v>
                </c:pt>
                <c:pt idx="1">
                  <c:v>126.48555000000006</c:v>
                </c:pt>
                <c:pt idx="2">
                  <c:v>-35.702830000000077</c:v>
                </c:pt>
                <c:pt idx="3">
                  <c:v>-38.227280000000029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77"/>
                  <c:y val="0.5147928994082843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3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Birzhi”</c:v>
                </c:pt>
                <c:pt idx="1">
                  <c:v>“TASK  Universal”</c:v>
                </c:pt>
                <c:pt idx="2">
                  <c:v>AntyBank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72.084889526399962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68410368"/>
        <c:axId val="68428544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908371863644984E-3"/>
                  <c:y val="-5.651896321402795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853971073801696E-3"/>
                  <c:y val="2.94150864278063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8012194468768792E-3"/>
                  <c:y val="0.11495488962493093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4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56"/>
                  <c:y val="0.89349112426035471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29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93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2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67"/>
                  <c:y val="0.99704142011834351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94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-6.8398570977044493E-2</c:v>
                </c:pt>
                <c:pt idx="1">
                  <c:v>0.12683656384862294</c:v>
                </c:pt>
                <c:pt idx="2">
                  <c:v>-8.7885572307083385E-3</c:v>
                </c:pt>
                <c:pt idx="3">
                  <c:v>-2.8759349541359201E-2</c:v>
                </c:pt>
              </c:numCache>
            </c:numRef>
          </c:val>
        </c:ser>
        <c:dLbls>
          <c:showVal val="1"/>
        </c:dLbls>
        <c:marker val="1"/>
        <c:axId val="68430080"/>
        <c:axId val="68444160"/>
      </c:lineChart>
      <c:catAx>
        <c:axId val="6841036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428544"/>
        <c:crosses val="autoZero"/>
        <c:lblAlgn val="ctr"/>
        <c:lblOffset val="100"/>
        <c:tickLblSkip val="1"/>
        <c:tickMarkSkip val="1"/>
      </c:catAx>
      <c:valAx>
        <c:axId val="6842854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410368"/>
        <c:crosses val="autoZero"/>
        <c:crossBetween val="between"/>
      </c:valAx>
      <c:catAx>
        <c:axId val="68430080"/>
        <c:scaling>
          <c:orientation val="minMax"/>
        </c:scaling>
        <c:delete val="1"/>
        <c:axPos val="b"/>
        <c:tickLblPos val="none"/>
        <c:crossAx val="68444160"/>
        <c:crosses val="autoZero"/>
        <c:lblAlgn val="ctr"/>
        <c:lblOffset val="100"/>
      </c:catAx>
      <c:valAx>
        <c:axId val="68444160"/>
        <c:scaling>
          <c:orientation val="minMax"/>
          <c:max val="0.15000000000000008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4300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278805120910385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97802197802199E-2"/>
          <c:y val="0.17429837518463825"/>
          <c:w val="0.95704295704295672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AntyBank</c:v>
                </c:pt>
                <c:pt idx="3">
                  <c:v>TASK  Universal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-8.2242101298739656E-2</c:v>
                </c:pt>
                <c:pt idx="1">
                  <c:v>-2.8759349541356283E-2</c:v>
                </c:pt>
                <c:pt idx="2">
                  <c:v>-8.7885572307524473E-3</c:v>
                </c:pt>
                <c:pt idx="3">
                  <c:v>0.12683656384859954</c:v>
                </c:pt>
                <c:pt idx="4">
                  <c:v>1.7616389444377878E-3</c:v>
                </c:pt>
                <c:pt idx="5">
                  <c:v>-9.7076362536088423E-2</c:v>
                </c:pt>
                <c:pt idx="6">
                  <c:v>-8.8716496930034139E-2</c:v>
                </c:pt>
                <c:pt idx="7">
                  <c:v>1.7568089948710064E-2</c:v>
                </c:pt>
                <c:pt idx="8">
                  <c:v>5.2116248835695655E-2</c:v>
                </c:pt>
                <c:pt idx="9">
                  <c:v>2.1232876712328767E-2</c:v>
                </c:pt>
                <c:pt idx="10">
                  <c:v>-3.150334536493371E-2</c:v>
                </c:pt>
              </c:numCache>
            </c:numRef>
          </c:val>
        </c:ser>
        <c:gapWidth val="60"/>
        <c:axId val="73334784"/>
        <c:axId val="73336320"/>
      </c:barChart>
      <c:catAx>
        <c:axId val="733347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36320"/>
        <c:crosses val="autoZero"/>
        <c:lblAlgn val="ctr"/>
        <c:lblOffset val="100"/>
        <c:tickLblSkip val="1"/>
        <c:tickMarkSkip val="1"/>
      </c:catAx>
      <c:valAx>
        <c:axId val="73336320"/>
        <c:scaling>
          <c:orientation val="minMax"/>
          <c:max val="0.13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3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20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205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40</xdr:row>
      <xdr:rowOff>104775</xdr:rowOff>
    </xdr:from>
    <xdr:to>
      <xdr:col>4</xdr:col>
      <xdr:colOff>533400</xdr:colOff>
      <xdr:row>64</xdr:row>
      <xdr:rowOff>104775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30</xdr:row>
      <xdr:rowOff>104775</xdr:rowOff>
    </xdr:from>
    <xdr:to>
      <xdr:col>7</xdr:col>
      <xdr:colOff>38100</xdr:colOff>
      <xdr:row>55</xdr:row>
      <xdr:rowOff>142875</xdr:rowOff>
    </xdr:to>
    <xdr:graphicFrame macro="">
      <xdr:nvGraphicFramePr>
        <xdr:cNvPr id="716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55</xdr:row>
      <xdr:rowOff>38100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19050</xdr:rowOff>
    </xdr:from>
    <xdr:to>
      <xdr:col>7</xdr:col>
      <xdr:colOff>9525</xdr:colOff>
      <xdr:row>35</xdr:row>
      <xdr:rowOff>152400</xdr:rowOff>
    </xdr:to>
    <xdr:graphicFrame macro="">
      <xdr:nvGraphicFramePr>
        <xdr:cNvPr id="1126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52</xdr:row>
      <xdr:rowOff>19050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123825</xdr:rowOff>
    </xdr:from>
    <xdr:to>
      <xdr:col>9</xdr:col>
      <xdr:colOff>295275</xdr:colOff>
      <xdr:row>30</xdr:row>
      <xdr:rowOff>76200</xdr:rowOff>
    </xdr:to>
    <xdr:graphicFrame macro="">
      <xdr:nvGraphicFramePr>
        <xdr:cNvPr id="1536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www.dragon-am.com/" TargetMode="Externa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art-capital.com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www.seb.ua/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pioglobal.ua/" TargetMode="External"/><Relationship Id="rId10" Type="http://schemas.openxmlformats.org/officeDocument/2006/relationships/hyperlink" Target="http://www.delta-capital.com.ua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www.vseswit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tabSelected="1" zoomScale="85" workbookViewId="0">
      <selection activeCell="A3" sqref="A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9" t="s">
        <v>17</v>
      </c>
      <c r="B1" s="69"/>
      <c r="C1" s="69"/>
      <c r="D1" s="70"/>
      <c r="E1" s="70"/>
      <c r="F1" s="70"/>
    </row>
    <row r="2" spans="1:14" ht="30.75" thickBot="1">
      <c r="A2" s="165" t="s">
        <v>18</v>
      </c>
      <c r="B2" s="165" t="s">
        <v>19</v>
      </c>
      <c r="C2" s="165" t="s">
        <v>20</v>
      </c>
      <c r="D2" s="165" t="s">
        <v>21</v>
      </c>
      <c r="E2" s="165" t="s">
        <v>22</v>
      </c>
      <c r="F2" s="165" t="s">
        <v>23</v>
      </c>
      <c r="G2" s="2"/>
      <c r="I2" s="1"/>
    </row>
    <row r="3" spans="1:14" ht="14.25">
      <c r="A3" s="84" t="s">
        <v>24</v>
      </c>
      <c r="B3" s="85">
        <v>-9.6648842538775703E-2</v>
      </c>
      <c r="C3" s="85">
        <v>-9.0743394279818812E-2</v>
      </c>
      <c r="D3" s="85">
        <v>-5.4412920570124694E-2</v>
      </c>
      <c r="E3" s="85">
        <v>-9.500216923174579E-3</v>
      </c>
      <c r="F3" s="85">
        <v>-2.4216709253296248E-2</v>
      </c>
      <c r="G3" s="57"/>
      <c r="H3" s="57"/>
      <c r="I3" s="2"/>
      <c r="J3" s="2"/>
      <c r="K3" s="2"/>
      <c r="L3" s="2"/>
    </row>
    <row r="4" spans="1:14" ht="14.25">
      <c r="A4" s="84" t="s">
        <v>25</v>
      </c>
      <c r="B4" s="85">
        <v>-8.8716496930034139E-2</v>
      </c>
      <c r="C4" s="85">
        <v>-9.7076362536088423E-2</v>
      </c>
      <c r="D4" s="85">
        <v>-1.8178217654198799E-2</v>
      </c>
      <c r="E4" s="85">
        <v>-2.7059148754838707E-2</v>
      </c>
      <c r="F4" s="85">
        <v>1.7616389444377878E-3</v>
      </c>
      <c r="G4" s="57"/>
      <c r="H4" s="57"/>
      <c r="I4" s="2"/>
      <c r="J4" s="2"/>
      <c r="K4" s="2"/>
      <c r="L4" s="2"/>
    </row>
    <row r="5" spans="1:14" ht="15" thickBot="1">
      <c r="A5" s="73" t="s">
        <v>26</v>
      </c>
      <c r="B5" s="75">
        <v>-0.35940246045694202</v>
      </c>
      <c r="C5" s="75">
        <v>-0.30689054485628564</v>
      </c>
      <c r="D5" s="75">
        <v>-1.2298809795444258E-2</v>
      </c>
      <c r="E5" s="75">
        <v>-0.11993680043985867</v>
      </c>
      <c r="F5" s="75">
        <v>-0.17564473210765472</v>
      </c>
      <c r="G5" s="57"/>
      <c r="H5" s="57"/>
      <c r="I5" s="2"/>
      <c r="J5" s="2"/>
      <c r="K5" s="2"/>
      <c r="L5" s="2"/>
    </row>
    <row r="6" spans="1:14" ht="14.25">
      <c r="A6" s="67"/>
      <c r="B6" s="66"/>
      <c r="C6" s="66"/>
      <c r="D6" s="68"/>
      <c r="E6" s="68"/>
      <c r="F6" s="68"/>
      <c r="G6" s="10"/>
      <c r="J6" s="2"/>
      <c r="K6" s="2"/>
      <c r="L6" s="2"/>
      <c r="M6" s="2"/>
      <c r="N6" s="2"/>
    </row>
    <row r="7" spans="1:14" ht="14.25">
      <c r="A7" s="67"/>
      <c r="B7" s="68"/>
      <c r="C7" s="68"/>
      <c r="D7" s="68"/>
      <c r="E7" s="68"/>
      <c r="F7" s="68"/>
      <c r="J7" s="4"/>
      <c r="K7" s="4"/>
      <c r="L7" s="4"/>
      <c r="M7" s="4"/>
      <c r="N7" s="4"/>
    </row>
    <row r="8" spans="1:14" ht="14.25">
      <c r="A8" s="67"/>
      <c r="B8" s="68"/>
      <c r="C8" s="68"/>
      <c r="D8" s="68"/>
      <c r="E8" s="68"/>
      <c r="F8" s="68"/>
    </row>
    <row r="9" spans="1:14" ht="14.25">
      <c r="A9" s="67"/>
      <c r="B9" s="68"/>
      <c r="C9" s="68"/>
      <c r="D9" s="68"/>
      <c r="E9" s="68"/>
      <c r="F9" s="68"/>
    </row>
    <row r="10" spans="1:14" ht="14.25">
      <c r="A10" s="67"/>
      <c r="B10" s="68"/>
      <c r="C10" s="68"/>
      <c r="D10" s="68"/>
      <c r="E10" s="68"/>
      <c r="F10" s="68"/>
      <c r="N10" s="10"/>
    </row>
    <row r="11" spans="1:14" ht="14.25">
      <c r="A11" s="67"/>
      <c r="B11" s="68"/>
      <c r="C11" s="68"/>
      <c r="D11" s="68"/>
      <c r="E11" s="68"/>
      <c r="F11" s="68"/>
    </row>
    <row r="12" spans="1:14" ht="14.25">
      <c r="A12" s="67"/>
      <c r="B12" s="68"/>
      <c r="C12" s="68"/>
      <c r="D12" s="68"/>
      <c r="E12" s="68"/>
      <c r="F12" s="68"/>
    </row>
    <row r="13" spans="1:14" ht="14.25">
      <c r="A13" s="67"/>
      <c r="B13" s="68"/>
      <c r="C13" s="68"/>
      <c r="D13" s="68"/>
      <c r="E13" s="68"/>
      <c r="F13" s="68"/>
    </row>
    <row r="14" spans="1:14" ht="14.25">
      <c r="A14" s="67"/>
      <c r="B14" s="68"/>
      <c r="C14" s="68"/>
      <c r="D14" s="68"/>
      <c r="E14" s="68"/>
      <c r="F14" s="68"/>
    </row>
    <row r="15" spans="1:14" ht="14.25">
      <c r="A15" s="67"/>
      <c r="B15" s="68"/>
      <c r="C15" s="68"/>
      <c r="D15" s="68"/>
      <c r="E15" s="68"/>
      <c r="F15" s="68"/>
    </row>
    <row r="16" spans="1:14" ht="14.25">
      <c r="A16" s="67"/>
      <c r="B16" s="68"/>
      <c r="C16" s="68"/>
      <c r="D16" s="68"/>
      <c r="E16" s="68"/>
      <c r="F16" s="68"/>
    </row>
    <row r="17" spans="1:6" ht="14.25">
      <c r="A17" s="67"/>
      <c r="B17" s="68"/>
      <c r="C17" s="68"/>
      <c r="D17" s="68"/>
      <c r="E17" s="68"/>
      <c r="F17" s="68"/>
    </row>
    <row r="18" spans="1:6" ht="14.25">
      <c r="A18" s="67"/>
      <c r="B18" s="68"/>
      <c r="C18" s="68"/>
      <c r="D18" s="68"/>
      <c r="E18" s="68"/>
      <c r="F18" s="68"/>
    </row>
    <row r="19" spans="1:6" ht="14.25">
      <c r="A19" s="67"/>
      <c r="B19" s="68"/>
      <c r="C19" s="68"/>
      <c r="D19" s="68"/>
      <c r="E19" s="68"/>
      <c r="F19" s="68"/>
    </row>
    <row r="20" spans="1:6" ht="14.25">
      <c r="A20" s="67"/>
      <c r="B20" s="68"/>
      <c r="C20" s="68"/>
      <c r="D20" s="68"/>
      <c r="E20" s="68"/>
      <c r="F20" s="68"/>
    </row>
    <row r="21" spans="1:6" ht="15" thickBot="1">
      <c r="A21" s="67"/>
      <c r="B21" s="68"/>
      <c r="C21" s="68"/>
      <c r="D21" s="68"/>
      <c r="E21" s="68"/>
      <c r="F21" s="68"/>
    </row>
    <row r="22" spans="1:6" ht="15.75" thickBot="1">
      <c r="A22" s="167" t="s">
        <v>27</v>
      </c>
      <c r="B22" s="168" t="s">
        <v>28</v>
      </c>
      <c r="C22" s="169" t="s">
        <v>29</v>
      </c>
      <c r="D22" s="72"/>
      <c r="E22" s="68"/>
      <c r="F22" s="68"/>
    </row>
    <row r="23" spans="1:6" ht="14.25">
      <c r="A23" s="140" t="s">
        <v>20</v>
      </c>
      <c r="B23" s="25">
        <v>-9.7076362536088423E-2</v>
      </c>
      <c r="C23" s="63">
        <v>-0.30689054485628564</v>
      </c>
      <c r="D23" s="72"/>
      <c r="E23" s="68"/>
      <c r="F23" s="68"/>
    </row>
    <row r="24" spans="1:6" ht="14.25">
      <c r="A24" s="170" t="s">
        <v>19</v>
      </c>
      <c r="B24" s="25">
        <v>-8.8716496930034139E-2</v>
      </c>
      <c r="C24" s="63">
        <v>-0.35940246045694202</v>
      </c>
      <c r="D24" s="72"/>
      <c r="E24" s="68"/>
      <c r="F24" s="68"/>
    </row>
    <row r="25" spans="1:6" ht="14.25">
      <c r="A25" s="171" t="s">
        <v>30</v>
      </c>
      <c r="B25" s="25">
        <v>-6.519807963961699E-2</v>
      </c>
      <c r="C25" s="63">
        <v>-0.16849313885506534</v>
      </c>
      <c r="D25" s="72"/>
      <c r="E25" s="68"/>
      <c r="F25" s="68"/>
    </row>
    <row r="26" spans="1:6" ht="14.25">
      <c r="A26" s="172" t="s">
        <v>31</v>
      </c>
      <c r="B26" s="25">
        <v>-2.8428395002835782E-2</v>
      </c>
      <c r="C26" s="63">
        <v>-6.4025939211356131E-2</v>
      </c>
      <c r="D26" s="72"/>
      <c r="E26" s="68"/>
      <c r="F26" s="68"/>
    </row>
    <row r="27" spans="1:6" ht="14.25">
      <c r="A27" s="19" t="s">
        <v>32</v>
      </c>
      <c r="B27" s="25">
        <v>-7.8602880952793885E-4</v>
      </c>
      <c r="C27" s="63">
        <v>-2.9159920574308829E-2</v>
      </c>
      <c r="D27" s="72"/>
      <c r="E27" s="68"/>
      <c r="F27" s="68"/>
    </row>
    <row r="28" spans="1:6" ht="14.25">
      <c r="A28" s="173" t="s">
        <v>33</v>
      </c>
      <c r="B28" s="25">
        <v>5.0496306555847248E-4</v>
      </c>
      <c r="C28" s="63">
        <v>2.8841300742543652E-5</v>
      </c>
      <c r="D28" s="72"/>
      <c r="E28" s="68"/>
      <c r="F28" s="68"/>
    </row>
    <row r="29" spans="1:6" ht="14.25">
      <c r="A29" s="174" t="s">
        <v>34</v>
      </c>
      <c r="B29" s="25">
        <v>1.8449748089979234E-3</v>
      </c>
      <c r="C29" s="63">
        <v>7.1315653020702863E-2</v>
      </c>
      <c r="D29" s="72"/>
      <c r="E29" s="68"/>
      <c r="F29" s="68"/>
    </row>
    <row r="30" spans="1:6" ht="14.25">
      <c r="A30" s="52" t="s">
        <v>35</v>
      </c>
      <c r="B30" s="25">
        <v>3.1918856582540123E-3</v>
      </c>
      <c r="C30" s="63">
        <v>-1.4633207789326419E-2</v>
      </c>
      <c r="D30" s="72"/>
      <c r="E30" s="68"/>
      <c r="F30" s="68"/>
    </row>
    <row r="31" spans="1:6" ht="14.25">
      <c r="A31" s="140" t="s">
        <v>36</v>
      </c>
      <c r="B31" s="25">
        <v>1.2238497568226592E-2</v>
      </c>
      <c r="C31" s="63">
        <v>0.16771953626629377</v>
      </c>
      <c r="D31" s="72"/>
      <c r="E31" s="68"/>
      <c r="F31" s="68"/>
    </row>
    <row r="32" spans="1:6" ht="28.5">
      <c r="A32" s="175" t="s">
        <v>37</v>
      </c>
      <c r="B32" s="25">
        <v>1.8579123504091744E-2</v>
      </c>
      <c r="C32" s="63">
        <v>8.8317049980889628E-2</v>
      </c>
      <c r="D32" s="72"/>
      <c r="E32" s="68"/>
      <c r="F32" s="68"/>
    </row>
    <row r="33" spans="1:6" ht="14.25">
      <c r="A33" s="19" t="s">
        <v>38</v>
      </c>
      <c r="B33" s="25">
        <v>3.4775902262887515E-2</v>
      </c>
      <c r="C33" s="63">
        <v>0.26810634321678939</v>
      </c>
      <c r="D33" s="72"/>
      <c r="E33" s="68"/>
      <c r="F33" s="68"/>
    </row>
    <row r="34" spans="1:6" ht="14.25">
      <c r="A34" s="171" t="s">
        <v>39</v>
      </c>
      <c r="B34" s="25">
        <v>3.4814574151998512E-2</v>
      </c>
      <c r="C34" s="63">
        <v>0.13161023840208763</v>
      </c>
      <c r="D34" s="72"/>
      <c r="E34" s="68"/>
      <c r="F34" s="68"/>
    </row>
    <row r="35" spans="1:6" ht="15" thickBot="1">
      <c r="A35" s="176" t="s">
        <v>40</v>
      </c>
      <c r="B35" s="74">
        <v>4.9039920222227584E-2</v>
      </c>
      <c r="C35" s="75">
        <v>0.16079465200830145</v>
      </c>
      <c r="D35" s="72"/>
      <c r="E35" s="68"/>
      <c r="F35" s="68"/>
    </row>
    <row r="36" spans="1:6" ht="14.25">
      <c r="A36" s="67"/>
      <c r="B36" s="68"/>
      <c r="C36" s="68"/>
      <c r="D36" s="72"/>
      <c r="E36" s="68"/>
      <c r="F36" s="68"/>
    </row>
    <row r="37" spans="1:6" ht="14.25">
      <c r="A37" s="67"/>
      <c r="B37" s="68"/>
      <c r="C37" s="68"/>
      <c r="D37" s="72"/>
      <c r="E37" s="68"/>
      <c r="F37" s="68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8"/>
  <sheetViews>
    <sheetView zoomScale="85" workbookViewId="0">
      <selection activeCell="I39" sqref="I39"/>
    </sheetView>
  </sheetViews>
  <sheetFormatPr defaultRowHeight="14.25"/>
  <cols>
    <col min="1" max="1" width="4.7109375" style="28" customWidth="1"/>
    <col min="2" max="2" width="37" style="26" bestFit="1" customWidth="1"/>
    <col min="3" max="4" width="12.7109375" style="28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6" bestFit="1" customWidth="1"/>
    <col min="10" max="10" width="34.7109375" style="26" customWidth="1"/>
    <col min="11" max="11" width="35.85546875" style="26" customWidth="1"/>
    <col min="12" max="16384" width="9.140625" style="26"/>
  </cols>
  <sheetData>
    <row r="1" spans="1:11" ht="16.5" thickBot="1">
      <c r="A1" s="215" t="s">
        <v>165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1" ht="60.75" thickBot="1">
      <c r="A2" s="165" t="s">
        <v>42</v>
      </c>
      <c r="B2" s="208" t="s">
        <v>91</v>
      </c>
      <c r="C2" s="15" t="s">
        <v>127</v>
      </c>
      <c r="D2" s="41" t="s">
        <v>128</v>
      </c>
      <c r="E2" s="41" t="s">
        <v>44</v>
      </c>
      <c r="F2" s="41" t="s">
        <v>166</v>
      </c>
      <c r="G2" s="41" t="s">
        <v>167</v>
      </c>
      <c r="H2" s="41" t="s">
        <v>168</v>
      </c>
      <c r="I2" s="17" t="s">
        <v>48</v>
      </c>
      <c r="J2" s="18" t="s">
        <v>49</v>
      </c>
    </row>
    <row r="3" spans="1:11" ht="18.75" customHeight="1">
      <c r="A3" s="21">
        <v>1</v>
      </c>
      <c r="B3" s="209" t="s">
        <v>169</v>
      </c>
      <c r="C3" s="105" t="s">
        <v>137</v>
      </c>
      <c r="D3" s="210" t="s">
        <v>173</v>
      </c>
      <c r="E3" s="81">
        <v>4911801.04</v>
      </c>
      <c r="F3" s="82">
        <v>194079</v>
      </c>
      <c r="G3" s="81">
        <v>25.308256122506815</v>
      </c>
      <c r="H3" s="50">
        <v>100</v>
      </c>
      <c r="I3" s="72" t="s">
        <v>174</v>
      </c>
      <c r="J3" s="83" t="s">
        <v>11</v>
      </c>
      <c r="K3" s="45"/>
    </row>
    <row r="4" spans="1:11" ht="13.5" customHeight="1">
      <c r="A4" s="21">
        <v>2</v>
      </c>
      <c r="B4" s="177" t="s">
        <v>170</v>
      </c>
      <c r="C4" s="105" t="s">
        <v>137</v>
      </c>
      <c r="D4" s="210" t="s">
        <v>138</v>
      </c>
      <c r="E4" s="81">
        <v>4026719.37</v>
      </c>
      <c r="F4" s="82">
        <v>4806</v>
      </c>
      <c r="G4" s="81">
        <v>837.85255305867668</v>
      </c>
      <c r="H4" s="50">
        <v>1000</v>
      </c>
      <c r="I4" s="177" t="s">
        <v>175</v>
      </c>
      <c r="J4" s="83" t="s">
        <v>15</v>
      </c>
      <c r="K4" s="46"/>
    </row>
    <row r="5" spans="1:11" ht="13.5" customHeight="1">
      <c r="A5" s="21">
        <v>3</v>
      </c>
      <c r="B5" s="199" t="s">
        <v>171</v>
      </c>
      <c r="C5" s="105" t="s">
        <v>137</v>
      </c>
      <c r="D5" s="210" t="s">
        <v>173</v>
      </c>
      <c r="E5" s="81">
        <v>1290984.98</v>
      </c>
      <c r="F5" s="82">
        <v>1011</v>
      </c>
      <c r="G5" s="81">
        <v>1276.9386547972304</v>
      </c>
      <c r="H5" s="50">
        <v>1000</v>
      </c>
      <c r="I5" s="181" t="s">
        <v>77</v>
      </c>
      <c r="J5" s="83" t="s">
        <v>4</v>
      </c>
      <c r="K5" s="47"/>
    </row>
    <row r="6" spans="1:11" ht="15" customHeight="1">
      <c r="A6" s="21">
        <v>4</v>
      </c>
      <c r="B6" s="68" t="s">
        <v>172</v>
      </c>
      <c r="C6" s="105" t="s">
        <v>137</v>
      </c>
      <c r="D6" s="210" t="s">
        <v>173</v>
      </c>
      <c r="E6" s="81">
        <v>1123718.1000000001</v>
      </c>
      <c r="F6" s="82">
        <v>648</v>
      </c>
      <c r="G6" s="81">
        <v>1734.1328703703705</v>
      </c>
      <c r="H6" s="50">
        <v>5000</v>
      </c>
      <c r="I6" s="202" t="s">
        <v>85</v>
      </c>
      <c r="J6" s="83" t="s">
        <v>1</v>
      </c>
      <c r="K6" s="47"/>
    </row>
    <row r="7" spans="1:11" ht="15.75" customHeight="1" thickBot="1">
      <c r="A7" s="233" t="s">
        <v>73</v>
      </c>
      <c r="B7" s="234"/>
      <c r="C7" s="106" t="s">
        <v>7</v>
      </c>
      <c r="D7" s="106" t="s">
        <v>7</v>
      </c>
      <c r="E7" s="95">
        <f>SUM(E3:E6)</f>
        <v>11353223.49</v>
      </c>
      <c r="F7" s="96">
        <f>SUM(F3:F6)</f>
        <v>200544</v>
      </c>
      <c r="G7" s="106" t="s">
        <v>7</v>
      </c>
      <c r="H7" s="106" t="s">
        <v>7</v>
      </c>
      <c r="I7" s="106" t="s">
        <v>7</v>
      </c>
      <c r="J7" s="107" t="s">
        <v>7</v>
      </c>
    </row>
    <row r="8" spans="1:11" ht="15" thickBot="1">
      <c r="A8" s="235"/>
      <c r="B8" s="235"/>
      <c r="C8" s="235"/>
      <c r="D8" s="235"/>
      <c r="E8" s="235"/>
      <c r="F8" s="235"/>
      <c r="G8" s="235"/>
      <c r="H8" s="235"/>
      <c r="I8" s="160"/>
      <c r="J8" s="160"/>
    </row>
  </sheetData>
  <mergeCells count="3">
    <mergeCell ref="A1:J1"/>
    <mergeCell ref="A7:B7"/>
    <mergeCell ref="A8:H8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K26" sqref="K26"/>
    </sheetView>
  </sheetViews>
  <sheetFormatPr defaultRowHeight="14.25"/>
  <cols>
    <col min="1" max="1" width="4.42578125" style="28" customWidth="1"/>
    <col min="2" max="2" width="46.7109375" style="28" customWidth="1"/>
    <col min="3" max="4" width="14.7109375" style="27" customWidth="1"/>
    <col min="5" max="8" width="12.7109375" style="28" customWidth="1"/>
    <col min="9" max="9" width="16.140625" style="28" bestFit="1" customWidth="1"/>
    <col min="10" max="10" width="19.140625" style="28" customWidth="1"/>
    <col min="11" max="11" width="21.42578125" style="28" bestFit="1" customWidth="1"/>
    <col min="12" max="16384" width="9.140625" style="28"/>
  </cols>
  <sheetData>
    <row r="1" spans="1:11" s="48" customFormat="1" ht="16.5" thickBot="1">
      <c r="A1" s="238" t="s">
        <v>176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s="22" customFormat="1" ht="15.75" customHeight="1" thickBot="1">
      <c r="A2" s="221" t="s">
        <v>42</v>
      </c>
      <c r="B2" s="98"/>
      <c r="C2" s="99"/>
      <c r="D2" s="100"/>
      <c r="E2" s="222" t="s">
        <v>177</v>
      </c>
      <c r="F2" s="222"/>
      <c r="G2" s="222"/>
      <c r="H2" s="222"/>
      <c r="I2" s="222"/>
      <c r="J2" s="222"/>
      <c r="K2" s="222"/>
    </row>
    <row r="3" spans="1:11" s="22" customFormat="1" ht="64.5" thickBot="1">
      <c r="A3" s="221"/>
      <c r="B3" s="183" t="s">
        <v>91</v>
      </c>
      <c r="C3" s="184" t="s">
        <v>92</v>
      </c>
      <c r="D3" s="184" t="s">
        <v>93</v>
      </c>
      <c r="E3" s="17" t="s">
        <v>178</v>
      </c>
      <c r="F3" s="185" t="s">
        <v>95</v>
      </c>
      <c r="G3" s="17" t="s">
        <v>96</v>
      </c>
      <c r="H3" s="17" t="s">
        <v>97</v>
      </c>
      <c r="I3" s="17" t="s">
        <v>98</v>
      </c>
      <c r="J3" s="186" t="s">
        <v>99</v>
      </c>
      <c r="K3" s="186" t="s">
        <v>100</v>
      </c>
    </row>
    <row r="4" spans="1:11" s="22" customFormat="1" collapsed="1">
      <c r="A4" s="21">
        <v>1</v>
      </c>
      <c r="B4" s="68" t="s">
        <v>172</v>
      </c>
      <c r="C4" s="101">
        <v>38945</v>
      </c>
      <c r="D4" s="101">
        <v>39016</v>
      </c>
      <c r="E4" s="97">
        <v>0.12683656384859954</v>
      </c>
      <c r="F4" s="97">
        <v>0.11259314760587569</v>
      </c>
      <c r="G4" s="97">
        <v>4.9895496111461046E-2</v>
      </c>
      <c r="H4" s="97">
        <v>-2.4834607471367676E-2</v>
      </c>
      <c r="I4" s="97">
        <v>-2.7384371176356059E-2</v>
      </c>
      <c r="J4" s="102">
        <v>-0.65317342592593031</v>
      </c>
      <c r="K4" s="115">
        <v>-0.10983502185277449</v>
      </c>
    </row>
    <row r="5" spans="1:11" s="22" customFormat="1" collapsed="1">
      <c r="A5" s="21">
        <v>2</v>
      </c>
      <c r="B5" s="177" t="s">
        <v>170</v>
      </c>
      <c r="C5" s="101">
        <v>39205</v>
      </c>
      <c r="D5" s="101">
        <v>39322</v>
      </c>
      <c r="E5" s="97">
        <v>-8.7885572307524473E-3</v>
      </c>
      <c r="F5" s="97">
        <v>0.10407975756807031</v>
      </c>
      <c r="G5" s="97">
        <v>6.633066232827578E-2</v>
      </c>
      <c r="H5" s="97">
        <v>8.3166516888968589E-2</v>
      </c>
      <c r="I5" s="142" t="s">
        <v>105</v>
      </c>
      <c r="J5" s="102">
        <v>-0.16214744694134742</v>
      </c>
      <c r="K5" s="116">
        <v>-2.1182672399514435E-2</v>
      </c>
    </row>
    <row r="6" spans="1:11" s="22" customFormat="1" collapsed="1">
      <c r="A6" s="21">
        <v>3</v>
      </c>
      <c r="B6" s="199" t="s">
        <v>171</v>
      </c>
      <c r="C6" s="101">
        <v>40050</v>
      </c>
      <c r="D6" s="101">
        <v>40319</v>
      </c>
      <c r="E6" s="97">
        <v>-2.8759349541356283E-2</v>
      </c>
      <c r="F6" s="97">
        <v>-0.1369882508908854</v>
      </c>
      <c r="G6" s="97">
        <v>-0.21813446942685211</v>
      </c>
      <c r="H6" s="97">
        <v>-0.20570197928695855</v>
      </c>
      <c r="I6" s="97">
        <v>-0.21085175210065432</v>
      </c>
      <c r="J6" s="102">
        <v>0.27693865479722191</v>
      </c>
      <c r="K6" s="116">
        <v>4.518625820635247E-2</v>
      </c>
    </row>
    <row r="7" spans="1:11" s="22" customFormat="1" collapsed="1">
      <c r="A7" s="21">
        <v>4</v>
      </c>
      <c r="B7" s="209" t="s">
        <v>169</v>
      </c>
      <c r="C7" s="101">
        <v>40555</v>
      </c>
      <c r="D7" s="101">
        <v>40626</v>
      </c>
      <c r="E7" s="97">
        <v>-8.2242101298739656E-2</v>
      </c>
      <c r="F7" s="97">
        <v>-0.16177688796092671</v>
      </c>
      <c r="G7" s="97">
        <v>-0.2735075863431311</v>
      </c>
      <c r="H7" s="97">
        <v>-0.25084404171992503</v>
      </c>
      <c r="I7" s="97">
        <v>-0.28869807304595374</v>
      </c>
      <c r="J7" s="102">
        <v>-0.74691743877492844</v>
      </c>
      <c r="K7" s="116">
        <v>-0.25393795250255768</v>
      </c>
    </row>
    <row r="8" spans="1:11" s="22" customFormat="1" ht="15.75" collapsed="1" thickBot="1">
      <c r="A8" s="161"/>
      <c r="B8" s="211" t="s">
        <v>103</v>
      </c>
      <c r="C8" s="162" t="s">
        <v>7</v>
      </c>
      <c r="D8" s="162" t="s">
        <v>7</v>
      </c>
      <c r="E8" s="163">
        <f>AVERAGE(E4:E7)</f>
        <v>1.7616389444377878E-3</v>
      </c>
      <c r="F8" s="163">
        <f>AVERAGE(F4:F7)</f>
        <v>-2.0523058419466528E-2</v>
      </c>
      <c r="G8" s="163">
        <f>AVERAGE(G4:G7)</f>
        <v>-9.3853974332561596E-2</v>
      </c>
      <c r="H8" s="163">
        <f>AVERAGE(H4:H7)</f>
        <v>-9.9553527897320665E-2</v>
      </c>
      <c r="I8" s="163">
        <f>AVERAGE(I4:I7)</f>
        <v>-0.17564473210765472</v>
      </c>
      <c r="J8" s="162" t="s">
        <v>7</v>
      </c>
      <c r="K8" s="162" t="s">
        <v>7</v>
      </c>
    </row>
    <row r="9" spans="1:11" s="22" customFormat="1" hidden="1">
      <c r="A9" s="239" t="s">
        <v>13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 s="22" customFormat="1" ht="15" hidden="1" thickBot="1">
      <c r="A10" s="237" t="s">
        <v>14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1" s="22" customFormat="1" ht="15.75" hidden="1" customHeight="1">
      <c r="C11" s="62"/>
      <c r="D11" s="62"/>
    </row>
    <row r="12" spans="1:11" ht="15" thickBot="1">
      <c r="A12" s="236" t="s">
        <v>179</v>
      </c>
      <c r="B12" s="236"/>
      <c r="C12" s="236"/>
      <c r="D12" s="236"/>
      <c r="E12" s="236"/>
      <c r="F12" s="236"/>
      <c r="G12" s="236"/>
      <c r="H12" s="236"/>
      <c r="I12" s="164"/>
      <c r="J12" s="164"/>
      <c r="K12" s="164"/>
    </row>
    <row r="13" spans="1:11">
      <c r="B13" s="26"/>
      <c r="C13" s="103"/>
      <c r="E13" s="103"/>
    </row>
    <row r="14" spans="1:11">
      <c r="E14" s="103"/>
      <c r="F14" s="103"/>
    </row>
  </sheetData>
  <mergeCells count="6">
    <mergeCell ref="A12:H12"/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23"/>
  <sheetViews>
    <sheetView zoomScale="85" workbookViewId="0">
      <selection activeCell="H38" sqref="H38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6" customFormat="1" ht="16.5" thickBot="1">
      <c r="A1" s="225" t="s">
        <v>176</v>
      </c>
      <c r="B1" s="225"/>
      <c r="C1" s="225"/>
      <c r="D1" s="225"/>
      <c r="E1" s="225"/>
      <c r="F1" s="225"/>
      <c r="G1" s="225"/>
    </row>
    <row r="2" spans="1:8" s="26" customFormat="1" ht="15.75" customHeight="1" thickBot="1">
      <c r="A2" s="241" t="s">
        <v>42</v>
      </c>
      <c r="B2" s="87"/>
      <c r="C2" s="226" t="s">
        <v>108</v>
      </c>
      <c r="D2" s="227"/>
      <c r="E2" s="240" t="s">
        <v>180</v>
      </c>
      <c r="F2" s="240"/>
      <c r="G2" s="88"/>
    </row>
    <row r="3" spans="1:8" s="26" customFormat="1" ht="45.75" thickBot="1">
      <c r="A3" s="232"/>
      <c r="B3" s="212" t="s">
        <v>91</v>
      </c>
      <c r="C3" s="32" t="s">
        <v>110</v>
      </c>
      <c r="D3" s="32" t="s">
        <v>111</v>
      </c>
      <c r="E3" s="32" t="s">
        <v>112</v>
      </c>
      <c r="F3" s="32" t="s">
        <v>111</v>
      </c>
      <c r="G3" s="18" t="s">
        <v>181</v>
      </c>
    </row>
    <row r="4" spans="1:8" s="26" customFormat="1">
      <c r="A4" s="21">
        <v>1</v>
      </c>
      <c r="B4" s="209" t="s">
        <v>169</v>
      </c>
      <c r="C4" s="35">
        <v>-360.62650999999977</v>
      </c>
      <c r="D4" s="97">
        <v>-6.8398570977044493E-2</v>
      </c>
      <c r="E4" s="36">
        <v>2884</v>
      </c>
      <c r="F4" s="97">
        <v>1.5084076466434792E-2</v>
      </c>
      <c r="G4" s="37">
        <v>72.084889526399962</v>
      </c>
    </row>
    <row r="5" spans="1:8" s="26" customFormat="1">
      <c r="A5" s="21">
        <v>2</v>
      </c>
      <c r="B5" s="68" t="s">
        <v>172</v>
      </c>
      <c r="C5" s="35">
        <v>126.48555000000006</v>
      </c>
      <c r="D5" s="97">
        <v>0.12683656384862294</v>
      </c>
      <c r="E5" s="36">
        <v>0</v>
      </c>
      <c r="F5" s="97">
        <v>0</v>
      </c>
      <c r="G5" s="37">
        <v>0</v>
      </c>
    </row>
    <row r="6" spans="1:8" s="42" customFormat="1">
      <c r="A6" s="21">
        <v>3</v>
      </c>
      <c r="B6" s="177" t="s">
        <v>170</v>
      </c>
      <c r="C6" s="35">
        <v>-35.702830000000077</v>
      </c>
      <c r="D6" s="97">
        <v>-8.7885572307083385E-3</v>
      </c>
      <c r="E6" s="36">
        <v>0</v>
      </c>
      <c r="F6" s="97">
        <v>0</v>
      </c>
      <c r="G6" s="37">
        <v>0</v>
      </c>
    </row>
    <row r="7" spans="1:8" s="42" customFormat="1">
      <c r="A7" s="21">
        <v>4</v>
      </c>
      <c r="B7" s="199" t="s">
        <v>171</v>
      </c>
      <c r="C7" s="35">
        <v>-38.227280000000029</v>
      </c>
      <c r="D7" s="97">
        <v>-2.8759349541359201E-2</v>
      </c>
      <c r="E7" s="36">
        <v>0</v>
      </c>
      <c r="F7" s="97">
        <v>0</v>
      </c>
      <c r="G7" s="37">
        <v>0</v>
      </c>
    </row>
    <row r="8" spans="1:8" s="26" customFormat="1" ht="15.75" thickBot="1">
      <c r="A8" s="110"/>
      <c r="B8" s="89" t="s">
        <v>73</v>
      </c>
      <c r="C8" s="90">
        <v>-308.07106999999979</v>
      </c>
      <c r="D8" s="94">
        <v>-2.6418256430699387E-2</v>
      </c>
      <c r="E8" s="91">
        <v>2884</v>
      </c>
      <c r="F8" s="94">
        <v>1.4590711322472933E-2</v>
      </c>
      <c r="G8" s="111">
        <v>72.084889526399962</v>
      </c>
    </row>
    <row r="9" spans="1:8" s="26" customFormat="1" ht="15" customHeight="1" thickBot="1">
      <c r="A9" s="217" t="s">
        <v>182</v>
      </c>
      <c r="B9" s="217"/>
      <c r="C9" s="217"/>
      <c r="D9" s="217"/>
      <c r="E9" s="217"/>
      <c r="F9" s="217"/>
      <c r="G9" s="217"/>
      <c r="H9" s="7"/>
    </row>
    <row r="10" spans="1:8" s="26" customFormat="1">
      <c r="D10" s="6"/>
    </row>
    <row r="11" spans="1:8" s="26" customFormat="1">
      <c r="D11" s="6"/>
    </row>
    <row r="12" spans="1:8" s="26" customFormat="1">
      <c r="D12" s="6"/>
    </row>
    <row r="13" spans="1:8" s="26" customFormat="1">
      <c r="D13" s="6"/>
    </row>
    <row r="14" spans="1:8" s="26" customFormat="1">
      <c r="D14" s="6"/>
    </row>
    <row r="15" spans="1:8" s="26" customFormat="1">
      <c r="D15" s="6"/>
    </row>
    <row r="16" spans="1:8" s="26" customFormat="1">
      <c r="D16" s="6"/>
    </row>
    <row r="17" spans="2:5" s="26" customFormat="1">
      <c r="D17" s="6"/>
    </row>
    <row r="18" spans="2:5" s="26" customFormat="1">
      <c r="D18" s="6"/>
    </row>
    <row r="19" spans="2:5" s="26" customFormat="1">
      <c r="D19" s="6"/>
    </row>
    <row r="20" spans="2:5" s="26" customFormat="1">
      <c r="D20" s="6"/>
    </row>
    <row r="21" spans="2:5" s="26" customFormat="1">
      <c r="D21" s="6"/>
    </row>
    <row r="22" spans="2:5" s="26" customFormat="1">
      <c r="D22" s="6"/>
    </row>
    <row r="23" spans="2:5" s="26" customFormat="1">
      <c r="D23" s="6"/>
    </row>
    <row r="24" spans="2:5" s="26" customFormat="1">
      <c r="D24" s="6"/>
    </row>
    <row r="25" spans="2:5" s="26" customFormat="1">
      <c r="D25" s="6"/>
    </row>
    <row r="26" spans="2:5" s="26" customFormat="1">
      <c r="D26" s="6"/>
    </row>
    <row r="27" spans="2:5" s="26" customFormat="1">
      <c r="D27" s="6"/>
    </row>
    <row r="28" spans="2:5" s="26" customFormat="1">
      <c r="D28" s="6"/>
    </row>
    <row r="29" spans="2:5" s="26" customFormat="1">
      <c r="D29" s="6"/>
    </row>
    <row r="30" spans="2:5" s="26" customFormat="1" ht="15" thickBot="1">
      <c r="B30" s="77"/>
      <c r="C30" s="77"/>
      <c r="D30" s="78"/>
      <c r="E30" s="77"/>
    </row>
    <row r="31" spans="2:5" s="26" customFormat="1"/>
    <row r="32" spans="2:5" s="26" customFormat="1"/>
    <row r="33" spans="2:6" s="26" customFormat="1"/>
    <row r="34" spans="2:6" s="26" customFormat="1"/>
    <row r="35" spans="2:6" s="26" customFormat="1" ht="15" thickBot="1"/>
    <row r="36" spans="2:6" s="26" customFormat="1" ht="30.75" thickBot="1">
      <c r="B36" s="189" t="s">
        <v>91</v>
      </c>
      <c r="C36" s="189" t="s">
        <v>115</v>
      </c>
      <c r="D36" s="189" t="s">
        <v>116</v>
      </c>
      <c r="E36" s="213" t="s">
        <v>117</v>
      </c>
    </row>
    <row r="37" spans="2:6" s="26" customFormat="1">
      <c r="B37" s="123" t="str">
        <f t="shared" ref="B37:D40" si="0">B4</f>
        <v>Indeks Ukrainskoi Birzhi”</v>
      </c>
      <c r="C37" s="124">
        <f t="shared" si="0"/>
        <v>-360.62650999999977</v>
      </c>
      <c r="D37" s="148">
        <f t="shared" si="0"/>
        <v>-6.8398570977044493E-2</v>
      </c>
      <c r="E37" s="125">
        <f>G4</f>
        <v>72.084889526399962</v>
      </c>
    </row>
    <row r="38" spans="2:6" s="26" customFormat="1">
      <c r="B38" s="34" t="str">
        <f t="shared" si="0"/>
        <v>“TASK  Universal”</v>
      </c>
      <c r="C38" s="35">
        <f t="shared" si="0"/>
        <v>126.48555000000006</v>
      </c>
      <c r="D38" s="149">
        <f t="shared" si="0"/>
        <v>0.12683656384862294</v>
      </c>
      <c r="E38" s="37">
        <f>G5</f>
        <v>0</v>
      </c>
    </row>
    <row r="39" spans="2:6" s="26" customFormat="1">
      <c r="B39" s="34" t="str">
        <f t="shared" si="0"/>
        <v>AntyBank</v>
      </c>
      <c r="C39" s="35">
        <f t="shared" si="0"/>
        <v>-35.702830000000077</v>
      </c>
      <c r="D39" s="149">
        <f t="shared" si="0"/>
        <v>-8.7885572307083385E-3</v>
      </c>
      <c r="E39" s="37">
        <f>G6</f>
        <v>0</v>
      </c>
    </row>
    <row r="40" spans="2:6" s="26" customFormat="1">
      <c r="B40" s="34" t="str">
        <f t="shared" si="0"/>
        <v>UNIVER.UA/Skif: Fond Neruhomosti</v>
      </c>
      <c r="C40" s="35">
        <f t="shared" si="0"/>
        <v>-38.227280000000029</v>
      </c>
      <c r="D40" s="149">
        <f t="shared" si="0"/>
        <v>-2.8759349541359201E-2</v>
      </c>
      <c r="E40" s="37">
        <f>G7</f>
        <v>0</v>
      </c>
    </row>
    <row r="41" spans="2:6">
      <c r="B41" s="34"/>
      <c r="C41" s="35"/>
      <c r="D41" s="149"/>
      <c r="E41" s="37"/>
      <c r="F41" s="19"/>
    </row>
    <row r="42" spans="2:6">
      <c r="B42" s="34"/>
      <c r="C42" s="35"/>
      <c r="D42" s="149"/>
      <c r="E42" s="37"/>
      <c r="F42" s="19"/>
    </row>
    <row r="43" spans="2:6">
      <c r="B43" s="150"/>
      <c r="C43" s="151"/>
      <c r="D43" s="152"/>
      <c r="E43" s="153"/>
      <c r="F43" s="19"/>
    </row>
    <row r="44" spans="2:6">
      <c r="B44" s="26"/>
      <c r="C44" s="154"/>
      <c r="D44" s="6"/>
      <c r="F44" s="19"/>
    </row>
    <row r="45" spans="2:6">
      <c r="B45" s="26"/>
      <c r="C45" s="26"/>
      <c r="D45" s="6"/>
      <c r="F45" s="19"/>
    </row>
    <row r="46" spans="2:6">
      <c r="B46" s="26"/>
      <c r="C46" s="26"/>
      <c r="D46" s="6"/>
      <c r="F46" s="19"/>
    </row>
    <row r="47" spans="2:6">
      <c r="B47" s="26"/>
      <c r="C47" s="26"/>
      <c r="D47" s="6"/>
      <c r="F47" s="19"/>
    </row>
    <row r="48" spans="2:6">
      <c r="B48" s="26"/>
      <c r="C48" s="26"/>
      <c r="D48" s="6"/>
      <c r="F48" s="19"/>
    </row>
    <row r="49" spans="2:6">
      <c r="B49" s="26"/>
      <c r="C49" s="26"/>
      <c r="D49" s="6"/>
      <c r="F49" s="19"/>
    </row>
    <row r="50" spans="2:6">
      <c r="B50" s="26"/>
      <c r="C50" s="26"/>
      <c r="D50" s="6"/>
      <c r="F50" s="19"/>
    </row>
    <row r="51" spans="2:6">
      <c r="B51" s="26"/>
      <c r="C51" s="26"/>
      <c r="D51" s="6"/>
    </row>
    <row r="52" spans="2:6">
      <c r="B52" s="26"/>
      <c r="C52" s="26"/>
      <c r="D52" s="6"/>
    </row>
    <row r="53" spans="2:6">
      <c r="B53" s="26"/>
      <c r="C53" s="26"/>
      <c r="D53" s="6"/>
    </row>
    <row r="54" spans="2:6">
      <c r="B54" s="26"/>
      <c r="C54" s="26"/>
      <c r="D54" s="6"/>
    </row>
    <row r="55" spans="2:6">
      <c r="B55" s="26"/>
      <c r="C55" s="26"/>
      <c r="D55" s="6"/>
    </row>
    <row r="56" spans="2:6">
      <c r="B56" s="26"/>
      <c r="C56" s="26"/>
      <c r="D56" s="6"/>
    </row>
    <row r="57" spans="2:6">
      <c r="B57" s="26"/>
      <c r="C57" s="26"/>
      <c r="D57" s="6"/>
    </row>
    <row r="58" spans="2:6">
      <c r="B58" s="26"/>
      <c r="C58" s="26"/>
      <c r="D58" s="6"/>
    </row>
    <row r="59" spans="2:6">
      <c r="B59" s="26"/>
      <c r="C59" s="26"/>
      <c r="D59" s="6"/>
    </row>
    <row r="60" spans="2:6">
      <c r="B60" s="26"/>
      <c r="C60" s="26"/>
      <c r="D60" s="6"/>
    </row>
    <row r="61" spans="2:6">
      <c r="B61" s="26"/>
      <c r="C61" s="26"/>
      <c r="D61" s="6"/>
    </row>
    <row r="62" spans="2:6">
      <c r="B62" s="26"/>
      <c r="C62" s="26"/>
      <c r="D62" s="6"/>
    </row>
    <row r="63" spans="2:6">
      <c r="B63" s="26"/>
      <c r="C63" s="26"/>
      <c r="D63" s="6"/>
    </row>
    <row r="64" spans="2:6">
      <c r="B64" s="26"/>
      <c r="C64" s="26"/>
      <c r="D64" s="6"/>
    </row>
    <row r="65" spans="2:4">
      <c r="B65" s="26"/>
      <c r="C65" s="26"/>
      <c r="D65" s="6"/>
    </row>
    <row r="66" spans="2:4">
      <c r="B66" s="26"/>
      <c r="C66" s="26"/>
      <c r="D66" s="6"/>
    </row>
    <row r="67" spans="2:4">
      <c r="B67" s="26"/>
      <c r="C67" s="26"/>
      <c r="D67" s="6"/>
    </row>
    <row r="68" spans="2:4">
      <c r="B68" s="26"/>
      <c r="C68" s="26"/>
      <c r="D68" s="6"/>
    </row>
    <row r="69" spans="2:4">
      <c r="B69" s="26"/>
      <c r="C69" s="26"/>
      <c r="D69" s="6"/>
    </row>
    <row r="70" spans="2:4">
      <c r="B70" s="26"/>
      <c r="C70" s="26"/>
      <c r="D70" s="6"/>
    </row>
    <row r="71" spans="2:4">
      <c r="B71" s="26"/>
      <c r="C71" s="26"/>
      <c r="D71" s="6"/>
    </row>
    <row r="72" spans="2:4">
      <c r="B72" s="26"/>
      <c r="C72" s="26"/>
      <c r="D72" s="6"/>
    </row>
    <row r="73" spans="2:4">
      <c r="B73" s="26"/>
      <c r="C73" s="26"/>
      <c r="D73" s="6"/>
    </row>
    <row r="74" spans="2:4">
      <c r="B74" s="26"/>
      <c r="C74" s="26"/>
      <c r="D74" s="6"/>
    </row>
    <row r="75" spans="2:4">
      <c r="B75" s="26"/>
      <c r="C75" s="26"/>
      <c r="D75" s="6"/>
    </row>
    <row r="76" spans="2:4">
      <c r="B76" s="26"/>
      <c r="C76" s="26"/>
      <c r="D76" s="6"/>
    </row>
    <row r="77" spans="2:4">
      <c r="B77" s="26"/>
      <c r="C77" s="26"/>
      <c r="D77" s="6"/>
    </row>
    <row r="78" spans="2:4">
      <c r="B78" s="26"/>
      <c r="C78" s="26"/>
      <c r="D78" s="6"/>
    </row>
    <row r="79" spans="2:4">
      <c r="B79" s="26"/>
      <c r="C79" s="26"/>
      <c r="D79" s="6"/>
    </row>
    <row r="80" spans="2:4">
      <c r="B80" s="26"/>
      <c r="C80" s="26"/>
      <c r="D80" s="6"/>
    </row>
    <row r="81" spans="2:4">
      <c r="B81" s="26"/>
      <c r="C81" s="26"/>
      <c r="D81" s="6"/>
    </row>
    <row r="82" spans="2:4">
      <c r="B82" s="26"/>
      <c r="C82" s="26"/>
      <c r="D82" s="6"/>
    </row>
    <row r="83" spans="2:4">
      <c r="B83" s="26"/>
      <c r="C83" s="26"/>
      <c r="D83" s="6"/>
    </row>
    <row r="84" spans="2:4">
      <c r="B84" s="26"/>
      <c r="C84" s="26"/>
      <c r="D84" s="6"/>
    </row>
    <row r="85" spans="2:4">
      <c r="B85" s="26"/>
      <c r="C85" s="26"/>
      <c r="D85" s="6"/>
    </row>
    <row r="86" spans="2:4">
      <c r="B86" s="26"/>
      <c r="C86" s="26"/>
      <c r="D86" s="6"/>
    </row>
    <row r="87" spans="2:4">
      <c r="B87" s="26"/>
      <c r="C87" s="26"/>
      <c r="D87" s="6"/>
    </row>
    <row r="88" spans="2:4">
      <c r="B88" s="26"/>
      <c r="C88" s="26"/>
      <c r="D88" s="6"/>
    </row>
    <row r="89" spans="2:4">
      <c r="B89" s="26"/>
      <c r="C89" s="26"/>
      <c r="D89" s="6"/>
    </row>
    <row r="90" spans="2:4">
      <c r="B90" s="26"/>
      <c r="C90" s="26"/>
      <c r="D90" s="6"/>
    </row>
    <row r="91" spans="2:4">
      <c r="B91" s="26"/>
      <c r="C91" s="26"/>
      <c r="D91" s="6"/>
    </row>
    <row r="92" spans="2:4">
      <c r="B92" s="26"/>
      <c r="C92" s="26"/>
      <c r="D92" s="6"/>
    </row>
    <row r="93" spans="2:4">
      <c r="B93" s="26"/>
      <c r="C93" s="26"/>
      <c r="D93" s="6"/>
    </row>
    <row r="94" spans="2:4">
      <c r="B94" s="26"/>
      <c r="C94" s="26"/>
      <c r="D94" s="6"/>
    </row>
    <row r="95" spans="2:4">
      <c r="B95" s="26"/>
      <c r="C95" s="26"/>
      <c r="D95" s="6"/>
    </row>
    <row r="96" spans="2:4">
      <c r="B96" s="26"/>
      <c r="C96" s="26"/>
      <c r="D96" s="6"/>
    </row>
    <row r="97" spans="2:4">
      <c r="B97" s="26"/>
      <c r="C97" s="26"/>
      <c r="D97" s="6"/>
    </row>
    <row r="98" spans="2:4">
      <c r="B98" s="26"/>
      <c r="C98" s="26"/>
      <c r="D98" s="6"/>
    </row>
    <row r="99" spans="2:4">
      <c r="B99" s="26"/>
      <c r="C99" s="26"/>
      <c r="D99" s="6"/>
    </row>
    <row r="100" spans="2:4">
      <c r="B100" s="26"/>
      <c r="C100" s="26"/>
      <c r="D100" s="6"/>
    </row>
    <row r="101" spans="2:4">
      <c r="B101" s="26"/>
      <c r="C101" s="26"/>
      <c r="D101" s="6"/>
    </row>
    <row r="102" spans="2:4">
      <c r="B102" s="26"/>
      <c r="C102" s="26"/>
      <c r="D102" s="6"/>
    </row>
    <row r="103" spans="2:4">
      <c r="B103" s="26"/>
      <c r="C103" s="26"/>
      <c r="D103" s="6"/>
    </row>
    <row r="104" spans="2:4">
      <c r="B104" s="26"/>
      <c r="C104" s="26"/>
      <c r="D104" s="6"/>
    </row>
    <row r="105" spans="2:4">
      <c r="B105" s="26"/>
      <c r="C105" s="26"/>
      <c r="D105" s="6"/>
    </row>
    <row r="106" spans="2:4">
      <c r="B106" s="26"/>
      <c r="C106" s="26"/>
      <c r="D106" s="6"/>
    </row>
    <row r="107" spans="2:4">
      <c r="B107" s="26"/>
      <c r="C107" s="26"/>
      <c r="D107" s="6"/>
    </row>
    <row r="108" spans="2:4">
      <c r="B108" s="26"/>
      <c r="C108" s="26"/>
      <c r="D108" s="6"/>
    </row>
    <row r="109" spans="2:4">
      <c r="B109" s="26"/>
      <c r="C109" s="26"/>
      <c r="D109" s="6"/>
    </row>
    <row r="110" spans="2:4">
      <c r="B110" s="26"/>
      <c r="C110" s="26"/>
      <c r="D110" s="6"/>
    </row>
    <row r="111" spans="2:4">
      <c r="B111" s="26"/>
      <c r="C111" s="26"/>
      <c r="D111" s="6"/>
    </row>
    <row r="112" spans="2:4">
      <c r="B112" s="26"/>
      <c r="C112" s="26"/>
      <c r="D112" s="6"/>
    </row>
    <row r="113" spans="2:4">
      <c r="B113" s="26"/>
      <c r="C113" s="26"/>
      <c r="D113" s="6"/>
    </row>
    <row r="114" spans="2:4">
      <c r="B114" s="26"/>
      <c r="C114" s="26"/>
      <c r="D114" s="6"/>
    </row>
    <row r="115" spans="2:4">
      <c r="B115" s="26"/>
      <c r="C115" s="26"/>
      <c r="D115" s="6"/>
    </row>
    <row r="116" spans="2:4">
      <c r="B116" s="26"/>
      <c r="C116" s="26"/>
      <c r="D116" s="6"/>
    </row>
    <row r="117" spans="2:4">
      <c r="B117" s="26"/>
      <c r="C117" s="26"/>
      <c r="D117" s="6"/>
    </row>
    <row r="118" spans="2:4">
      <c r="B118" s="26"/>
      <c r="C118" s="26"/>
      <c r="D118" s="6"/>
    </row>
    <row r="119" spans="2:4">
      <c r="B119" s="26"/>
      <c r="C119" s="26"/>
      <c r="D119" s="6"/>
    </row>
    <row r="120" spans="2:4">
      <c r="B120" s="26"/>
      <c r="C120" s="26"/>
      <c r="D120" s="6"/>
    </row>
    <row r="121" spans="2:4">
      <c r="B121" s="26"/>
      <c r="C121" s="26"/>
      <c r="D121" s="6"/>
    </row>
    <row r="122" spans="2:4">
      <c r="B122" s="26"/>
      <c r="C122" s="26"/>
      <c r="D122" s="6"/>
    </row>
    <row r="123" spans="2:4">
      <c r="B123" s="26"/>
      <c r="C123" s="26"/>
      <c r="D123" s="6"/>
    </row>
  </sheetData>
  <mergeCells count="5">
    <mergeCell ref="A1:G1"/>
    <mergeCell ref="A9:G9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zoomScale="85" workbookViewId="0">
      <selection activeCell="A3" sqref="A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91</v>
      </c>
      <c r="B1" s="65" t="s">
        <v>183</v>
      </c>
      <c r="C1" s="10"/>
      <c r="D1" s="10"/>
    </row>
    <row r="2" spans="1:4" ht="14.25">
      <c r="A2" s="192" t="s">
        <v>184</v>
      </c>
      <c r="B2" s="132">
        <v>-8.2242101298739656E-2</v>
      </c>
      <c r="C2" s="10"/>
      <c r="D2" s="10"/>
    </row>
    <row r="3" spans="1:4" ht="14.25">
      <c r="A3" s="68" t="s">
        <v>171</v>
      </c>
      <c r="B3" s="132">
        <v>-2.8759349541356283E-2</v>
      </c>
      <c r="C3" s="10"/>
      <c r="D3" s="10"/>
    </row>
    <row r="4" spans="1:4" ht="14.25">
      <c r="A4" s="140" t="s">
        <v>170</v>
      </c>
      <c r="B4" s="132">
        <v>-8.7885572307524473E-3</v>
      </c>
      <c r="C4" s="10"/>
      <c r="D4" s="10"/>
    </row>
    <row r="5" spans="1:4" ht="14.25">
      <c r="A5" s="214" t="s">
        <v>185</v>
      </c>
      <c r="B5" s="132">
        <v>0.12683656384859954</v>
      </c>
      <c r="C5" s="10"/>
      <c r="D5" s="10"/>
    </row>
    <row r="6" spans="1:4" ht="14.25">
      <c r="A6" s="140" t="s">
        <v>122</v>
      </c>
      <c r="B6" s="133">
        <v>1.7616389444377878E-3</v>
      </c>
      <c r="C6" s="10"/>
      <c r="D6" s="10"/>
    </row>
    <row r="7" spans="1:4" ht="14.25">
      <c r="A7" s="140" t="s">
        <v>20</v>
      </c>
      <c r="B7" s="133">
        <v>-9.7076362536088423E-2</v>
      </c>
      <c r="C7" s="10"/>
      <c r="D7" s="10"/>
    </row>
    <row r="8" spans="1:4" ht="14.25">
      <c r="A8" s="140" t="s">
        <v>19</v>
      </c>
      <c r="B8" s="133">
        <v>-8.8716496930034139E-2</v>
      </c>
      <c r="C8" s="10"/>
      <c r="D8" s="10"/>
    </row>
    <row r="9" spans="1:4" ht="14.25">
      <c r="A9" s="140" t="s">
        <v>161</v>
      </c>
      <c r="B9" s="133">
        <v>1.7568089948710064E-2</v>
      </c>
      <c r="C9" s="10"/>
      <c r="D9" s="10"/>
    </row>
    <row r="10" spans="1:4" ht="14.25">
      <c r="A10" s="140" t="s">
        <v>162</v>
      </c>
      <c r="B10" s="133">
        <v>5.2116248835695655E-2</v>
      </c>
      <c r="C10" s="10"/>
      <c r="D10" s="10"/>
    </row>
    <row r="11" spans="1:4" ht="14.25">
      <c r="A11" s="140" t="s">
        <v>163</v>
      </c>
      <c r="B11" s="133">
        <v>2.1232876712328767E-2</v>
      </c>
      <c r="C11" s="10"/>
      <c r="D11" s="10"/>
    </row>
    <row r="12" spans="1:4" ht="15" thickBot="1">
      <c r="A12" s="207" t="s">
        <v>164</v>
      </c>
      <c r="B12" s="134">
        <v>-3.150334536493371E-2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40"/>
  <sheetViews>
    <sheetView zoomScale="80" zoomScaleNormal="40" workbookViewId="0">
      <selection activeCell="B35" sqref="B35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215" t="s">
        <v>41</v>
      </c>
      <c r="B1" s="215"/>
      <c r="C1" s="215"/>
      <c r="D1" s="215"/>
      <c r="E1" s="215"/>
      <c r="F1" s="215"/>
      <c r="G1" s="215"/>
      <c r="H1" s="215"/>
      <c r="I1" s="13"/>
    </row>
    <row r="2" spans="1:9" ht="45.75" thickBot="1">
      <c r="A2" s="15" t="s">
        <v>42</v>
      </c>
      <c r="B2" s="16" t="s">
        <v>43</v>
      </c>
      <c r="C2" s="17" t="s">
        <v>44</v>
      </c>
      <c r="D2" s="17" t="s">
        <v>45</v>
      </c>
      <c r="E2" s="17" t="s">
        <v>46</v>
      </c>
      <c r="F2" s="17" t="s">
        <v>47</v>
      </c>
      <c r="G2" s="17" t="s">
        <v>48</v>
      </c>
      <c r="H2" s="18" t="s">
        <v>49</v>
      </c>
      <c r="I2" s="19"/>
    </row>
    <row r="3" spans="1:9">
      <c r="A3" s="21">
        <v>1</v>
      </c>
      <c r="B3" s="177" t="s">
        <v>50</v>
      </c>
      <c r="C3" s="81">
        <v>21074951.357000001</v>
      </c>
      <c r="D3" s="82">
        <v>52015</v>
      </c>
      <c r="E3" s="81">
        <v>405.17064994713064</v>
      </c>
      <c r="F3" s="82">
        <v>100</v>
      </c>
      <c r="G3" s="179" t="s">
        <v>76</v>
      </c>
      <c r="H3" s="83" t="s">
        <v>11</v>
      </c>
      <c r="I3" s="19"/>
    </row>
    <row r="4" spans="1:9">
      <c r="A4" s="21">
        <v>2</v>
      </c>
      <c r="B4" s="80" t="s">
        <v>51</v>
      </c>
      <c r="C4" s="81">
        <v>4264060.03</v>
      </c>
      <c r="D4" s="82">
        <v>1855</v>
      </c>
      <c r="E4" s="81">
        <v>2298.6846522911051</v>
      </c>
      <c r="F4" s="82">
        <v>1000</v>
      </c>
      <c r="G4" s="180" t="s">
        <v>77</v>
      </c>
      <c r="H4" s="83" t="s">
        <v>4</v>
      </c>
      <c r="I4" s="19"/>
    </row>
    <row r="5" spans="1:9" ht="14.25" customHeight="1">
      <c r="A5" s="21">
        <v>3</v>
      </c>
      <c r="B5" s="80" t="s">
        <v>52</v>
      </c>
      <c r="C5" s="81">
        <v>3323570.59</v>
      </c>
      <c r="D5" s="82">
        <v>4673</v>
      </c>
      <c r="E5" s="81">
        <v>711.22845923389684</v>
      </c>
      <c r="F5" s="82">
        <v>1000</v>
      </c>
      <c r="G5" s="179" t="s">
        <v>76</v>
      </c>
      <c r="H5" s="83" t="s">
        <v>11</v>
      </c>
      <c r="I5" s="19"/>
    </row>
    <row r="6" spans="1:9">
      <c r="A6" s="21">
        <v>4</v>
      </c>
      <c r="B6" s="177" t="s">
        <v>53</v>
      </c>
      <c r="C6" s="81">
        <v>3033087.14</v>
      </c>
      <c r="D6" s="82">
        <v>1269</v>
      </c>
      <c r="E6" s="81">
        <v>2390.1395902285267</v>
      </c>
      <c r="F6" s="82">
        <v>1000</v>
      </c>
      <c r="G6" s="181" t="s">
        <v>78</v>
      </c>
      <c r="H6" s="83" t="s">
        <v>9</v>
      </c>
      <c r="I6" s="19"/>
    </row>
    <row r="7" spans="1:9" ht="14.25" customHeight="1">
      <c r="A7" s="21">
        <v>5</v>
      </c>
      <c r="B7" s="80" t="s">
        <v>54</v>
      </c>
      <c r="C7" s="81">
        <v>2955252.3229</v>
      </c>
      <c r="D7" s="82">
        <v>3927</v>
      </c>
      <c r="E7" s="81">
        <v>752.54706465495292</v>
      </c>
      <c r="F7" s="82">
        <v>1000</v>
      </c>
      <c r="G7" s="80" t="s">
        <v>79</v>
      </c>
      <c r="H7" s="83" t="s">
        <v>12</v>
      </c>
      <c r="I7" s="19"/>
    </row>
    <row r="8" spans="1:9">
      <c r="A8" s="21">
        <v>6</v>
      </c>
      <c r="B8" s="177" t="s">
        <v>55</v>
      </c>
      <c r="C8" s="81">
        <v>2846576.73</v>
      </c>
      <c r="D8" s="82">
        <v>1480</v>
      </c>
      <c r="E8" s="81">
        <v>1923.3626554054053</v>
      </c>
      <c r="F8" s="82">
        <v>1000</v>
      </c>
      <c r="G8" s="180" t="s">
        <v>77</v>
      </c>
      <c r="H8" s="83" t="s">
        <v>4</v>
      </c>
      <c r="I8" s="19"/>
    </row>
    <row r="9" spans="1:9">
      <c r="A9" s="21">
        <v>7</v>
      </c>
      <c r="B9" s="177" t="s">
        <v>56</v>
      </c>
      <c r="C9" s="81">
        <v>2454256.5699999998</v>
      </c>
      <c r="D9" s="82">
        <v>735</v>
      </c>
      <c r="E9" s="81">
        <v>3339.1245850340133</v>
      </c>
      <c r="F9" s="82">
        <v>1000</v>
      </c>
      <c r="G9" s="181" t="s">
        <v>80</v>
      </c>
      <c r="H9" s="83" t="s">
        <v>9</v>
      </c>
      <c r="I9" s="19"/>
    </row>
    <row r="10" spans="1:9">
      <c r="A10" s="21">
        <v>8</v>
      </c>
      <c r="B10" s="177" t="s">
        <v>57</v>
      </c>
      <c r="C10" s="81">
        <v>1938707.8899000001</v>
      </c>
      <c r="D10" s="82">
        <v>14561</v>
      </c>
      <c r="E10" s="81">
        <v>133.14386991964838</v>
      </c>
      <c r="F10" s="82">
        <v>100</v>
      </c>
      <c r="G10" s="179" t="s">
        <v>76</v>
      </c>
      <c r="H10" s="83" t="s">
        <v>11</v>
      </c>
      <c r="I10" s="19"/>
    </row>
    <row r="11" spans="1:9">
      <c r="A11" s="21">
        <v>9</v>
      </c>
      <c r="B11" s="177" t="s">
        <v>58</v>
      </c>
      <c r="C11" s="81">
        <v>1925528.86</v>
      </c>
      <c r="D11" s="82">
        <v>1796</v>
      </c>
      <c r="E11" s="81">
        <v>1072.1207461024499</v>
      </c>
      <c r="F11" s="82">
        <v>1000</v>
      </c>
      <c r="G11" s="80" t="s">
        <v>81</v>
      </c>
      <c r="H11" s="83" t="s">
        <v>10</v>
      </c>
      <c r="I11" s="19"/>
    </row>
    <row r="12" spans="1:9">
      <c r="A12" s="21">
        <v>10</v>
      </c>
      <c r="B12" s="178" t="s">
        <v>59</v>
      </c>
      <c r="C12" s="81">
        <v>1729826.6</v>
      </c>
      <c r="D12" s="82">
        <v>2887205</v>
      </c>
      <c r="E12" s="81">
        <v>0.59913535755168068</v>
      </c>
      <c r="F12" s="82">
        <v>1</v>
      </c>
      <c r="G12" s="182" t="s">
        <v>82</v>
      </c>
      <c r="H12" s="83" t="s">
        <v>6</v>
      </c>
      <c r="I12" s="19"/>
    </row>
    <row r="13" spans="1:9">
      <c r="A13" s="21">
        <v>11</v>
      </c>
      <c r="B13" s="177" t="s">
        <v>60</v>
      </c>
      <c r="C13" s="81">
        <v>1251536.83</v>
      </c>
      <c r="D13" s="82">
        <v>51519</v>
      </c>
      <c r="E13" s="81">
        <v>24.292723655350454</v>
      </c>
      <c r="F13" s="82">
        <v>100</v>
      </c>
      <c r="G13" s="181" t="s">
        <v>83</v>
      </c>
      <c r="H13" s="83" t="s">
        <v>3</v>
      </c>
      <c r="I13" s="19"/>
    </row>
    <row r="14" spans="1:9">
      <c r="A14" s="21">
        <v>12</v>
      </c>
      <c r="B14" s="80" t="s">
        <v>61</v>
      </c>
      <c r="C14" s="81">
        <v>1098942.29</v>
      </c>
      <c r="D14" s="82">
        <v>25718</v>
      </c>
      <c r="E14" s="81">
        <v>42.730472431759857</v>
      </c>
      <c r="F14" s="82">
        <v>100</v>
      </c>
      <c r="G14" s="177" t="s">
        <v>84</v>
      </c>
      <c r="H14" s="83" t="s">
        <v>2</v>
      </c>
      <c r="I14" s="19"/>
    </row>
    <row r="15" spans="1:9">
      <c r="A15" s="21">
        <v>13</v>
      </c>
      <c r="B15" s="177" t="s">
        <v>62</v>
      </c>
      <c r="C15" s="81">
        <v>1031239.89</v>
      </c>
      <c r="D15" s="82">
        <v>475</v>
      </c>
      <c r="E15" s="81">
        <v>2171.0313473684209</v>
      </c>
      <c r="F15" s="82">
        <v>1000</v>
      </c>
      <c r="G15" s="182" t="s">
        <v>82</v>
      </c>
      <c r="H15" s="83" t="s">
        <v>6</v>
      </c>
      <c r="I15" s="19"/>
    </row>
    <row r="16" spans="1:9">
      <c r="A16" s="21">
        <v>14</v>
      </c>
      <c r="B16" s="177" t="s">
        <v>63</v>
      </c>
      <c r="C16" s="81">
        <v>978647.36</v>
      </c>
      <c r="D16" s="82">
        <v>601</v>
      </c>
      <c r="E16" s="81">
        <v>1628.3649916805325</v>
      </c>
      <c r="F16" s="82">
        <v>1000</v>
      </c>
      <c r="G16" s="180" t="s">
        <v>77</v>
      </c>
      <c r="H16" s="83" t="s">
        <v>4</v>
      </c>
      <c r="I16" s="19"/>
    </row>
    <row r="17" spans="1:9">
      <c r="A17" s="21">
        <v>15</v>
      </c>
      <c r="B17" s="177" t="s">
        <v>64</v>
      </c>
      <c r="C17" s="81">
        <v>929797.87</v>
      </c>
      <c r="D17" s="82">
        <v>955</v>
      </c>
      <c r="E17" s="81">
        <v>973.61033507853404</v>
      </c>
      <c r="F17" s="82">
        <v>1000</v>
      </c>
      <c r="G17" s="177" t="s">
        <v>85</v>
      </c>
      <c r="H17" s="83" t="s">
        <v>1</v>
      </c>
      <c r="I17" s="19"/>
    </row>
    <row r="18" spans="1:9">
      <c r="A18" s="21">
        <v>16</v>
      </c>
      <c r="B18" s="80" t="s">
        <v>65</v>
      </c>
      <c r="C18" s="81">
        <v>769832.3199</v>
      </c>
      <c r="D18" s="82">
        <v>8925</v>
      </c>
      <c r="E18" s="81">
        <v>86.255722117647053</v>
      </c>
      <c r="F18" s="82">
        <v>100</v>
      </c>
      <c r="G18" s="80" t="s">
        <v>86</v>
      </c>
      <c r="H18" s="83" t="s">
        <v>16</v>
      </c>
      <c r="I18" s="19"/>
    </row>
    <row r="19" spans="1:9">
      <c r="A19" s="21">
        <v>17</v>
      </c>
      <c r="B19" s="80" t="s">
        <v>66</v>
      </c>
      <c r="C19" s="81">
        <v>651364.85</v>
      </c>
      <c r="D19" s="82">
        <v>256</v>
      </c>
      <c r="E19" s="81">
        <v>2544.3939453124999</v>
      </c>
      <c r="F19" s="82">
        <v>1000</v>
      </c>
      <c r="G19" s="181" t="s">
        <v>78</v>
      </c>
      <c r="H19" s="83" t="s">
        <v>9</v>
      </c>
      <c r="I19" s="19"/>
    </row>
    <row r="20" spans="1:9">
      <c r="A20" s="21">
        <v>18</v>
      </c>
      <c r="B20" s="177" t="s">
        <v>67</v>
      </c>
      <c r="C20" s="81">
        <v>647796.04</v>
      </c>
      <c r="D20" s="82">
        <v>1343</v>
      </c>
      <c r="E20" s="81">
        <v>482.34999255398367</v>
      </c>
      <c r="F20" s="82">
        <v>1000</v>
      </c>
      <c r="G20" s="180" t="s">
        <v>77</v>
      </c>
      <c r="H20" s="83" t="s">
        <v>4</v>
      </c>
      <c r="I20" s="19"/>
    </row>
    <row r="21" spans="1:9">
      <c r="A21" s="21">
        <v>19</v>
      </c>
      <c r="B21" s="80" t="s">
        <v>68</v>
      </c>
      <c r="C21" s="81">
        <v>531018.1</v>
      </c>
      <c r="D21" s="82">
        <v>9869</v>
      </c>
      <c r="E21" s="81">
        <v>53.806677474921472</v>
      </c>
      <c r="F21" s="82">
        <v>100</v>
      </c>
      <c r="G21" s="80" t="s">
        <v>87</v>
      </c>
      <c r="H21" s="83" t="s">
        <v>15</v>
      </c>
      <c r="I21" s="19"/>
    </row>
    <row r="22" spans="1:9">
      <c r="A22" s="21">
        <v>20</v>
      </c>
      <c r="B22" s="177" t="s">
        <v>69</v>
      </c>
      <c r="C22" s="81">
        <v>509933.29</v>
      </c>
      <c r="D22" s="82">
        <v>302</v>
      </c>
      <c r="E22" s="81">
        <v>1688.5208278145694</v>
      </c>
      <c r="F22" s="82">
        <v>1000</v>
      </c>
      <c r="G22" s="182" t="s">
        <v>82</v>
      </c>
      <c r="H22" s="83" t="s">
        <v>6</v>
      </c>
      <c r="I22" s="19"/>
    </row>
    <row r="23" spans="1:9">
      <c r="A23" s="21">
        <v>21</v>
      </c>
      <c r="B23" s="177" t="s">
        <v>70</v>
      </c>
      <c r="C23" s="81">
        <v>450422.54</v>
      </c>
      <c r="D23" s="82">
        <v>1121</v>
      </c>
      <c r="E23" s="81">
        <v>401.80422836752899</v>
      </c>
      <c r="F23" s="82">
        <v>1000</v>
      </c>
      <c r="G23" s="181" t="s">
        <v>88</v>
      </c>
      <c r="H23" s="83" t="s">
        <v>5</v>
      </c>
      <c r="I23" s="19"/>
    </row>
    <row r="24" spans="1:9">
      <c r="A24" s="21">
        <v>22</v>
      </c>
      <c r="B24" s="177" t="s">
        <v>71</v>
      </c>
      <c r="C24" s="81">
        <v>399273.21039999998</v>
      </c>
      <c r="D24" s="82">
        <v>1879</v>
      </c>
      <c r="E24" s="81">
        <v>212.49239510377859</v>
      </c>
      <c r="F24" s="82">
        <v>1000</v>
      </c>
      <c r="G24" s="177" t="s">
        <v>84</v>
      </c>
      <c r="H24" s="83" t="s">
        <v>2</v>
      </c>
      <c r="I24" s="19"/>
    </row>
    <row r="25" spans="1:9">
      <c r="A25" s="21">
        <v>23</v>
      </c>
      <c r="B25" s="177" t="s">
        <v>72</v>
      </c>
      <c r="C25" s="81">
        <v>165358.56020000001</v>
      </c>
      <c r="D25" s="82">
        <v>7454</v>
      </c>
      <c r="E25" s="81">
        <v>22.183869090421251</v>
      </c>
      <c r="F25" s="82">
        <v>1000</v>
      </c>
      <c r="G25" s="177" t="s">
        <v>84</v>
      </c>
      <c r="H25" s="83" t="s">
        <v>2</v>
      </c>
      <c r="I25" s="19"/>
    </row>
    <row r="26" spans="1:9" ht="15" customHeight="1" thickBot="1">
      <c r="A26" s="216" t="s">
        <v>73</v>
      </c>
      <c r="B26" s="216"/>
      <c r="C26" s="95">
        <f>SUM(C3:C25)</f>
        <v>54960981.240299992</v>
      </c>
      <c r="D26" s="96">
        <f>SUM(D3:D25)</f>
        <v>3079933</v>
      </c>
      <c r="E26" s="54" t="s">
        <v>7</v>
      </c>
      <c r="F26" s="54" t="s">
        <v>7</v>
      </c>
      <c r="G26" s="54" t="s">
        <v>7</v>
      </c>
      <c r="H26" s="55" t="s">
        <v>7</v>
      </c>
    </row>
    <row r="27" spans="1:9" ht="15" customHeight="1">
      <c r="A27" s="218" t="s">
        <v>74</v>
      </c>
      <c r="B27" s="218"/>
      <c r="C27" s="218"/>
      <c r="D27" s="218"/>
      <c r="E27" s="218"/>
      <c r="F27" s="218"/>
      <c r="G27" s="218"/>
      <c r="H27" s="218"/>
    </row>
    <row r="28" spans="1:9" ht="15" customHeight="1" thickBot="1">
      <c r="A28" s="217"/>
      <c r="B28" s="217"/>
      <c r="C28" s="217"/>
      <c r="D28" s="217"/>
      <c r="E28" s="217"/>
      <c r="F28" s="217"/>
      <c r="G28" s="217"/>
      <c r="H28" s="217"/>
    </row>
    <row r="30" spans="1:9">
      <c r="B30" s="20" t="s">
        <v>75</v>
      </c>
      <c r="C30" s="23">
        <f>C26-SUM(C3:C16)</f>
        <v>5054796.7804999948</v>
      </c>
      <c r="D30" s="122">
        <f>C30/$C$26</f>
        <v>9.1970642925741267E-2</v>
      </c>
    </row>
    <row r="31" spans="1:9">
      <c r="B31" s="80" t="str">
        <f>B2</f>
        <v>Fund*</v>
      </c>
      <c r="C31" s="81">
        <f>C3</f>
        <v>21074951.357000001</v>
      </c>
      <c r="D31" s="122">
        <f>C31/$C$26</f>
        <v>0.38345296756723202</v>
      </c>
      <c r="H31" s="19"/>
    </row>
    <row r="32" spans="1:9">
      <c r="B32" s="80" t="str">
        <f>B4</f>
        <v>UNIVER.UA/Myhailo Grushevskyi: Fond Derzhavnyh Paperiv</v>
      </c>
      <c r="C32" s="81">
        <f>C4</f>
        <v>4264060.03</v>
      </c>
      <c r="D32" s="122">
        <f t="shared" ref="D32:D40" si="0">C32/$C$26</f>
        <v>7.7583404331096437E-2</v>
      </c>
      <c r="H32" s="19"/>
    </row>
    <row r="33" spans="2:8">
      <c r="B33" s="80" t="str">
        <f t="shared" ref="B33:C40" si="1">B5</f>
        <v>KINTO-Ekviti</v>
      </c>
      <c r="C33" s="81">
        <f t="shared" si="1"/>
        <v>3323570.59</v>
      </c>
      <c r="D33" s="122">
        <f t="shared" si="0"/>
        <v>6.0471456567864193E-2</v>
      </c>
      <c r="H33" s="19"/>
    </row>
    <row r="34" spans="2:8">
      <c r="B34" s="80" t="str">
        <f t="shared" si="1"/>
        <v>Altus – Depozyt</v>
      </c>
      <c r="C34" s="81">
        <f t="shared" si="1"/>
        <v>3033087.14</v>
      </c>
      <c r="D34" s="122">
        <f t="shared" si="0"/>
        <v>5.5186189757762134E-2</v>
      </c>
      <c r="H34" s="19"/>
    </row>
    <row r="35" spans="2:8">
      <c r="B35" s="80" t="str">
        <f t="shared" si="1"/>
        <v>Sofiivskyi</v>
      </c>
      <c r="C35" s="81">
        <f t="shared" si="1"/>
        <v>2955252.3229</v>
      </c>
      <c r="D35" s="122">
        <f t="shared" si="0"/>
        <v>5.3770006579377971E-2</v>
      </c>
      <c r="H35" s="19"/>
    </row>
    <row r="36" spans="2:8">
      <c r="B36" s="80" t="str">
        <f t="shared" si="1"/>
        <v>UNIVER.UA/Taras Shevchenko: Fond Zaoshchadzhen</v>
      </c>
      <c r="C36" s="81">
        <f t="shared" si="1"/>
        <v>2846576.73</v>
      </c>
      <c r="D36" s="122">
        <f t="shared" si="0"/>
        <v>5.1792683932519665E-2</v>
      </c>
      <c r="H36" s="19"/>
    </row>
    <row r="37" spans="2:8">
      <c r="B37" s="80" t="str">
        <f t="shared" si="1"/>
        <v>Altus – Zbalansovanyi</v>
      </c>
      <c r="C37" s="81">
        <f t="shared" si="1"/>
        <v>2454256.5699999998</v>
      </c>
      <c r="D37" s="122">
        <f t="shared" si="0"/>
        <v>4.4654526076772859E-2</v>
      </c>
      <c r="H37" s="19"/>
    </row>
    <row r="38" spans="2:8">
      <c r="B38" s="80" t="str">
        <f t="shared" si="1"/>
        <v>KINTO-Kaznacheyskyi</v>
      </c>
      <c r="C38" s="81">
        <f t="shared" si="1"/>
        <v>1938707.8899000001</v>
      </c>
      <c r="D38" s="122">
        <f t="shared" si="0"/>
        <v>3.527425904977198E-2</v>
      </c>
      <c r="H38" s="19"/>
    </row>
    <row r="39" spans="2:8">
      <c r="B39" s="80" t="str">
        <f t="shared" si="1"/>
        <v>VSI</v>
      </c>
      <c r="C39" s="81">
        <f t="shared" si="1"/>
        <v>1925528.86</v>
      </c>
      <c r="D39" s="122">
        <f t="shared" si="0"/>
        <v>3.5034470210442883E-2</v>
      </c>
    </row>
    <row r="40" spans="2:8">
      <c r="B40" s="80" t="str">
        <f t="shared" si="1"/>
        <v>OTP Fond Aktsii</v>
      </c>
      <c r="C40" s="81">
        <f t="shared" si="1"/>
        <v>1729826.6</v>
      </c>
      <c r="D40" s="122">
        <f t="shared" si="0"/>
        <v>3.1473721192073791E-2</v>
      </c>
    </row>
  </sheetData>
  <mergeCells count="4">
    <mergeCell ref="A1:H1"/>
    <mergeCell ref="A26:B26"/>
    <mergeCell ref="A28:H28"/>
    <mergeCell ref="A27:H27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/>
    <hyperlink ref="H12" r:id="rId9"/>
    <hyperlink ref="H19" r:id="rId10" display="http://www.delta-capital.com.ua/"/>
    <hyperlink ref="H20" r:id="rId11" display="http://www.am.eavex.com.ua/"/>
    <hyperlink ref="H21" r:id="rId12" display="http://www.altus.ua/"/>
    <hyperlink ref="H25" r:id="rId13" display="http://www.delta-capital.com.ua/"/>
    <hyperlink ref="H16" r:id="rId14" display="http://www.vseswit.com.ua/"/>
    <hyperlink ref="H24" r:id="rId15"/>
    <hyperlink ref="H22" r:id="rId16" display="http://www.seb.ua/"/>
    <hyperlink ref="H26" r:id="rId17" display="http://art-capital.com.ua/"/>
    <hyperlink ref="H23" r:id="rId18" display="http://www.dragon-am.com/"/>
  </hyperlinks>
  <pageMargins left="0.75" right="0.75" top="1" bottom="1" header="0.5" footer="0.5"/>
  <pageSetup paperSize="9" scale="29" orientation="portrait" verticalDpi="1200" r:id="rId19"/>
  <headerFooter alignWithMargins="0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8"/>
  <sheetViews>
    <sheetView zoomScale="80" workbookViewId="0">
      <selection activeCell="I16" sqref="I16"/>
    </sheetView>
  </sheetViews>
  <sheetFormatPr defaultRowHeight="14.25"/>
  <cols>
    <col min="1" max="1" width="4.28515625" style="29" customWidth="1"/>
    <col min="2" max="2" width="61.7109375" style="29" bestFit="1" customWidth="1"/>
    <col min="3" max="4" width="14.7109375" style="30" customWidth="1"/>
    <col min="5" max="8" width="12.7109375" style="31" customWidth="1"/>
    <col min="9" max="9" width="16.140625" style="29" bestFit="1" customWidth="1"/>
    <col min="10" max="10" width="18.5703125" style="29" customWidth="1"/>
    <col min="11" max="11" width="20.7109375" style="29" customWidth="1"/>
    <col min="12" max="16384" width="9.140625" style="29"/>
  </cols>
  <sheetData>
    <row r="1" spans="1:11" s="14" customFormat="1" ht="16.5" thickBot="1">
      <c r="A1" s="220" t="s">
        <v>89</v>
      </c>
      <c r="B1" s="220"/>
      <c r="C1" s="220"/>
      <c r="D1" s="220"/>
      <c r="E1" s="220"/>
      <c r="F1" s="220"/>
      <c r="G1" s="220"/>
      <c r="H1" s="220"/>
      <c r="I1" s="220"/>
      <c r="J1" s="166"/>
    </row>
    <row r="2" spans="1:11" s="20" customFormat="1" ht="15.75" customHeight="1" thickBot="1">
      <c r="A2" s="221" t="s">
        <v>42</v>
      </c>
      <c r="B2" s="98"/>
      <c r="C2" s="99"/>
      <c r="D2" s="100"/>
      <c r="E2" s="222" t="s">
        <v>90</v>
      </c>
      <c r="F2" s="222"/>
      <c r="G2" s="222"/>
      <c r="H2" s="222"/>
      <c r="I2" s="222"/>
      <c r="J2" s="222"/>
      <c r="K2" s="222"/>
    </row>
    <row r="3" spans="1:11" s="22" customFormat="1" ht="64.5" thickBot="1">
      <c r="A3" s="221"/>
      <c r="B3" s="183" t="s">
        <v>91</v>
      </c>
      <c r="C3" s="184" t="s">
        <v>92</v>
      </c>
      <c r="D3" s="184" t="s">
        <v>93</v>
      </c>
      <c r="E3" s="185" t="s">
        <v>94</v>
      </c>
      <c r="F3" s="185" t="s">
        <v>95</v>
      </c>
      <c r="G3" s="185" t="s">
        <v>96</v>
      </c>
      <c r="H3" s="17" t="s">
        <v>97</v>
      </c>
      <c r="I3" s="17" t="s">
        <v>98</v>
      </c>
      <c r="J3" s="186" t="s">
        <v>99</v>
      </c>
      <c r="K3" s="18" t="s">
        <v>100</v>
      </c>
    </row>
    <row r="4" spans="1:11" s="20" customFormat="1" collapsed="1">
      <c r="A4" s="21">
        <v>1</v>
      </c>
      <c r="B4" s="177" t="s">
        <v>50</v>
      </c>
      <c r="C4" s="141">
        <v>38118</v>
      </c>
      <c r="D4" s="141">
        <v>38182</v>
      </c>
      <c r="E4" s="142">
        <v>-3.1467965257874209E-3</v>
      </c>
      <c r="F4" s="142">
        <v>-1.8194350038228779E-2</v>
      </c>
      <c r="G4" s="142">
        <v>-2.0232659863293256E-2</v>
      </c>
      <c r="H4" s="142">
        <v>6.083236851373397E-2</v>
      </c>
      <c r="I4" s="142">
        <v>5.3491458416574877E-2</v>
      </c>
      <c r="J4" s="143">
        <v>3.0517064994713285</v>
      </c>
      <c r="K4" s="115">
        <v>0.130747674064146</v>
      </c>
    </row>
    <row r="5" spans="1:11" s="20" customFormat="1" collapsed="1">
      <c r="A5" s="21">
        <v>2</v>
      </c>
      <c r="B5" s="140" t="s">
        <v>71</v>
      </c>
      <c r="C5" s="141">
        <v>38492</v>
      </c>
      <c r="D5" s="141">
        <v>38629</v>
      </c>
      <c r="E5" s="142">
        <v>-5.5470189583656238E-3</v>
      </c>
      <c r="F5" s="142">
        <v>-0.28892735442425244</v>
      </c>
      <c r="G5" s="142">
        <v>-0.3022854308405839</v>
      </c>
      <c r="H5" s="142">
        <v>-0.3146592078153132</v>
      </c>
      <c r="I5" s="142">
        <v>-0.31685599908278361</v>
      </c>
      <c r="J5" s="143">
        <v>-0.78750760489621507</v>
      </c>
      <c r="K5" s="116">
        <v>-0.14137337556071861</v>
      </c>
    </row>
    <row r="6" spans="1:11" s="20" customFormat="1" collapsed="1">
      <c r="A6" s="21">
        <v>3</v>
      </c>
      <c r="B6" s="140" t="s">
        <v>56</v>
      </c>
      <c r="C6" s="141">
        <v>38828</v>
      </c>
      <c r="D6" s="141">
        <v>39028</v>
      </c>
      <c r="E6" s="142">
        <v>2.3953398619351862E-2</v>
      </c>
      <c r="F6" s="142">
        <v>5.0944231629295844E-2</v>
      </c>
      <c r="G6" s="142">
        <v>9.9083640745175616E-2</v>
      </c>
      <c r="H6" s="142">
        <v>0.25830742863777179</v>
      </c>
      <c r="I6" s="142">
        <v>0.22148731799579036</v>
      </c>
      <c r="J6" s="143">
        <v>2.3391245850339741</v>
      </c>
      <c r="K6" s="116">
        <v>0.14219950074932353</v>
      </c>
    </row>
    <row r="7" spans="1:11" s="20" customFormat="1" collapsed="1">
      <c r="A7" s="21">
        <v>4</v>
      </c>
      <c r="B7" s="140" t="s">
        <v>63</v>
      </c>
      <c r="C7" s="141">
        <v>38919</v>
      </c>
      <c r="D7" s="141">
        <v>39092</v>
      </c>
      <c r="E7" s="142">
        <v>-3.8052897826668652E-2</v>
      </c>
      <c r="F7" s="142">
        <v>-6.1709877472058583E-2</v>
      </c>
      <c r="G7" s="142">
        <v>-9.5695094890615562E-2</v>
      </c>
      <c r="H7" s="142">
        <v>8.7600687905504682E-3</v>
      </c>
      <c r="I7" s="142">
        <v>-3.1789112382198725E-2</v>
      </c>
      <c r="J7" s="143">
        <v>0.6283649916805194</v>
      </c>
      <c r="K7" s="116">
        <v>5.6356859044566443E-2</v>
      </c>
    </row>
    <row r="8" spans="1:11" s="20" customFormat="1" collapsed="1">
      <c r="A8" s="21">
        <v>5</v>
      </c>
      <c r="B8" s="140" t="s">
        <v>67</v>
      </c>
      <c r="C8" s="141">
        <v>38919</v>
      </c>
      <c r="D8" s="141">
        <v>39092</v>
      </c>
      <c r="E8" s="142">
        <v>-0.14766794445328557</v>
      </c>
      <c r="F8" s="142">
        <v>-0.19798214245850221</v>
      </c>
      <c r="G8" s="142">
        <v>-0.28858156001179602</v>
      </c>
      <c r="H8" s="142">
        <v>-0.25283927811499451</v>
      </c>
      <c r="I8" s="142">
        <v>-0.24020840457071091</v>
      </c>
      <c r="J8" s="143">
        <v>-0.51765000744601153</v>
      </c>
      <c r="K8" s="116">
        <v>-7.8712185844902804E-2</v>
      </c>
    </row>
    <row r="9" spans="1:11" s="20" customFormat="1" collapsed="1">
      <c r="A9" s="21">
        <v>6</v>
      </c>
      <c r="B9" s="140" t="s">
        <v>65</v>
      </c>
      <c r="C9" s="141">
        <v>38968</v>
      </c>
      <c r="D9" s="141">
        <v>39140</v>
      </c>
      <c r="E9" s="142">
        <v>-5.1217521366235808E-3</v>
      </c>
      <c r="F9" s="142">
        <v>-3.0615481867735106E-3</v>
      </c>
      <c r="G9" s="142">
        <v>-2.1936630189331119E-2</v>
      </c>
      <c r="H9" s="142">
        <v>1.67419938415172E-2</v>
      </c>
      <c r="I9" s="142">
        <v>0.17102632119054428</v>
      </c>
      <c r="J9" s="143">
        <v>-0.13744277882353306</v>
      </c>
      <c r="K9" s="116">
        <v>-1.6733532464089595E-2</v>
      </c>
    </row>
    <row r="10" spans="1:11" s="20" customFormat="1" collapsed="1">
      <c r="A10" s="21">
        <v>7</v>
      </c>
      <c r="B10" s="140" t="s">
        <v>61</v>
      </c>
      <c r="C10" s="141">
        <v>39269</v>
      </c>
      <c r="D10" s="141">
        <v>39471</v>
      </c>
      <c r="E10" s="142">
        <v>-2.7757773766901028E-3</v>
      </c>
      <c r="F10" s="142">
        <v>-5.9456436826160752E-3</v>
      </c>
      <c r="G10" s="142">
        <v>-8.0719223824616049E-2</v>
      </c>
      <c r="H10" s="142">
        <v>-6.632214583510887E-2</v>
      </c>
      <c r="I10" s="142">
        <v>-6.4035410411423577E-2</v>
      </c>
      <c r="J10" s="143">
        <v>-0.5726952756824113</v>
      </c>
      <c r="K10" s="116">
        <v>-0.10259408309097084</v>
      </c>
    </row>
    <row r="11" spans="1:11" s="20" customFormat="1" collapsed="1">
      <c r="A11" s="21">
        <v>8</v>
      </c>
      <c r="B11" s="140" t="s">
        <v>72</v>
      </c>
      <c r="C11" s="141">
        <v>39378</v>
      </c>
      <c r="D11" s="141">
        <v>39478</v>
      </c>
      <c r="E11" s="142">
        <v>-2.2343165122549857E-2</v>
      </c>
      <c r="F11" s="142">
        <v>-0.92792541205971391</v>
      </c>
      <c r="G11" s="142">
        <v>-0.92847468797871024</v>
      </c>
      <c r="H11" s="142">
        <v>-0.93141408762887445</v>
      </c>
      <c r="I11" s="142">
        <v>-0.9291657309350263</v>
      </c>
      <c r="J11" s="143">
        <v>-0.97781613090957853</v>
      </c>
      <c r="K11" s="116">
        <v>-0.38494019398319534</v>
      </c>
    </row>
    <row r="12" spans="1:11" s="20" customFormat="1" collapsed="1">
      <c r="A12" s="21">
        <v>9</v>
      </c>
      <c r="B12" s="140" t="s">
        <v>62</v>
      </c>
      <c r="C12" s="141">
        <v>39413</v>
      </c>
      <c r="D12" s="141">
        <v>39589</v>
      </c>
      <c r="E12" s="142">
        <v>1.4657369372492512E-2</v>
      </c>
      <c r="F12" s="142">
        <v>2.8821154801242033E-2</v>
      </c>
      <c r="G12" s="142">
        <v>0.10051882167400938</v>
      </c>
      <c r="H12" s="142">
        <v>0.19231297671038239</v>
      </c>
      <c r="I12" s="142">
        <v>0.16994082194603899</v>
      </c>
      <c r="J12" s="143">
        <v>1.1710313473686127</v>
      </c>
      <c r="K12" s="116">
        <v>0.10841151122723147</v>
      </c>
    </row>
    <row r="13" spans="1:11" s="20" customFormat="1" collapsed="1">
      <c r="A13" s="21">
        <v>10</v>
      </c>
      <c r="B13" s="68" t="s">
        <v>64</v>
      </c>
      <c r="C13" s="141">
        <v>39429</v>
      </c>
      <c r="D13" s="141">
        <v>39618</v>
      </c>
      <c r="E13" s="142">
        <v>-5.1859375723257717E-3</v>
      </c>
      <c r="F13" s="142">
        <v>-1.2435313662024661E-2</v>
      </c>
      <c r="G13" s="142">
        <v>-3.4467228918679482E-2</v>
      </c>
      <c r="H13" s="142">
        <v>-3.7028607260291113E-2</v>
      </c>
      <c r="I13" s="142">
        <v>-5.3994879366786153E-2</v>
      </c>
      <c r="J13" s="143">
        <v>-2.6389664921449674E-2</v>
      </c>
      <c r="K13" s="116">
        <v>-3.5823930642450152E-3</v>
      </c>
    </row>
    <row r="14" spans="1:11" s="20" customFormat="1">
      <c r="A14" s="21">
        <v>11</v>
      </c>
      <c r="B14" s="140" t="s">
        <v>70</v>
      </c>
      <c r="C14" s="141">
        <v>39429</v>
      </c>
      <c r="D14" s="141">
        <v>39651</v>
      </c>
      <c r="E14" s="142">
        <v>-3.8271381878923871E-2</v>
      </c>
      <c r="F14" s="142">
        <v>-5.3483471977546548E-2</v>
      </c>
      <c r="G14" s="142">
        <v>-8.5800995736968533E-2</v>
      </c>
      <c r="H14" s="142">
        <v>-0.19119488744389879</v>
      </c>
      <c r="I14" s="142">
        <v>-0.17608058465205689</v>
      </c>
      <c r="J14" s="143">
        <v>-0.59819577163247084</v>
      </c>
      <c r="K14" s="116">
        <v>-0.11649372866086849</v>
      </c>
    </row>
    <row r="15" spans="1:11" s="20" customFormat="1">
      <c r="A15" s="21">
        <v>12</v>
      </c>
      <c r="B15" s="140" t="s">
        <v>66</v>
      </c>
      <c r="C15" s="141">
        <v>39527</v>
      </c>
      <c r="D15" s="141">
        <v>39715</v>
      </c>
      <c r="E15" s="142">
        <v>1.2146846348678908E-2</v>
      </c>
      <c r="F15" s="142">
        <v>2.2015654846110788E-2</v>
      </c>
      <c r="G15" s="142">
        <v>6.1122054254773461E-2</v>
      </c>
      <c r="H15" s="142">
        <v>0.26594850249697433</v>
      </c>
      <c r="I15" s="142">
        <v>0.22929574793361018</v>
      </c>
      <c r="J15" s="143">
        <v>1.544393945312549</v>
      </c>
      <c r="K15" s="116">
        <v>0.13877661294862453</v>
      </c>
    </row>
    <row r="16" spans="1:11" s="20" customFormat="1">
      <c r="A16" s="21">
        <v>13</v>
      </c>
      <c r="B16" s="140" t="s">
        <v>68</v>
      </c>
      <c r="C16" s="141">
        <v>39560</v>
      </c>
      <c r="D16" s="141">
        <v>39770</v>
      </c>
      <c r="E16" s="142">
        <v>-4.0641139172180929E-2</v>
      </c>
      <c r="F16" s="142">
        <v>-9.4455245146596201E-2</v>
      </c>
      <c r="G16" s="142">
        <v>-0.1889612880864644</v>
      </c>
      <c r="H16" s="142">
        <v>-0.15911504104867424</v>
      </c>
      <c r="I16" s="142" t="s">
        <v>105</v>
      </c>
      <c r="J16" s="143">
        <v>-0.46193322525079994</v>
      </c>
      <c r="K16" s="116">
        <v>-8.4322209333458131E-2</v>
      </c>
    </row>
    <row r="17" spans="1:12" s="20" customFormat="1" collapsed="1">
      <c r="A17" s="21">
        <v>14</v>
      </c>
      <c r="B17" s="140" t="s">
        <v>52</v>
      </c>
      <c r="C17" s="141">
        <v>39884</v>
      </c>
      <c r="D17" s="141">
        <v>40001</v>
      </c>
      <c r="E17" s="142">
        <v>-2.1768522309367988E-2</v>
      </c>
      <c r="F17" s="142">
        <v>-5.8644335889051047E-2</v>
      </c>
      <c r="G17" s="142">
        <v>-0.10796713010401027</v>
      </c>
      <c r="H17" s="142">
        <v>-5.2348564919868279E-2</v>
      </c>
      <c r="I17" s="142">
        <v>-3.3960268604035893E-2</v>
      </c>
      <c r="J17" s="143">
        <v>-0.28877154076610734</v>
      </c>
      <c r="K17" s="116">
        <v>-5.1829759049625501E-2</v>
      </c>
    </row>
    <row r="18" spans="1:12" s="20" customFormat="1" collapsed="1">
      <c r="A18" s="21">
        <v>15</v>
      </c>
      <c r="B18" s="177" t="s">
        <v>60</v>
      </c>
      <c r="C18" s="141">
        <v>40031</v>
      </c>
      <c r="D18" s="141">
        <v>40129</v>
      </c>
      <c r="E18" s="142">
        <v>-8.1226785896804987E-2</v>
      </c>
      <c r="F18" s="142">
        <v>-0.15904960808961566</v>
      </c>
      <c r="G18" s="142">
        <v>-0.28603829273082748</v>
      </c>
      <c r="H18" s="142">
        <v>-0.28038852434250949</v>
      </c>
      <c r="I18" s="142">
        <v>-0.31910925585272809</v>
      </c>
      <c r="J18" s="143">
        <v>-0.75707276344649832</v>
      </c>
      <c r="K18" s="116">
        <v>-0.20848289188244118</v>
      </c>
    </row>
    <row r="19" spans="1:12" s="20" customFormat="1" collapsed="1">
      <c r="A19" s="21">
        <v>16</v>
      </c>
      <c r="B19" s="178" t="s">
        <v>59</v>
      </c>
      <c r="C19" s="141">
        <v>40253</v>
      </c>
      <c r="D19" s="141">
        <v>40366</v>
      </c>
      <c r="E19" s="142">
        <v>-7.9653403463734396E-2</v>
      </c>
      <c r="F19" s="142">
        <v>-9.6500525507976387E-2</v>
      </c>
      <c r="G19" s="142">
        <v>-0.16234805226575733</v>
      </c>
      <c r="H19" s="142">
        <v>-0.14581003991246588</v>
      </c>
      <c r="I19" s="142">
        <v>-0.15584576378859316</v>
      </c>
      <c r="J19" s="143">
        <v>-0.40086464244832709</v>
      </c>
      <c r="K19" s="116">
        <v>-9.0459988811736669E-2</v>
      </c>
    </row>
    <row r="20" spans="1:12" s="20" customFormat="1" collapsed="1">
      <c r="A20" s="21">
        <v>17</v>
      </c>
      <c r="B20" s="140" t="s">
        <v>54</v>
      </c>
      <c r="C20" s="141">
        <v>40114</v>
      </c>
      <c r="D20" s="141">
        <v>40401</v>
      </c>
      <c r="E20" s="142">
        <v>-3.2861263707008814E-2</v>
      </c>
      <c r="F20" s="142">
        <v>-1.6544005720548927E-2</v>
      </c>
      <c r="G20" s="142">
        <v>-0.16495469129089657</v>
      </c>
      <c r="H20" s="142">
        <v>-0.10212960776125946</v>
      </c>
      <c r="I20" s="142">
        <v>-9.9960060531675166E-2</v>
      </c>
      <c r="J20" s="143">
        <v>-0.2474529353450462</v>
      </c>
      <c r="K20" s="116">
        <v>-5.2161092745344306E-2</v>
      </c>
    </row>
    <row r="21" spans="1:12" s="20" customFormat="1" collapsed="1">
      <c r="A21" s="21">
        <v>18</v>
      </c>
      <c r="B21" s="140" t="s">
        <v>53</v>
      </c>
      <c r="C21" s="141">
        <v>40226</v>
      </c>
      <c r="D21" s="141">
        <v>40430</v>
      </c>
      <c r="E21" s="142">
        <v>2.3208388200168129E-2</v>
      </c>
      <c r="F21" s="142">
        <v>4.9457834794918387E-2</v>
      </c>
      <c r="G21" s="142">
        <v>9.9521968553673457E-2</v>
      </c>
      <c r="H21" s="142">
        <v>0.27015944812585668</v>
      </c>
      <c r="I21" s="142">
        <v>0.2305244726943112</v>
      </c>
      <c r="J21" s="143">
        <v>1.3901395902285274</v>
      </c>
      <c r="K21" s="116">
        <v>0.18138728238399549</v>
      </c>
    </row>
    <row r="22" spans="1:12" s="20" customFormat="1" collapsed="1">
      <c r="A22" s="21">
        <v>19</v>
      </c>
      <c r="B22" s="68" t="s">
        <v>55</v>
      </c>
      <c r="C22" s="141">
        <v>40427</v>
      </c>
      <c r="D22" s="141">
        <v>40543</v>
      </c>
      <c r="E22" s="142">
        <v>1.9828394001485838E-2</v>
      </c>
      <c r="F22" s="142">
        <v>4.6778622956875404E-2</v>
      </c>
      <c r="G22" s="142">
        <v>8.7714181808199232E-2</v>
      </c>
      <c r="H22" s="142">
        <v>0.22390894344296464</v>
      </c>
      <c r="I22" s="142">
        <v>0.24008881239577273</v>
      </c>
      <c r="J22" s="143">
        <v>0.92336265540541151</v>
      </c>
      <c r="K22" s="116">
        <v>0.14225151830129978</v>
      </c>
    </row>
    <row r="23" spans="1:12" s="20" customFormat="1" collapsed="1">
      <c r="A23" s="21">
        <v>20</v>
      </c>
      <c r="B23" s="187" t="s">
        <v>58</v>
      </c>
      <c r="C23" s="141">
        <v>40444</v>
      </c>
      <c r="D23" s="141">
        <v>40638</v>
      </c>
      <c r="E23" s="142">
        <v>1.3038961057828535E-2</v>
      </c>
      <c r="F23" s="142">
        <v>6.2501679791273412E-2</v>
      </c>
      <c r="G23" s="142">
        <v>7.8747362783339936E-2</v>
      </c>
      <c r="H23" s="142">
        <v>0.27671832645854622</v>
      </c>
      <c r="I23" s="142">
        <v>0.26974051516728847</v>
      </c>
      <c r="J23" s="143">
        <v>7.212074610244823E-2</v>
      </c>
      <c r="K23" s="116">
        <v>1.5064174841185718E-2</v>
      </c>
    </row>
    <row r="24" spans="1:12" s="20" customFormat="1">
      <c r="A24" s="21">
        <v>21</v>
      </c>
      <c r="B24" s="68" t="s">
        <v>101</v>
      </c>
      <c r="C24" s="141">
        <v>40427</v>
      </c>
      <c r="D24" s="141">
        <v>40708</v>
      </c>
      <c r="E24" s="142">
        <v>1.7989900815485793E-2</v>
      </c>
      <c r="F24" s="142">
        <v>6.297444485105741E-2</v>
      </c>
      <c r="G24" s="142">
        <v>0.11784630777018545</v>
      </c>
      <c r="H24" s="142">
        <v>0.28095054346188397</v>
      </c>
      <c r="I24" s="142">
        <v>0.28551310877993474</v>
      </c>
      <c r="J24" s="143">
        <v>1.298684652291112</v>
      </c>
      <c r="K24" s="116">
        <v>0.20488271121655677</v>
      </c>
    </row>
    <row r="25" spans="1:12" s="20" customFormat="1">
      <c r="A25" s="21">
        <v>22</v>
      </c>
      <c r="B25" s="68" t="s">
        <v>57</v>
      </c>
      <c r="C25" s="141">
        <v>41026</v>
      </c>
      <c r="D25" s="141">
        <v>41242</v>
      </c>
      <c r="E25" s="142">
        <v>-3.2868827228632047E-2</v>
      </c>
      <c r="F25" s="142">
        <v>-1.4104871905323391E-2</v>
      </c>
      <c r="G25" s="142">
        <v>-4.8752156801669666E-2</v>
      </c>
      <c r="H25" s="142">
        <v>0.11918580715113181</v>
      </c>
      <c r="I25" s="142">
        <v>8.7740907806567625E-2</v>
      </c>
      <c r="J25" s="143">
        <v>0.33143869919649127</v>
      </c>
      <c r="K25" s="116">
        <v>0.10002506586927584</v>
      </c>
    </row>
    <row r="26" spans="1:12" s="20" customFormat="1">
      <c r="A26" s="21">
        <v>23</v>
      </c>
      <c r="B26" s="188" t="s">
        <v>102</v>
      </c>
      <c r="C26" s="141">
        <v>41127</v>
      </c>
      <c r="D26" s="141">
        <v>41332</v>
      </c>
      <c r="E26" s="142">
        <v>1.4210349166885683E-2</v>
      </c>
      <c r="F26" s="142">
        <v>3.0456448469533326E-2</v>
      </c>
      <c r="G26" s="142">
        <v>0.10155634017098913</v>
      </c>
      <c r="H26" s="142">
        <v>0.25279727301449162</v>
      </c>
      <c r="I26" s="142">
        <v>0.1915821703518108</v>
      </c>
      <c r="J26" s="143">
        <v>0.68852082781454249</v>
      </c>
      <c r="K26" s="116">
        <v>0.20932930376555547</v>
      </c>
    </row>
    <row r="27" spans="1:12" s="20" customFormat="1" ht="15.75" thickBot="1">
      <c r="A27" s="139"/>
      <c r="B27" s="144" t="s">
        <v>103</v>
      </c>
      <c r="C27" s="145" t="s">
        <v>7</v>
      </c>
      <c r="D27" s="145" t="s">
        <v>7</v>
      </c>
      <c r="E27" s="146">
        <f>AVERAGE(E4:E26)</f>
        <v>-1.8178217654198799E-2</v>
      </c>
      <c r="F27" s="146">
        <f>AVERAGE(F4:F26)</f>
        <v>-7.1957114525240076E-2</v>
      </c>
      <c r="G27" s="146">
        <f>AVERAGE(G4:G26)</f>
        <v>-9.0048019381472791E-2</v>
      </c>
      <c r="H27" s="146">
        <f>AVERAGE(H4:H26)</f>
        <v>-1.3331578758150131E-2</v>
      </c>
      <c r="I27" s="146">
        <f>AVERAGE(I4:I26)</f>
        <v>-1.2298809795444258E-2</v>
      </c>
      <c r="J27" s="145" t="s">
        <v>7</v>
      </c>
      <c r="K27" s="145" t="s">
        <v>7</v>
      </c>
      <c r="L27" s="147"/>
    </row>
    <row r="28" spans="1:12" s="20" customFormat="1">
      <c r="A28" s="223" t="s">
        <v>104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</row>
    <row r="29" spans="1:12" s="20" customFormat="1" ht="15" collapsed="1" thickBot="1">
      <c r="A29" s="219"/>
      <c r="B29" s="219"/>
      <c r="C29" s="219"/>
      <c r="D29" s="219"/>
      <c r="E29" s="219"/>
      <c r="F29" s="219"/>
      <c r="G29" s="219"/>
      <c r="H29" s="219"/>
      <c r="I29" s="159"/>
      <c r="J29" s="159"/>
      <c r="K29" s="159"/>
    </row>
    <row r="30" spans="1:12" s="20" customFormat="1" collapsed="1">
      <c r="E30" s="103"/>
      <c r="J30" s="19"/>
    </row>
    <row r="31" spans="1:12" s="20" customFormat="1" collapsed="1">
      <c r="E31" s="104"/>
      <c r="J31" s="19"/>
    </row>
    <row r="32" spans="1:12" s="20" customFormat="1">
      <c r="E32" s="103"/>
      <c r="F32" s="103"/>
      <c r="J32" s="19"/>
    </row>
    <row r="33" spans="5:10" s="20" customFormat="1" collapsed="1">
      <c r="E33" s="104"/>
      <c r="I33" s="104"/>
      <c r="J33" s="19"/>
    </row>
    <row r="34" spans="5:10" s="20" customFormat="1" collapsed="1"/>
    <row r="35" spans="5:10" s="20" customFormat="1" collapsed="1"/>
    <row r="36" spans="5:10" s="20" customFormat="1" collapsed="1"/>
    <row r="37" spans="5:10" s="20" customFormat="1" collapsed="1"/>
    <row r="38" spans="5:10" s="20" customFormat="1" collapsed="1"/>
    <row r="39" spans="5:10" s="20" customFormat="1" collapsed="1"/>
    <row r="40" spans="5:10" s="20" customFormat="1" collapsed="1"/>
    <row r="41" spans="5:10" s="20" customFormat="1" collapsed="1"/>
    <row r="42" spans="5:10" s="20" customFormat="1" collapsed="1"/>
    <row r="43" spans="5:10" s="20" customFormat="1" collapsed="1"/>
    <row r="44" spans="5:10" s="20" customFormat="1" collapsed="1"/>
    <row r="45" spans="5:10" s="20" customFormat="1" collapsed="1"/>
    <row r="46" spans="5:10" s="20" customFormat="1" collapsed="1"/>
    <row r="47" spans="5:10" s="20" customFormat="1"/>
    <row r="48" spans="5:10" s="20" customFormat="1"/>
    <row r="49" spans="3:8" s="26" customFormat="1">
      <c r="C49" s="27"/>
      <c r="D49" s="27"/>
      <c r="E49" s="28"/>
      <c r="F49" s="28"/>
      <c r="G49" s="28"/>
      <c r="H49" s="28"/>
    </row>
    <row r="50" spans="3:8" s="26" customFormat="1">
      <c r="C50" s="27"/>
      <c r="D50" s="27"/>
      <c r="E50" s="28"/>
      <c r="F50" s="28"/>
      <c r="G50" s="28"/>
      <c r="H50" s="28"/>
    </row>
    <row r="51" spans="3:8" s="26" customFormat="1">
      <c r="C51" s="27"/>
      <c r="D51" s="27"/>
      <c r="E51" s="28"/>
      <c r="F51" s="28"/>
      <c r="G51" s="28"/>
      <c r="H51" s="28"/>
    </row>
    <row r="52" spans="3:8" s="26" customFormat="1">
      <c r="C52" s="27"/>
      <c r="D52" s="27"/>
      <c r="E52" s="28"/>
      <c r="F52" s="28"/>
      <c r="G52" s="28"/>
      <c r="H52" s="28"/>
    </row>
    <row r="53" spans="3:8" s="26" customFormat="1">
      <c r="C53" s="27"/>
      <c r="D53" s="27"/>
      <c r="E53" s="28"/>
      <c r="F53" s="28"/>
      <c r="G53" s="28"/>
      <c r="H53" s="28"/>
    </row>
    <row r="54" spans="3:8" s="26" customFormat="1">
      <c r="C54" s="27"/>
      <c r="D54" s="27"/>
      <c r="E54" s="28"/>
      <c r="F54" s="28"/>
      <c r="G54" s="28"/>
      <c r="H54" s="28"/>
    </row>
    <row r="55" spans="3:8" s="26" customFormat="1">
      <c r="C55" s="27"/>
      <c r="D55" s="27"/>
      <c r="E55" s="28"/>
      <c r="F55" s="28"/>
      <c r="G55" s="28"/>
      <c r="H55" s="28"/>
    </row>
    <row r="56" spans="3:8" s="26" customFormat="1">
      <c r="C56" s="27"/>
      <c r="D56" s="27"/>
      <c r="E56" s="28"/>
      <c r="F56" s="28"/>
      <c r="G56" s="28"/>
      <c r="H56" s="28"/>
    </row>
    <row r="57" spans="3:8" s="26" customFormat="1">
      <c r="C57" s="27"/>
      <c r="D57" s="27"/>
      <c r="E57" s="28"/>
      <c r="F57" s="28"/>
      <c r="G57" s="28"/>
      <c r="H57" s="28"/>
    </row>
    <row r="58" spans="3:8" s="26" customFormat="1">
      <c r="C58" s="27"/>
      <c r="D58" s="27"/>
      <c r="E58" s="28"/>
      <c r="F58" s="28"/>
      <c r="G58" s="28"/>
      <c r="H58" s="28"/>
    </row>
    <row r="59" spans="3:8" s="26" customFormat="1">
      <c r="C59" s="27"/>
      <c r="D59" s="27"/>
      <c r="E59" s="28"/>
      <c r="F59" s="28"/>
      <c r="G59" s="28"/>
      <c r="H59" s="28"/>
    </row>
    <row r="60" spans="3:8" s="26" customFormat="1">
      <c r="C60" s="27"/>
      <c r="D60" s="27"/>
      <c r="E60" s="28"/>
      <c r="F60" s="28"/>
      <c r="G60" s="28"/>
      <c r="H60" s="28"/>
    </row>
    <row r="61" spans="3:8" s="26" customFormat="1">
      <c r="C61" s="27"/>
      <c r="D61" s="27"/>
      <c r="E61" s="28"/>
      <c r="F61" s="28"/>
      <c r="G61" s="28"/>
      <c r="H61" s="28"/>
    </row>
    <row r="62" spans="3:8" s="26" customFormat="1">
      <c r="C62" s="27"/>
      <c r="D62" s="27"/>
      <c r="E62" s="28"/>
      <c r="F62" s="28"/>
      <c r="G62" s="28"/>
      <c r="H62" s="28"/>
    </row>
    <row r="63" spans="3:8" s="26" customFormat="1">
      <c r="C63" s="27"/>
      <c r="D63" s="27"/>
      <c r="E63" s="28"/>
      <c r="F63" s="28"/>
      <c r="G63" s="28"/>
      <c r="H63" s="28"/>
    </row>
    <row r="64" spans="3:8" s="26" customFormat="1">
      <c r="C64" s="27"/>
      <c r="D64" s="27"/>
      <c r="E64" s="28"/>
      <c r="F64" s="28"/>
      <c r="G64" s="28"/>
      <c r="H64" s="28"/>
    </row>
    <row r="65" spans="3:8" s="26" customFormat="1">
      <c r="C65" s="27"/>
      <c r="D65" s="27"/>
      <c r="E65" s="28"/>
      <c r="F65" s="28"/>
      <c r="G65" s="28"/>
      <c r="H65" s="28"/>
    </row>
    <row r="66" spans="3:8" s="26" customFormat="1">
      <c r="C66" s="27"/>
      <c r="D66" s="27"/>
      <c r="E66" s="28"/>
      <c r="F66" s="28"/>
      <c r="G66" s="28"/>
      <c r="H66" s="28"/>
    </row>
    <row r="67" spans="3:8" s="26" customFormat="1">
      <c r="C67" s="27"/>
      <c r="D67" s="27"/>
      <c r="E67" s="28"/>
      <c r="F67" s="28"/>
      <c r="G67" s="28"/>
      <c r="H67" s="28"/>
    </row>
    <row r="68" spans="3:8" s="26" customFormat="1">
      <c r="C68" s="27"/>
      <c r="D68" s="27"/>
      <c r="E68" s="28"/>
      <c r="F68" s="28"/>
      <c r="G68" s="28"/>
      <c r="H68" s="28"/>
    </row>
  </sheetData>
  <mergeCells count="5">
    <mergeCell ref="A29:H29"/>
    <mergeCell ref="A1:I1"/>
    <mergeCell ref="A2:A3"/>
    <mergeCell ref="E2:K2"/>
    <mergeCell ref="A28:K28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3"/>
  <sheetViews>
    <sheetView zoomScale="85" workbookViewId="0">
      <selection activeCell="B5" sqref="B5"/>
    </sheetView>
  </sheetViews>
  <sheetFormatPr defaultRowHeight="14.25"/>
  <cols>
    <col min="1" max="1" width="3.85546875" style="26" customWidth="1"/>
    <col min="2" max="2" width="61.85546875" style="26" bestFit="1" customWidth="1"/>
    <col min="3" max="3" width="24.7109375" style="26" customWidth="1"/>
    <col min="4" max="4" width="24.7109375" style="38" customWidth="1"/>
    <col min="5" max="7" width="24.7109375" style="26" customWidth="1"/>
    <col min="8" max="16384" width="9.140625" style="26"/>
  </cols>
  <sheetData>
    <row r="1" spans="1:8" ht="16.5" thickBot="1">
      <c r="A1" s="225" t="s">
        <v>106</v>
      </c>
      <c r="B1" s="225"/>
      <c r="C1" s="225"/>
      <c r="D1" s="225"/>
      <c r="E1" s="225"/>
      <c r="F1" s="225"/>
      <c r="G1" s="225"/>
    </row>
    <row r="2" spans="1:8" ht="15.75" customHeight="1" thickBot="1">
      <c r="A2" s="221" t="s">
        <v>107</v>
      </c>
      <c r="B2" s="87"/>
      <c r="C2" s="226" t="s">
        <v>108</v>
      </c>
      <c r="D2" s="227"/>
      <c r="E2" s="226" t="s">
        <v>109</v>
      </c>
      <c r="F2" s="227"/>
      <c r="G2" s="88"/>
    </row>
    <row r="3" spans="1:8" ht="45.75" thickBot="1">
      <c r="A3" s="222"/>
      <c r="B3" s="189" t="s">
        <v>91</v>
      </c>
      <c r="C3" s="39" t="s">
        <v>110</v>
      </c>
      <c r="D3" s="32" t="s">
        <v>111</v>
      </c>
      <c r="E3" s="32" t="s">
        <v>112</v>
      </c>
      <c r="F3" s="32" t="s">
        <v>111</v>
      </c>
      <c r="G3" s="190" t="s">
        <v>113</v>
      </c>
    </row>
    <row r="4" spans="1:8" ht="15" customHeight="1">
      <c r="A4" s="21">
        <v>1</v>
      </c>
      <c r="B4" s="191" t="s">
        <v>101</v>
      </c>
      <c r="C4" s="35">
        <v>298.90257000000031</v>
      </c>
      <c r="D4" s="93">
        <v>7.5382269938909383E-2</v>
      </c>
      <c r="E4" s="36">
        <v>99</v>
      </c>
      <c r="F4" s="93">
        <v>5.6378132118451024E-2</v>
      </c>
      <c r="G4" s="37">
        <v>226.05242068906637</v>
      </c>
      <c r="H4" s="51"/>
    </row>
    <row r="5" spans="1:8" ht="14.25" customHeight="1">
      <c r="A5" s="21">
        <v>2</v>
      </c>
      <c r="B5" s="34" t="s">
        <v>58</v>
      </c>
      <c r="C5" s="35">
        <v>237.50633000000008</v>
      </c>
      <c r="D5" s="93">
        <v>0.14070092417546112</v>
      </c>
      <c r="E5" s="36">
        <v>201</v>
      </c>
      <c r="F5" s="93">
        <v>0.12601880877742946</v>
      </c>
      <c r="G5" s="37">
        <v>208.81290228952932</v>
      </c>
      <c r="H5" s="51"/>
    </row>
    <row r="6" spans="1:8">
      <c r="A6" s="21">
        <v>3</v>
      </c>
      <c r="B6" s="34" t="s">
        <v>66</v>
      </c>
      <c r="C6" s="35">
        <v>151.10700999999995</v>
      </c>
      <c r="D6" s="93">
        <v>0.30205825459926816</v>
      </c>
      <c r="E6" s="36">
        <v>57</v>
      </c>
      <c r="F6" s="93">
        <v>0.28643216080402012</v>
      </c>
      <c r="G6" s="37">
        <v>144.84205839195982</v>
      </c>
    </row>
    <row r="7" spans="1:8">
      <c r="A7" s="21">
        <v>4</v>
      </c>
      <c r="B7" s="34" t="s">
        <v>60</v>
      </c>
      <c r="C7" s="35">
        <v>-59.37779000000004</v>
      </c>
      <c r="D7" s="93">
        <v>-4.5294933090303038E-2</v>
      </c>
      <c r="E7" s="36">
        <v>1939</v>
      </c>
      <c r="F7" s="93">
        <v>3.9108511496571199E-2</v>
      </c>
      <c r="G7" s="37">
        <v>50.34877737710967</v>
      </c>
    </row>
    <row r="8" spans="1:8">
      <c r="A8" s="21">
        <v>5</v>
      </c>
      <c r="B8" s="34" t="s">
        <v>53</v>
      </c>
      <c r="C8" s="35">
        <v>68.796410000000151</v>
      </c>
      <c r="D8" s="93">
        <v>2.3208388200168257E-2</v>
      </c>
      <c r="E8" s="36">
        <v>0</v>
      </c>
      <c r="F8" s="93">
        <v>0</v>
      </c>
      <c r="G8" s="37">
        <v>0</v>
      </c>
    </row>
    <row r="9" spans="1:8">
      <c r="A9" s="21">
        <v>6</v>
      </c>
      <c r="B9" s="192" t="s">
        <v>56</v>
      </c>
      <c r="C9" s="35">
        <v>57.412560000000049</v>
      </c>
      <c r="D9" s="93">
        <v>2.3953398619378678E-2</v>
      </c>
      <c r="E9" s="36">
        <v>0</v>
      </c>
      <c r="F9" s="93">
        <v>0</v>
      </c>
      <c r="G9" s="37">
        <v>0</v>
      </c>
    </row>
    <row r="10" spans="1:8" ht="15.75">
      <c r="A10" s="21">
        <v>7</v>
      </c>
      <c r="B10" s="193" t="s">
        <v>114</v>
      </c>
      <c r="C10" s="35">
        <v>55.345629999999886</v>
      </c>
      <c r="D10" s="93">
        <v>1.982839400148554E-2</v>
      </c>
      <c r="E10" s="36">
        <v>0</v>
      </c>
      <c r="F10" s="93">
        <v>0</v>
      </c>
      <c r="G10" s="37">
        <v>0</v>
      </c>
      <c r="H10" s="51"/>
    </row>
    <row r="11" spans="1:8">
      <c r="A11" s="21">
        <v>8</v>
      </c>
      <c r="B11" s="194" t="s">
        <v>102</v>
      </c>
      <c r="C11" s="35">
        <v>7.1447999999999885</v>
      </c>
      <c r="D11" s="93">
        <v>1.4210349166903141E-2</v>
      </c>
      <c r="E11" s="36">
        <v>0</v>
      </c>
      <c r="F11" s="93">
        <v>0</v>
      </c>
      <c r="G11" s="37">
        <v>0</v>
      </c>
    </row>
    <row r="12" spans="1:8">
      <c r="A12" s="21">
        <v>9</v>
      </c>
      <c r="B12" s="68" t="s">
        <v>71</v>
      </c>
      <c r="C12" s="35">
        <v>-2.2271300000000047</v>
      </c>
      <c r="D12" s="93">
        <v>-5.5470189583929049E-3</v>
      </c>
      <c r="E12" s="36">
        <v>0</v>
      </c>
      <c r="F12" s="93">
        <v>0</v>
      </c>
      <c r="G12" s="37">
        <v>0</v>
      </c>
    </row>
    <row r="13" spans="1:8">
      <c r="A13" s="21">
        <v>10</v>
      </c>
      <c r="B13" s="34" t="s">
        <v>61</v>
      </c>
      <c r="C13" s="35">
        <v>-3.0589099999999161</v>
      </c>
      <c r="D13" s="93">
        <v>-2.7757773766488789E-3</v>
      </c>
      <c r="E13" s="36">
        <v>0</v>
      </c>
      <c r="F13" s="93">
        <v>0</v>
      </c>
      <c r="G13" s="37">
        <v>0</v>
      </c>
    </row>
    <row r="14" spans="1:8">
      <c r="A14" s="21">
        <v>11</v>
      </c>
      <c r="B14" s="34" t="s">
        <v>72</v>
      </c>
      <c r="C14" s="35">
        <v>-3.7790700000000066</v>
      </c>
      <c r="D14" s="93">
        <v>-2.2343165122577235E-2</v>
      </c>
      <c r="E14" s="36">
        <v>0</v>
      </c>
      <c r="F14" s="93">
        <v>0</v>
      </c>
      <c r="G14" s="37">
        <v>0</v>
      </c>
    </row>
    <row r="15" spans="1:8">
      <c r="A15" s="21">
        <v>12</v>
      </c>
      <c r="B15" s="34" t="s">
        <v>65</v>
      </c>
      <c r="C15" s="35">
        <v>-3.9631888000000033</v>
      </c>
      <c r="D15" s="93">
        <v>-5.1217521366313957E-3</v>
      </c>
      <c r="E15" s="36">
        <v>0</v>
      </c>
      <c r="F15" s="93">
        <v>0</v>
      </c>
      <c r="G15" s="37">
        <v>0</v>
      </c>
    </row>
    <row r="16" spans="1:8">
      <c r="A16" s="21">
        <v>13</v>
      </c>
      <c r="B16" s="68" t="s">
        <v>64</v>
      </c>
      <c r="C16" s="35">
        <v>-4.8470100000000089</v>
      </c>
      <c r="D16" s="93">
        <v>-5.1859375723536938E-3</v>
      </c>
      <c r="E16" s="36">
        <v>0</v>
      </c>
      <c r="F16" s="93">
        <v>0</v>
      </c>
      <c r="G16" s="37">
        <v>0</v>
      </c>
    </row>
    <row r="17" spans="1:8">
      <c r="A17" s="21">
        <v>14</v>
      </c>
      <c r="B17" s="34" t="s">
        <v>70</v>
      </c>
      <c r="C17" s="35">
        <v>-17.924280000000028</v>
      </c>
      <c r="D17" s="93">
        <v>-3.8271381878924739E-2</v>
      </c>
      <c r="E17" s="36">
        <v>0</v>
      </c>
      <c r="F17" s="93">
        <v>0</v>
      </c>
      <c r="G17" s="37">
        <v>0</v>
      </c>
    </row>
    <row r="18" spans="1:8">
      <c r="A18" s="21">
        <v>15</v>
      </c>
      <c r="B18" s="34" t="s">
        <v>68</v>
      </c>
      <c r="C18" s="35">
        <v>-22.495420000000045</v>
      </c>
      <c r="D18" s="93">
        <v>-4.0641139172174233E-2</v>
      </c>
      <c r="E18" s="36">
        <v>0</v>
      </c>
      <c r="F18" s="93">
        <v>0</v>
      </c>
      <c r="G18" s="37">
        <v>0</v>
      </c>
    </row>
    <row r="19" spans="1:8">
      <c r="A19" s="21">
        <v>16</v>
      </c>
      <c r="B19" s="177" t="s">
        <v>63</v>
      </c>
      <c r="C19" s="35">
        <v>-38.713530000000027</v>
      </c>
      <c r="D19" s="93">
        <v>-3.8052897826650313E-2</v>
      </c>
      <c r="E19" s="36">
        <v>0</v>
      </c>
      <c r="F19" s="93">
        <v>0</v>
      </c>
      <c r="G19" s="37">
        <v>0</v>
      </c>
    </row>
    <row r="20" spans="1:8">
      <c r="A20" s="21">
        <v>17</v>
      </c>
      <c r="B20" s="34" t="s">
        <v>67</v>
      </c>
      <c r="C20" s="35">
        <v>-112.23174</v>
      </c>
      <c r="D20" s="93">
        <v>-0.14766794445329354</v>
      </c>
      <c r="E20" s="36">
        <v>0</v>
      </c>
      <c r="F20" s="93">
        <v>0</v>
      </c>
      <c r="G20" s="37">
        <v>0</v>
      </c>
    </row>
    <row r="21" spans="1:8" ht="13.5" customHeight="1">
      <c r="A21" s="21">
        <v>18</v>
      </c>
      <c r="B21" s="34" t="s">
        <v>59</v>
      </c>
      <c r="C21" s="35">
        <v>-152.96655999999982</v>
      </c>
      <c r="D21" s="93">
        <v>-8.1244484657039984E-2</v>
      </c>
      <c r="E21" s="36">
        <v>-5000</v>
      </c>
      <c r="F21" s="93">
        <v>-1.7287847853108614E-3</v>
      </c>
      <c r="G21" s="37">
        <v>-3.2452336020442072</v>
      </c>
    </row>
    <row r="22" spans="1:8">
      <c r="A22" s="21">
        <v>19</v>
      </c>
      <c r="B22" s="195" t="s">
        <v>52</v>
      </c>
      <c r="C22" s="35">
        <v>-77.594479999999976</v>
      </c>
      <c r="D22" s="93">
        <v>-2.2814088232418542E-2</v>
      </c>
      <c r="E22" s="36">
        <v>-5</v>
      </c>
      <c r="F22" s="93">
        <v>-1.0688328345446773E-3</v>
      </c>
      <c r="G22" s="37">
        <v>-3.5592484501925679</v>
      </c>
    </row>
    <row r="23" spans="1:8">
      <c r="A23" s="21">
        <v>20</v>
      </c>
      <c r="B23" s="68" t="s">
        <v>57</v>
      </c>
      <c r="C23" s="35">
        <v>-75.800899999999913</v>
      </c>
      <c r="D23" s="93">
        <v>-3.7627485360221563E-2</v>
      </c>
      <c r="E23" s="36">
        <v>-72</v>
      </c>
      <c r="F23" s="93">
        <v>-4.9203854301920315E-3</v>
      </c>
      <c r="G23" s="37">
        <v>-9.4252744497056042</v>
      </c>
    </row>
    <row r="24" spans="1:8">
      <c r="A24" s="21">
        <v>21</v>
      </c>
      <c r="B24" s="68" t="s">
        <v>50</v>
      </c>
      <c r="C24" s="35">
        <v>-109.61159799999743</v>
      </c>
      <c r="D24" s="93">
        <v>-5.174126000750315E-3</v>
      </c>
      <c r="E24" s="36">
        <v>-106</v>
      </c>
      <c r="F24" s="93">
        <v>-2.0337292070374707E-3</v>
      </c>
      <c r="G24" s="37">
        <v>-42.89275828745609</v>
      </c>
    </row>
    <row r="25" spans="1:8">
      <c r="A25" s="21">
        <v>22</v>
      </c>
      <c r="B25" s="68" t="s">
        <v>62</v>
      </c>
      <c r="C25" s="35">
        <v>-42.874160000000032</v>
      </c>
      <c r="D25" s="93">
        <v>-3.9915835753195884E-2</v>
      </c>
      <c r="E25" s="36">
        <v>-27</v>
      </c>
      <c r="F25" s="93">
        <v>-5.3784860557768925E-2</v>
      </c>
      <c r="G25" s="37">
        <v>-58.019903821760735</v>
      </c>
    </row>
    <row r="26" spans="1:8">
      <c r="A26" s="21">
        <v>23</v>
      </c>
      <c r="B26" s="34" t="s">
        <v>54</v>
      </c>
      <c r="C26" s="35">
        <v>-621.75139579999995</v>
      </c>
      <c r="D26" s="93">
        <v>-0.1738190521160444</v>
      </c>
      <c r="E26" s="36">
        <v>-670</v>
      </c>
      <c r="F26" s="93">
        <v>-0.14574722645203395</v>
      </c>
      <c r="G26" s="37">
        <v>-488.77598788340237</v>
      </c>
    </row>
    <row r="27" spans="1:8" ht="15.75" thickBot="1">
      <c r="A27" s="86"/>
      <c r="B27" s="89" t="s">
        <v>73</v>
      </c>
      <c r="C27" s="90">
        <v>-473.00185259999682</v>
      </c>
      <c r="D27" s="94">
        <v>-8.5327055031803965E-3</v>
      </c>
      <c r="E27" s="91">
        <v>-3584</v>
      </c>
      <c r="F27" s="94">
        <v>-1.1623091424500011E-3</v>
      </c>
      <c r="G27" s="92">
        <v>24.137752253103656</v>
      </c>
      <c r="H27" s="51"/>
    </row>
    <row r="28" spans="1:8" ht="15" customHeight="1" thickBot="1">
      <c r="A28" s="224"/>
      <c r="B28" s="224"/>
      <c r="C28" s="224"/>
      <c r="D28" s="224"/>
      <c r="E28" s="224"/>
      <c r="F28" s="224"/>
      <c r="G28" s="224"/>
      <c r="H28" s="158"/>
    </row>
    <row r="47" spans="2:5" ht="15">
      <c r="B47" s="58"/>
      <c r="C47" s="59"/>
      <c r="D47" s="60"/>
      <c r="E47" s="61"/>
    </row>
    <row r="48" spans="2:5" ht="15">
      <c r="B48" s="58"/>
      <c r="C48" s="59"/>
      <c r="D48" s="60"/>
      <c r="E48" s="61"/>
    </row>
    <row r="49" spans="2:6" ht="15">
      <c r="B49" s="58"/>
      <c r="C49" s="59"/>
      <c r="D49" s="60"/>
      <c r="E49" s="61"/>
    </row>
    <row r="50" spans="2:6" ht="15">
      <c r="B50" s="58"/>
      <c r="C50" s="59"/>
      <c r="D50" s="60"/>
      <c r="E50" s="61"/>
    </row>
    <row r="51" spans="2:6" ht="15">
      <c r="B51" s="58"/>
      <c r="C51" s="59"/>
      <c r="D51" s="60"/>
      <c r="E51" s="61"/>
    </row>
    <row r="52" spans="2:6" ht="15">
      <c r="B52" s="58"/>
      <c r="C52" s="59"/>
      <c r="D52" s="60"/>
      <c r="E52" s="61"/>
    </row>
    <row r="53" spans="2:6" ht="15.75" thickBot="1">
      <c r="B53" s="76"/>
      <c r="C53" s="76"/>
      <c r="D53" s="76"/>
      <c r="E53" s="76"/>
    </row>
    <row r="56" spans="2:6" ht="14.25" customHeight="1"/>
    <row r="57" spans="2:6">
      <c r="F57" s="51"/>
    </row>
    <row r="59" spans="2:6">
      <c r="F59"/>
    </row>
    <row r="60" spans="2:6">
      <c r="F60"/>
    </row>
    <row r="61" spans="2:6" ht="30.75" thickBot="1">
      <c r="B61" s="39" t="s">
        <v>91</v>
      </c>
      <c r="C61" s="32" t="s">
        <v>115</v>
      </c>
      <c r="D61" s="32" t="s">
        <v>116</v>
      </c>
      <c r="E61" s="33" t="s">
        <v>117</v>
      </c>
      <c r="F61"/>
    </row>
    <row r="62" spans="2:6">
      <c r="B62" s="34" t="str">
        <f t="shared" ref="B62:D66" si="0">B4</f>
        <v xml:space="preserve">UNIVER.UA/Myhailo Grushevskyi: Fond Derzhavnyh Paperiv   </v>
      </c>
      <c r="C62" s="35">
        <f t="shared" si="0"/>
        <v>298.90257000000031</v>
      </c>
      <c r="D62" s="93">
        <f t="shared" si="0"/>
        <v>7.5382269938909383E-2</v>
      </c>
      <c r="E62" s="37">
        <f>G4</f>
        <v>226.05242068906637</v>
      </c>
    </row>
    <row r="63" spans="2:6">
      <c r="B63" s="34" t="str">
        <f t="shared" si="0"/>
        <v>VSI</v>
      </c>
      <c r="C63" s="35">
        <f t="shared" si="0"/>
        <v>237.50633000000008</v>
      </c>
      <c r="D63" s="93">
        <f t="shared" si="0"/>
        <v>0.14070092417546112</v>
      </c>
      <c r="E63" s="37">
        <f>G5</f>
        <v>208.81290228952932</v>
      </c>
    </row>
    <row r="64" spans="2:6">
      <c r="B64" s="34" t="str">
        <f t="shared" si="0"/>
        <v>Altus-Strategichnyi</v>
      </c>
      <c r="C64" s="35">
        <f t="shared" si="0"/>
        <v>151.10700999999995</v>
      </c>
      <c r="D64" s="93">
        <f t="shared" si="0"/>
        <v>0.30205825459926816</v>
      </c>
      <c r="E64" s="37">
        <f>G6</f>
        <v>144.84205839195982</v>
      </c>
    </row>
    <row r="65" spans="2:5">
      <c r="B65" s="34" t="str">
        <f t="shared" si="0"/>
        <v>Argentum</v>
      </c>
      <c r="C65" s="35">
        <f t="shared" si="0"/>
        <v>-59.37779000000004</v>
      </c>
      <c r="D65" s="93">
        <f t="shared" si="0"/>
        <v>-4.5294933090303038E-2</v>
      </c>
      <c r="E65" s="37">
        <f>G7</f>
        <v>50.34877737710967</v>
      </c>
    </row>
    <row r="66" spans="2:5">
      <c r="B66" s="118" t="str">
        <f t="shared" si="0"/>
        <v>Altus – Depozyt</v>
      </c>
      <c r="C66" s="119">
        <f t="shared" si="0"/>
        <v>68.796410000000151</v>
      </c>
      <c r="D66" s="120">
        <f t="shared" si="0"/>
        <v>2.3208388200168257E-2</v>
      </c>
      <c r="E66" s="121">
        <f>G8</f>
        <v>0</v>
      </c>
    </row>
    <row r="67" spans="2:5">
      <c r="B67" s="117" t="str">
        <f t="shared" ref="B67:D70" si="1">B21</f>
        <v>OTP Fond Aktsii</v>
      </c>
      <c r="C67" s="35">
        <f t="shared" si="1"/>
        <v>-152.96655999999982</v>
      </c>
      <c r="D67" s="93">
        <f t="shared" si="1"/>
        <v>-8.1244484657039984E-2</v>
      </c>
      <c r="E67" s="37">
        <f>G21</f>
        <v>-3.2452336020442072</v>
      </c>
    </row>
    <row r="68" spans="2:5">
      <c r="B68" s="117" t="str">
        <f t="shared" si="1"/>
        <v>KINTO-Ekviti</v>
      </c>
      <c r="C68" s="35">
        <f t="shared" si="1"/>
        <v>-77.594479999999976</v>
      </c>
      <c r="D68" s="93">
        <f t="shared" si="1"/>
        <v>-2.2814088232418542E-2</v>
      </c>
      <c r="E68" s="37">
        <f>G22</f>
        <v>-3.5592484501925679</v>
      </c>
    </row>
    <row r="69" spans="2:5">
      <c r="B69" s="117" t="str">
        <f t="shared" si="1"/>
        <v>KINTO-Kaznacheyskyi</v>
      </c>
      <c r="C69" s="35">
        <f t="shared" si="1"/>
        <v>-75.800899999999913</v>
      </c>
      <c r="D69" s="93">
        <f t="shared" si="1"/>
        <v>-3.7627485360221563E-2</v>
      </c>
      <c r="E69" s="37">
        <f>G23</f>
        <v>-9.4252744497056042</v>
      </c>
    </row>
    <row r="70" spans="2:5">
      <c r="B70" s="117" t="str">
        <f t="shared" si="1"/>
        <v>KINTO-Klasychnyi</v>
      </c>
      <c r="C70" s="35">
        <f t="shared" si="1"/>
        <v>-109.61159799999743</v>
      </c>
      <c r="D70" s="93">
        <f t="shared" si="1"/>
        <v>-5.174126000750315E-3</v>
      </c>
      <c r="E70" s="37">
        <f>G24</f>
        <v>-42.89275828745609</v>
      </c>
    </row>
    <row r="71" spans="2:5">
      <c r="B71" s="117" t="str">
        <f>B25</f>
        <v xml:space="preserve">OTP Klasychnyi </v>
      </c>
      <c r="C71" s="35">
        <f>C25</f>
        <v>-42.874160000000032</v>
      </c>
      <c r="D71" s="93">
        <f>D25</f>
        <v>-3.9915835753195884E-2</v>
      </c>
      <c r="E71" s="37">
        <f>G25</f>
        <v>-58.019903821760735</v>
      </c>
    </row>
    <row r="72" spans="2:5">
      <c r="B72" s="128" t="s">
        <v>75</v>
      </c>
      <c r="C72" s="129">
        <f>C27-SUM(C62:C71)</f>
        <v>-711.08868460000008</v>
      </c>
      <c r="D72" s="130"/>
      <c r="E72" s="129">
        <f>G27-SUM(E62:E71)</f>
        <v>-488.77598788340237</v>
      </c>
    </row>
    <row r="73" spans="2:5" ht="15">
      <c r="B73" s="126" t="s">
        <v>73</v>
      </c>
      <c r="C73" s="127">
        <f>SUM(C62:C72)</f>
        <v>-473.00185259999677</v>
      </c>
      <c r="D73" s="127"/>
      <c r="E73" s="127">
        <f>SUM(E62:E72)</f>
        <v>24.137752253103656</v>
      </c>
    </row>
  </sheetData>
  <mergeCells count="5">
    <mergeCell ref="A28:G28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3"/>
  <sheetViews>
    <sheetView zoomScale="80" workbookViewId="0">
      <selection activeCell="A7" sqref="A7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4" t="s">
        <v>91</v>
      </c>
      <c r="B1" s="65" t="s">
        <v>118</v>
      </c>
      <c r="C1" s="10"/>
    </row>
    <row r="2" spans="1:3" ht="14.25">
      <c r="A2" s="34" t="s">
        <v>67</v>
      </c>
      <c r="B2" s="157">
        <v>-0.14766794445328557</v>
      </c>
      <c r="C2" s="10"/>
    </row>
    <row r="3" spans="1:3" ht="14.25">
      <c r="A3" s="177" t="s">
        <v>60</v>
      </c>
      <c r="B3" s="135">
        <v>-8.1226785896804987E-2</v>
      </c>
      <c r="C3" s="10"/>
    </row>
    <row r="4" spans="1:3" ht="14.25">
      <c r="A4" s="68" t="s">
        <v>59</v>
      </c>
      <c r="B4" s="135">
        <v>-7.9653403463734396E-2</v>
      </c>
      <c r="C4" s="10"/>
    </row>
    <row r="5" spans="1:3" ht="14.25">
      <c r="A5" s="34" t="s">
        <v>68</v>
      </c>
      <c r="B5" s="137">
        <v>-4.0641139172180929E-2</v>
      </c>
      <c r="C5" s="10"/>
    </row>
    <row r="6" spans="1:3" ht="14.25">
      <c r="A6" s="34" t="s">
        <v>70</v>
      </c>
      <c r="B6" s="136">
        <v>-3.8271381878923871E-2</v>
      </c>
      <c r="C6" s="10"/>
    </row>
    <row r="7" spans="1:3" ht="14.25">
      <c r="A7" s="177" t="s">
        <v>63</v>
      </c>
      <c r="B7" s="136">
        <v>-3.8052897826668652E-2</v>
      </c>
      <c r="C7" s="10"/>
    </row>
    <row r="8" spans="1:3" ht="14.25">
      <c r="A8" s="177" t="s">
        <v>57</v>
      </c>
      <c r="B8" s="136">
        <v>-3.2868827228632047E-2</v>
      </c>
      <c r="C8" s="10"/>
    </row>
    <row r="9" spans="1:3" ht="14.25">
      <c r="A9" s="34" t="s">
        <v>54</v>
      </c>
      <c r="B9" s="136">
        <v>-3.2861263707008814E-2</v>
      </c>
      <c r="C9" s="10"/>
    </row>
    <row r="10" spans="1:3" ht="14.25">
      <c r="A10" s="34" t="s">
        <v>72</v>
      </c>
      <c r="B10" s="136">
        <v>-2.2343165122549857E-2</v>
      </c>
      <c r="C10" s="10"/>
    </row>
    <row r="11" spans="1:3" ht="14.25">
      <c r="A11" s="195" t="s">
        <v>52</v>
      </c>
      <c r="B11" s="136">
        <v>-2.1768522309367988E-2</v>
      </c>
      <c r="C11" s="10"/>
    </row>
    <row r="12" spans="1:3" ht="14.25">
      <c r="A12" s="34" t="s">
        <v>71</v>
      </c>
      <c r="B12" s="136">
        <v>-5.5470189583656238E-3</v>
      </c>
      <c r="C12" s="10"/>
    </row>
    <row r="13" spans="1:3" ht="14.25">
      <c r="A13" s="68" t="s">
        <v>64</v>
      </c>
      <c r="B13" s="136">
        <v>-5.1859375723257717E-3</v>
      </c>
      <c r="C13" s="10"/>
    </row>
    <row r="14" spans="1:3" ht="14.25">
      <c r="A14" s="196" t="s">
        <v>65</v>
      </c>
      <c r="B14" s="136">
        <v>-5.1217521366235808E-3</v>
      </c>
      <c r="C14" s="10"/>
    </row>
    <row r="15" spans="1:3" ht="14.25">
      <c r="A15" s="196" t="s">
        <v>119</v>
      </c>
      <c r="B15" s="136">
        <v>-3.1467965257874209E-3</v>
      </c>
      <c r="C15" s="10"/>
    </row>
    <row r="16" spans="1:3" ht="14.25">
      <c r="A16" s="131" t="s">
        <v>120</v>
      </c>
      <c r="B16" s="136">
        <v>-2.7757773766901028E-3</v>
      </c>
      <c r="C16" s="10"/>
    </row>
    <row r="17" spans="1:3" ht="14.25">
      <c r="A17" s="34" t="s">
        <v>66</v>
      </c>
      <c r="B17" s="137">
        <v>1.2146846348678908E-2</v>
      </c>
      <c r="C17" s="10"/>
    </row>
    <row r="18" spans="1:3" ht="14.25">
      <c r="A18" s="177" t="s">
        <v>58</v>
      </c>
      <c r="B18" s="136">
        <v>1.3038961057828535E-2</v>
      </c>
      <c r="C18" s="10"/>
    </row>
    <row r="19" spans="1:3" ht="14.25">
      <c r="A19" s="194" t="s">
        <v>102</v>
      </c>
      <c r="B19" s="136">
        <v>1.4210349166885683E-2</v>
      </c>
      <c r="C19" s="10"/>
    </row>
    <row r="20" spans="1:3" ht="14.25">
      <c r="A20" s="68" t="s">
        <v>62</v>
      </c>
      <c r="B20" s="136">
        <v>1.4657369372492512E-2</v>
      </c>
      <c r="C20" s="10"/>
    </row>
    <row r="21" spans="1:3" ht="14.25">
      <c r="A21" s="191" t="s">
        <v>101</v>
      </c>
      <c r="B21" s="136">
        <v>1.7989900815485793E-2</v>
      </c>
      <c r="C21" s="10"/>
    </row>
    <row r="22" spans="1:3" ht="15">
      <c r="A22" s="197" t="s">
        <v>121</v>
      </c>
      <c r="B22" s="135">
        <v>1.9828394001485838E-2</v>
      </c>
      <c r="C22" s="10"/>
    </row>
    <row r="23" spans="1:3" ht="14.25">
      <c r="A23" s="34" t="s">
        <v>53</v>
      </c>
      <c r="B23" s="135">
        <v>2.3208388200168129E-2</v>
      </c>
      <c r="C23" s="10"/>
    </row>
    <row r="24" spans="1:3" ht="14.25">
      <c r="A24" s="192" t="s">
        <v>56</v>
      </c>
      <c r="B24" s="135">
        <v>2.3953398619351862E-2</v>
      </c>
      <c r="C24" s="10"/>
    </row>
    <row r="25" spans="1:3" ht="14.25">
      <c r="A25" s="170" t="s">
        <v>122</v>
      </c>
      <c r="B25" s="135">
        <v>-1.8178217654198799E-2</v>
      </c>
      <c r="C25" s="10"/>
    </row>
    <row r="26" spans="1:3" ht="14.25">
      <c r="A26" s="140" t="s">
        <v>20</v>
      </c>
      <c r="B26" s="135">
        <v>-9.7076362536088423E-2</v>
      </c>
      <c r="C26" s="10"/>
    </row>
    <row r="27" spans="1:3" ht="14.25">
      <c r="A27" s="140" t="s">
        <v>19</v>
      </c>
      <c r="B27" s="135">
        <v>-8.8716496930034139E-2</v>
      </c>
      <c r="C27" s="56"/>
    </row>
    <row r="28" spans="1:3" ht="14.25">
      <c r="A28" s="140" t="s">
        <v>123</v>
      </c>
      <c r="B28" s="135">
        <v>1.7568089948710064E-2</v>
      </c>
      <c r="C28" s="9"/>
    </row>
    <row r="29" spans="1:3" ht="14.25">
      <c r="A29" s="140" t="s">
        <v>124</v>
      </c>
      <c r="B29" s="135">
        <v>5.2116248835695655E-2</v>
      </c>
      <c r="C29" s="71"/>
    </row>
    <row r="30" spans="1:3" ht="14.25">
      <c r="A30" s="140" t="s">
        <v>125</v>
      </c>
      <c r="B30" s="135">
        <v>2.1232876712328767E-2</v>
      </c>
      <c r="C30" s="10"/>
    </row>
    <row r="31" spans="1:3" ht="15" thickBot="1">
      <c r="A31" s="198" t="s">
        <v>126</v>
      </c>
      <c r="B31" s="138">
        <v>-3.150334536493371E-2</v>
      </c>
      <c r="C31" s="10"/>
    </row>
    <row r="32" spans="1:3">
      <c r="B32" s="10"/>
      <c r="C32" s="10"/>
    </row>
    <row r="33" spans="2:3">
      <c r="C33" s="10"/>
    </row>
    <row r="34" spans="2:3">
      <c r="B34" s="10"/>
      <c r="C34" s="10"/>
    </row>
    <row r="35" spans="2:3">
      <c r="C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1"/>
  <sheetViews>
    <sheetView zoomScale="85" workbookViewId="0">
      <selection activeCell="B3" sqref="B3"/>
    </sheetView>
  </sheetViews>
  <sheetFormatPr defaultRowHeight="14.25"/>
  <cols>
    <col min="1" max="1" width="4.7109375" style="28" customWidth="1"/>
    <col min="2" max="2" width="48.85546875" style="26" bestFit="1" customWidth="1"/>
    <col min="3" max="4" width="12.7109375" style="28" customWidth="1"/>
    <col min="5" max="5" width="16.7109375" style="38" customWidth="1"/>
    <col min="6" max="6" width="14.7109375" style="43" customWidth="1"/>
    <col min="7" max="7" width="14.7109375" style="38" customWidth="1"/>
    <col min="8" max="8" width="12.7109375" style="43" customWidth="1"/>
    <col min="9" max="9" width="47.85546875" style="26" bestFit="1" customWidth="1"/>
    <col min="10" max="10" width="34.7109375" style="26" customWidth="1"/>
    <col min="11" max="20" width="4.7109375" style="26" customWidth="1"/>
    <col min="21" max="16384" width="9.140625" style="26"/>
  </cols>
  <sheetData>
    <row r="1" spans="1:13" s="40" customFormat="1" ht="16.5" thickBot="1">
      <c r="A1" s="215" t="s">
        <v>129</v>
      </c>
      <c r="B1" s="215"/>
      <c r="C1" s="215"/>
      <c r="D1" s="215"/>
      <c r="E1" s="215"/>
      <c r="F1" s="215"/>
      <c r="G1" s="215"/>
      <c r="H1" s="215"/>
      <c r="I1" s="215"/>
      <c r="J1" s="215"/>
      <c r="K1" s="13"/>
      <c r="L1" s="14"/>
      <c r="M1" s="14"/>
    </row>
    <row r="2" spans="1:13" ht="45.75" thickBot="1">
      <c r="A2" s="15" t="s">
        <v>107</v>
      </c>
      <c r="B2" s="15" t="s">
        <v>91</v>
      </c>
      <c r="C2" s="41" t="s">
        <v>127</v>
      </c>
      <c r="D2" s="41" t="s">
        <v>128</v>
      </c>
      <c r="E2" s="41" t="s">
        <v>44</v>
      </c>
      <c r="F2" s="41" t="s">
        <v>45</v>
      </c>
      <c r="G2" s="41" t="s">
        <v>46</v>
      </c>
      <c r="H2" s="41" t="s">
        <v>47</v>
      </c>
      <c r="I2" s="17" t="s">
        <v>48</v>
      </c>
      <c r="J2" s="18" t="s">
        <v>49</v>
      </c>
    </row>
    <row r="3" spans="1:13">
      <c r="A3" s="21">
        <v>1</v>
      </c>
      <c r="B3" s="68" t="s">
        <v>130</v>
      </c>
      <c r="C3" s="200" t="s">
        <v>137</v>
      </c>
      <c r="D3" s="201" t="s">
        <v>138</v>
      </c>
      <c r="E3" s="81">
        <v>8741569.8900000006</v>
      </c>
      <c r="F3" s="82">
        <v>32163</v>
      </c>
      <c r="G3" s="81">
        <v>271.78963063147097</v>
      </c>
      <c r="H3" s="50">
        <v>100</v>
      </c>
      <c r="I3" s="181" t="s">
        <v>140</v>
      </c>
      <c r="J3" s="83" t="s">
        <v>8</v>
      </c>
    </row>
    <row r="4" spans="1:13" ht="14.25" customHeight="1">
      <c r="A4" s="21">
        <v>2</v>
      </c>
      <c r="B4" s="177" t="s">
        <v>131</v>
      </c>
      <c r="C4" s="200" t="s">
        <v>137</v>
      </c>
      <c r="D4" s="201" t="s">
        <v>138</v>
      </c>
      <c r="E4" s="81">
        <v>2367373.2400000002</v>
      </c>
      <c r="F4" s="82">
        <v>44741</v>
      </c>
      <c r="G4" s="81">
        <v>52.912836995149867</v>
      </c>
      <c r="H4" s="79">
        <v>100</v>
      </c>
      <c r="I4" s="177" t="s">
        <v>141</v>
      </c>
      <c r="J4" s="83" t="s">
        <v>2</v>
      </c>
    </row>
    <row r="5" spans="1:13">
      <c r="A5" s="21">
        <v>3</v>
      </c>
      <c r="B5" s="177" t="s">
        <v>132</v>
      </c>
      <c r="C5" s="200" t="s">
        <v>137</v>
      </c>
      <c r="D5" s="201" t="s">
        <v>139</v>
      </c>
      <c r="E5" s="81">
        <v>1579159.61</v>
      </c>
      <c r="F5" s="82">
        <v>55310</v>
      </c>
      <c r="G5" s="81">
        <v>28.551068703670225</v>
      </c>
      <c r="H5" s="50">
        <v>100</v>
      </c>
      <c r="I5" s="181" t="s">
        <v>142</v>
      </c>
      <c r="J5" s="83" t="s">
        <v>3</v>
      </c>
    </row>
    <row r="6" spans="1:13">
      <c r="A6" s="21">
        <v>4</v>
      </c>
      <c r="B6" s="177" t="s">
        <v>133</v>
      </c>
      <c r="C6" s="200" t="s">
        <v>137</v>
      </c>
      <c r="D6" s="201" t="s">
        <v>139</v>
      </c>
      <c r="E6" s="81">
        <v>1233051.0702</v>
      </c>
      <c r="F6" s="82">
        <v>2940</v>
      </c>
      <c r="G6" s="81">
        <v>419.40512591836733</v>
      </c>
      <c r="H6" s="50">
        <v>1000</v>
      </c>
      <c r="I6" s="177" t="s">
        <v>143</v>
      </c>
      <c r="J6" s="83" t="s">
        <v>1</v>
      </c>
    </row>
    <row r="7" spans="1:13">
      <c r="A7" s="21">
        <v>5</v>
      </c>
      <c r="B7" s="177" t="s">
        <v>134</v>
      </c>
      <c r="C7" s="200" t="s">
        <v>137</v>
      </c>
      <c r="D7" s="201" t="s">
        <v>138</v>
      </c>
      <c r="E7" s="81">
        <v>1171854.76</v>
      </c>
      <c r="F7" s="82">
        <v>784</v>
      </c>
      <c r="G7" s="81">
        <v>1494.7127040816326</v>
      </c>
      <c r="H7" s="50">
        <v>1000</v>
      </c>
      <c r="I7" s="177" t="s">
        <v>144</v>
      </c>
      <c r="J7" s="83" t="s">
        <v>15</v>
      </c>
    </row>
    <row r="8" spans="1:13" s="42" customFormat="1" collapsed="1">
      <c r="A8" s="21">
        <v>6</v>
      </c>
      <c r="B8" s="68" t="s">
        <v>135</v>
      </c>
      <c r="C8" s="200" t="s">
        <v>137</v>
      </c>
      <c r="D8" s="201" t="s">
        <v>138</v>
      </c>
      <c r="E8" s="81">
        <v>684006.8</v>
      </c>
      <c r="F8" s="82">
        <v>910</v>
      </c>
      <c r="G8" s="81">
        <v>751.65582417582425</v>
      </c>
      <c r="H8" s="50">
        <v>1000</v>
      </c>
      <c r="I8" s="181" t="s">
        <v>145</v>
      </c>
      <c r="J8" s="83" t="s">
        <v>4</v>
      </c>
    </row>
    <row r="9" spans="1:13" s="42" customFormat="1">
      <c r="A9" s="21">
        <v>7</v>
      </c>
      <c r="B9" s="199" t="s">
        <v>136</v>
      </c>
      <c r="C9" s="200" t="s">
        <v>137</v>
      </c>
      <c r="D9" s="201" t="s">
        <v>138</v>
      </c>
      <c r="E9" s="81">
        <v>605831.38</v>
      </c>
      <c r="F9" s="82">
        <v>679</v>
      </c>
      <c r="G9" s="81">
        <v>892.24061855670107</v>
      </c>
      <c r="H9" s="50">
        <v>1000</v>
      </c>
      <c r="I9" s="177" t="s">
        <v>146</v>
      </c>
      <c r="J9" s="83" t="s">
        <v>5</v>
      </c>
    </row>
    <row r="10" spans="1:13" ht="15.75" customHeight="1" thickBot="1">
      <c r="A10" s="228" t="s">
        <v>73</v>
      </c>
      <c r="B10" s="216"/>
      <c r="C10" s="106" t="s">
        <v>7</v>
      </c>
      <c r="D10" s="106" t="s">
        <v>7</v>
      </c>
      <c r="E10" s="95">
        <f>SUM(E3:E9)</f>
        <v>16382846.750200002</v>
      </c>
      <c r="F10" s="96">
        <f>SUM(F3:F9)</f>
        <v>137527</v>
      </c>
      <c r="G10" s="106" t="s">
        <v>7</v>
      </c>
      <c r="H10" s="106" t="s">
        <v>7</v>
      </c>
      <c r="I10" s="106" t="s">
        <v>7</v>
      </c>
      <c r="J10" s="107" t="s">
        <v>7</v>
      </c>
    </row>
    <row r="11" spans="1:13">
      <c r="A11" s="218"/>
      <c r="B11" s="218"/>
      <c r="C11" s="218"/>
      <c r="D11" s="218"/>
      <c r="E11" s="218"/>
      <c r="F11" s="218"/>
      <c r="G11" s="218"/>
      <c r="H11" s="218"/>
    </row>
  </sheetData>
  <mergeCells count="3">
    <mergeCell ref="A1:J1"/>
    <mergeCell ref="A10:B10"/>
    <mergeCell ref="A11:H11"/>
  </mergeCells>
  <phoneticPr fontId="11" type="noConversion"/>
  <hyperlinks>
    <hyperlink ref="J5" r:id="rId1" display="http://am.concorde.ua/"/>
    <hyperlink ref="J7" r:id="rId2" display="http://www.dragon-am.com/"/>
    <hyperlink ref="J8" r:id="rId3" display="http://otpcapital.com.ua/"/>
    <hyperlink ref="J3" r:id="rId4"/>
    <hyperlink ref="J10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2"/>
  <sheetViews>
    <sheetView zoomScale="85" workbookViewId="0">
      <selection activeCell="I30" sqref="I30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15" t="s">
        <v>148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1" customFormat="1" ht="15.75" customHeight="1" thickBot="1">
      <c r="A2" s="221" t="s">
        <v>42</v>
      </c>
      <c r="B2" s="98"/>
      <c r="C2" s="99"/>
      <c r="D2" s="100"/>
      <c r="E2" s="222" t="s">
        <v>90</v>
      </c>
      <c r="F2" s="222"/>
      <c r="G2" s="222"/>
      <c r="H2" s="222"/>
      <c r="I2" s="222"/>
      <c r="J2" s="222"/>
      <c r="K2" s="222"/>
    </row>
    <row r="3" spans="1:11" customFormat="1" ht="64.5" thickBot="1">
      <c r="A3" s="221"/>
      <c r="B3" s="183" t="s">
        <v>91</v>
      </c>
      <c r="C3" s="184" t="s">
        <v>92</v>
      </c>
      <c r="D3" s="184" t="s">
        <v>93</v>
      </c>
      <c r="E3" s="185" t="s">
        <v>94</v>
      </c>
      <c r="F3" s="185" t="s">
        <v>95</v>
      </c>
      <c r="G3" s="17" t="s">
        <v>147</v>
      </c>
      <c r="H3" s="17" t="s">
        <v>97</v>
      </c>
      <c r="I3" s="17" t="s">
        <v>98</v>
      </c>
      <c r="J3" s="186" t="s">
        <v>99</v>
      </c>
      <c r="K3" s="186" t="s">
        <v>100</v>
      </c>
    </row>
    <row r="4" spans="1:11" customFormat="1" collapsed="1">
      <c r="A4" s="21">
        <v>1</v>
      </c>
      <c r="B4" s="68" t="s">
        <v>149</v>
      </c>
      <c r="C4" s="101">
        <v>38441</v>
      </c>
      <c r="D4" s="101">
        <v>38625</v>
      </c>
      <c r="E4" s="97">
        <v>-3.209526015493902E-2</v>
      </c>
      <c r="F4" s="97">
        <v>-3.8472548805345896E-2</v>
      </c>
      <c r="G4" s="97">
        <v>-5.4246621721614208E-2</v>
      </c>
      <c r="H4" s="97">
        <v>-9.0644070737561866E-2</v>
      </c>
      <c r="I4" s="97">
        <v>-6.9189429053192475E-2</v>
      </c>
      <c r="J4" s="102">
        <v>-0.10775938144329855</v>
      </c>
      <c r="K4" s="155">
        <v>-1.1145900639984774E-2</v>
      </c>
    </row>
    <row r="5" spans="1:11" customFormat="1" collapsed="1">
      <c r="A5" s="21">
        <v>2</v>
      </c>
      <c r="B5" s="140" t="s">
        <v>130</v>
      </c>
      <c r="C5" s="101">
        <v>38862</v>
      </c>
      <c r="D5" s="101">
        <v>38958</v>
      </c>
      <c r="E5" s="97">
        <v>-2.5987264296141732E-2</v>
      </c>
      <c r="F5" s="97">
        <v>-0.11643500022334419</v>
      </c>
      <c r="G5" s="97">
        <v>-0.18693351541141634</v>
      </c>
      <c r="H5" s="97">
        <v>-2.3640019148926661E-2</v>
      </c>
      <c r="I5" s="97">
        <v>-9.4594051544098834E-2</v>
      </c>
      <c r="J5" s="102">
        <v>1.7178963063147368</v>
      </c>
      <c r="K5" s="156">
        <v>0.11401749839843101</v>
      </c>
    </row>
    <row r="6" spans="1:11" customFormat="1">
      <c r="A6" s="21">
        <v>3</v>
      </c>
      <c r="B6" s="140" t="s">
        <v>150</v>
      </c>
      <c r="C6" s="101">
        <v>39048</v>
      </c>
      <c r="D6" s="101">
        <v>39140</v>
      </c>
      <c r="E6" s="97">
        <v>-2.8085893181973853E-2</v>
      </c>
      <c r="F6" s="97">
        <v>-5.0689400368972293E-2</v>
      </c>
      <c r="G6" s="97">
        <v>-0.10261279056091788</v>
      </c>
      <c r="H6" s="97">
        <v>-0.17023048361818338</v>
      </c>
      <c r="I6" s="97">
        <v>-0.17195990063447042</v>
      </c>
      <c r="J6" s="102">
        <v>-0.58059487408162458</v>
      </c>
      <c r="K6" s="156">
        <v>-9.441391345780048E-2</v>
      </c>
    </row>
    <row r="7" spans="1:11" customFormat="1">
      <c r="A7" s="21">
        <v>4</v>
      </c>
      <c r="B7" s="140" t="s">
        <v>134</v>
      </c>
      <c r="C7" s="101">
        <v>39100</v>
      </c>
      <c r="D7" s="101">
        <v>39268</v>
      </c>
      <c r="E7" s="97">
        <v>-1.5946299345015791E-2</v>
      </c>
      <c r="F7" s="97">
        <v>0.12251301658638969</v>
      </c>
      <c r="G7" s="97">
        <v>8.9647477044220825E-2</v>
      </c>
      <c r="H7" s="97">
        <v>0.14022215792704773</v>
      </c>
      <c r="I7" s="142" t="s">
        <v>105</v>
      </c>
      <c r="J7" s="102">
        <v>0.49471270408158374</v>
      </c>
      <c r="K7" s="156">
        <v>4.8947146415431853E-2</v>
      </c>
    </row>
    <row r="8" spans="1:11" customFormat="1">
      <c r="A8" s="21">
        <v>5</v>
      </c>
      <c r="B8" s="140" t="s">
        <v>131</v>
      </c>
      <c r="C8" s="101">
        <v>39269</v>
      </c>
      <c r="D8" s="101">
        <v>39420</v>
      </c>
      <c r="E8" s="97">
        <v>-2.0070017331539347E-3</v>
      </c>
      <c r="F8" s="97" t="s">
        <v>0</v>
      </c>
      <c r="G8" s="97">
        <v>-1.1892121000910749E-2</v>
      </c>
      <c r="H8" s="97">
        <v>-2.5446490590965598E-2</v>
      </c>
      <c r="I8" s="97">
        <v>-2.3371177757314565E-2</v>
      </c>
      <c r="J8" s="102">
        <v>-0.47087163004849641</v>
      </c>
      <c r="K8" s="156">
        <v>-7.6532858793294078E-2</v>
      </c>
    </row>
    <row r="9" spans="1:11" customFormat="1">
      <c r="A9" s="21">
        <v>6</v>
      </c>
      <c r="B9" s="199" t="s">
        <v>135</v>
      </c>
      <c r="C9" s="101">
        <v>39647</v>
      </c>
      <c r="D9" s="101">
        <v>39861</v>
      </c>
      <c r="E9" s="97">
        <v>-4.215541344432594E-2</v>
      </c>
      <c r="F9" s="97">
        <v>-6.8222224229254391E-2</v>
      </c>
      <c r="G9" s="97">
        <v>-0.17038467691473536</v>
      </c>
      <c r="H9" s="97">
        <v>-0.1325268432714618</v>
      </c>
      <c r="I9" s="97">
        <v>-0.14310473444835392</v>
      </c>
      <c r="J9" s="102">
        <v>-0.24834417582418011</v>
      </c>
      <c r="K9" s="156">
        <v>-4.1194094306145068E-2</v>
      </c>
    </row>
    <row r="10" spans="1:11" customFormat="1">
      <c r="A10" s="21">
        <v>7</v>
      </c>
      <c r="B10" s="202" t="s">
        <v>132</v>
      </c>
      <c r="C10" s="101">
        <v>40253</v>
      </c>
      <c r="D10" s="101">
        <v>40445</v>
      </c>
      <c r="E10" s="97">
        <v>-4.3136909128320688E-2</v>
      </c>
      <c r="F10" s="97">
        <v>-8.8859553625803112E-2</v>
      </c>
      <c r="G10" s="97">
        <v>-0.20064573903078597</v>
      </c>
      <c r="H10" s="97">
        <v>-0.1881469070051548</v>
      </c>
      <c r="I10" s="97">
        <v>-0.21740150920172185</v>
      </c>
      <c r="J10" s="102">
        <v>-0.71448931296329987</v>
      </c>
      <c r="K10" s="156">
        <v>-0.21470021134866379</v>
      </c>
    </row>
    <row r="11" spans="1:11" ht="15.75" thickBot="1">
      <c r="A11" s="139"/>
      <c r="B11" s="203" t="s">
        <v>103</v>
      </c>
      <c r="C11" s="145" t="s">
        <v>7</v>
      </c>
      <c r="D11" s="145" t="s">
        <v>7</v>
      </c>
      <c r="E11" s="146">
        <f>AVERAGE(E4:E10)</f>
        <v>-2.7059148754838707E-2</v>
      </c>
      <c r="F11" s="146">
        <f>AVERAGE(F4:F10)</f>
        <v>-4.0027618444388367E-2</v>
      </c>
      <c r="G11" s="146">
        <f>AVERAGE(G4:G10)</f>
        <v>-9.1009712513737101E-2</v>
      </c>
      <c r="H11" s="146">
        <f>AVERAGE(H4:H10)</f>
        <v>-7.0058950920743768E-2</v>
      </c>
      <c r="I11" s="146">
        <f>AVERAGE(I4:I10)</f>
        <v>-0.11993680043985867</v>
      </c>
      <c r="J11" s="145" t="s">
        <v>7</v>
      </c>
      <c r="K11" s="145" t="s">
        <v>7</v>
      </c>
    </row>
    <row r="12" spans="1:11">
      <c r="A12" s="230" t="s">
        <v>104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</row>
    <row r="13" spans="1:11" ht="15" thickBot="1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spans="1:11">
      <c r="B14" s="26"/>
      <c r="C14" s="27"/>
      <c r="D14" s="27"/>
      <c r="E14" s="26"/>
      <c r="F14" s="26"/>
      <c r="G14" s="26"/>
      <c r="H14" s="26"/>
      <c r="I14" s="26"/>
    </row>
    <row r="15" spans="1:11">
      <c r="B15" s="26"/>
      <c r="C15" s="27"/>
      <c r="D15" s="27"/>
      <c r="E15" s="112"/>
      <c r="F15" s="26"/>
      <c r="G15" s="26"/>
      <c r="H15" s="26"/>
      <c r="I15" s="26"/>
    </row>
    <row r="16" spans="1:11">
      <c r="B16" s="26"/>
      <c r="C16" s="27"/>
      <c r="D16" s="27"/>
      <c r="E16" s="26"/>
      <c r="F16" s="26"/>
      <c r="G16" s="26"/>
      <c r="H16" s="26"/>
      <c r="I16" s="26"/>
    </row>
    <row r="17" spans="2:9">
      <c r="B17" s="26"/>
      <c r="C17" s="27"/>
      <c r="D17" s="27"/>
      <c r="E17" s="26"/>
      <c r="F17" s="26"/>
      <c r="G17" s="26"/>
      <c r="H17" s="26"/>
      <c r="I17" s="26"/>
    </row>
    <row r="18" spans="2:9">
      <c r="B18" s="26"/>
      <c r="C18" s="27"/>
      <c r="D18" s="27"/>
      <c r="E18" s="26"/>
      <c r="F18" s="26"/>
      <c r="G18" s="26"/>
      <c r="H18" s="26"/>
      <c r="I18" s="26"/>
    </row>
    <row r="19" spans="2:9">
      <c r="B19" s="26"/>
      <c r="C19" s="27"/>
      <c r="D19" s="27"/>
      <c r="E19" s="26"/>
      <c r="F19" s="26"/>
      <c r="G19" s="26"/>
      <c r="H19" s="26"/>
      <c r="I19" s="26"/>
    </row>
    <row r="20" spans="2:9">
      <c r="B20" s="26"/>
      <c r="C20" s="27"/>
      <c r="D20" s="27"/>
      <c r="E20" s="26"/>
      <c r="F20" s="26"/>
      <c r="G20" s="26"/>
      <c r="H20" s="26"/>
      <c r="I20" s="26"/>
    </row>
    <row r="21" spans="2:9">
      <c r="B21" s="26"/>
      <c r="C21" s="27"/>
      <c r="D21" s="27"/>
      <c r="E21" s="26"/>
      <c r="F21" s="26"/>
      <c r="G21" s="26"/>
      <c r="H21" s="26"/>
      <c r="I21" s="26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</sheetData>
  <mergeCells count="5">
    <mergeCell ref="A13:K13"/>
    <mergeCell ref="A2:A3"/>
    <mergeCell ref="A1:J1"/>
    <mergeCell ref="E2:K2"/>
    <mergeCell ref="A12:K12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5"/>
  <sheetViews>
    <sheetView zoomScale="85" workbookViewId="0">
      <selection activeCell="G39" sqref="G39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8" customFormat="1" ht="16.5" thickBot="1">
      <c r="A1" s="225" t="s">
        <v>151</v>
      </c>
      <c r="B1" s="225"/>
      <c r="C1" s="225"/>
      <c r="D1" s="225"/>
      <c r="E1" s="225"/>
      <c r="F1" s="225"/>
      <c r="G1" s="225"/>
    </row>
    <row r="2" spans="1:11" s="28" customFormat="1" ht="15.75" customHeight="1" thickBot="1">
      <c r="A2" s="231" t="s">
        <v>107</v>
      </c>
      <c r="B2" s="87"/>
      <c r="C2" s="226" t="s">
        <v>108</v>
      </c>
      <c r="D2" s="227"/>
      <c r="E2" s="226" t="s">
        <v>109</v>
      </c>
      <c r="F2" s="227"/>
      <c r="G2" s="88"/>
    </row>
    <row r="3" spans="1:11" s="28" customFormat="1" ht="45.75" thickBot="1">
      <c r="A3" s="232"/>
      <c r="B3" s="32" t="s">
        <v>91</v>
      </c>
      <c r="C3" s="32" t="s">
        <v>110</v>
      </c>
      <c r="D3" s="32" t="s">
        <v>111</v>
      </c>
      <c r="E3" s="32" t="s">
        <v>112</v>
      </c>
      <c r="F3" s="32" t="s">
        <v>111</v>
      </c>
      <c r="G3" s="33" t="s">
        <v>152</v>
      </c>
    </row>
    <row r="4" spans="1:11" s="28" customFormat="1">
      <c r="A4" s="21">
        <v>1</v>
      </c>
      <c r="B4" s="34" t="s">
        <v>153</v>
      </c>
      <c r="C4" s="35">
        <v>-18.989560000000058</v>
      </c>
      <c r="D4" s="97">
        <v>-1.5946299344989156E-2</v>
      </c>
      <c r="E4" s="36">
        <v>0</v>
      </c>
      <c r="F4" s="97">
        <v>0</v>
      </c>
      <c r="G4" s="37">
        <v>0</v>
      </c>
    </row>
    <row r="5" spans="1:11" s="28" customFormat="1">
      <c r="A5" s="21">
        <v>2</v>
      </c>
      <c r="B5" s="34" t="s">
        <v>149</v>
      </c>
      <c r="C5" s="35">
        <v>-20.089079999999957</v>
      </c>
      <c r="D5" s="97">
        <v>-3.2095260154940387E-2</v>
      </c>
      <c r="E5" s="36">
        <v>0</v>
      </c>
      <c r="F5" s="97">
        <v>0</v>
      </c>
      <c r="G5" s="37">
        <v>0</v>
      </c>
    </row>
    <row r="6" spans="1:11" s="28" customFormat="1">
      <c r="A6" s="21">
        <v>3</v>
      </c>
      <c r="B6" s="34" t="s">
        <v>154</v>
      </c>
      <c r="C6" s="35">
        <v>-30.103619999999996</v>
      </c>
      <c r="D6" s="97">
        <v>-4.2155413444324191E-2</v>
      </c>
      <c r="E6" s="36">
        <v>0</v>
      </c>
      <c r="F6" s="97">
        <v>0</v>
      </c>
      <c r="G6" s="37">
        <v>0</v>
      </c>
    </row>
    <row r="7" spans="1:11" s="28" customFormat="1">
      <c r="A7" s="21">
        <v>4</v>
      </c>
      <c r="B7" s="68" t="s">
        <v>133</v>
      </c>
      <c r="C7" s="35">
        <v>-35.632100000000094</v>
      </c>
      <c r="D7" s="97">
        <v>-2.8085893181969863E-2</v>
      </c>
      <c r="E7" s="36">
        <v>0</v>
      </c>
      <c r="F7" s="97">
        <v>0</v>
      </c>
      <c r="G7" s="37">
        <v>0</v>
      </c>
    </row>
    <row r="8" spans="1:11" s="28" customFormat="1">
      <c r="A8" s="21">
        <v>5</v>
      </c>
      <c r="B8" s="204" t="s">
        <v>155</v>
      </c>
      <c r="C8" s="35">
        <v>-233.23050999999978</v>
      </c>
      <c r="D8" s="97">
        <v>-2.5987264296150784E-2</v>
      </c>
      <c r="E8" s="36">
        <v>0</v>
      </c>
      <c r="F8" s="97">
        <v>0</v>
      </c>
      <c r="G8" s="37">
        <v>0</v>
      </c>
    </row>
    <row r="9" spans="1:11" s="28" customFormat="1">
      <c r="A9" s="21">
        <v>6</v>
      </c>
      <c r="B9" s="34" t="s">
        <v>156</v>
      </c>
      <c r="C9" s="35">
        <v>-21.461939999999945</v>
      </c>
      <c r="D9" s="97">
        <v>-8.9842698984364186E-3</v>
      </c>
      <c r="E9" s="36">
        <v>-315</v>
      </c>
      <c r="F9" s="97">
        <v>-6.991299715909091E-3</v>
      </c>
      <c r="G9" s="37">
        <v>-16.667993587979336</v>
      </c>
    </row>
    <row r="10" spans="1:11" s="28" customFormat="1">
      <c r="A10" s="21">
        <v>7</v>
      </c>
      <c r="B10" s="34" t="s">
        <v>157</v>
      </c>
      <c r="C10" s="35">
        <v>-112.6362799999998</v>
      </c>
      <c r="D10" s="97">
        <v>-6.6577936892848105E-2</v>
      </c>
      <c r="E10" s="36">
        <v>-1389</v>
      </c>
      <c r="F10" s="97">
        <v>-2.4497786557082134E-2</v>
      </c>
      <c r="G10" s="37">
        <v>-40.248906122560072</v>
      </c>
    </row>
    <row r="11" spans="1:11" s="28" customFormat="1" ht="15.75" thickBot="1">
      <c r="A11" s="108"/>
      <c r="B11" s="89" t="s">
        <v>73</v>
      </c>
      <c r="C11" s="109">
        <v>-472.14308999999969</v>
      </c>
      <c r="D11" s="94">
        <v>-2.8012066128566545E-2</v>
      </c>
      <c r="E11" s="91">
        <v>-1704</v>
      </c>
      <c r="F11" s="94">
        <v>-1.223865374808771E-2</v>
      </c>
      <c r="G11" s="92">
        <v>-56.916899710539411</v>
      </c>
    </row>
    <row r="12" spans="1:11" s="28" customFormat="1" ht="15" customHeight="1" thickBot="1">
      <c r="A12" s="229"/>
      <c r="B12" s="229"/>
      <c r="C12" s="229"/>
      <c r="D12" s="229"/>
      <c r="E12" s="229"/>
      <c r="F12" s="229"/>
      <c r="G12" s="229"/>
      <c r="H12" s="7"/>
      <c r="I12" s="7"/>
      <c r="J12" s="7"/>
      <c r="K12" s="7"/>
    </row>
    <row r="13" spans="1:11" s="28" customFormat="1">
      <c r="D13" s="38"/>
    </row>
    <row r="14" spans="1:11" s="28" customFormat="1">
      <c r="D14" s="38"/>
    </row>
    <row r="15" spans="1:11" s="28" customFormat="1">
      <c r="D15" s="38"/>
    </row>
    <row r="16" spans="1:11" s="28" customFormat="1">
      <c r="D16" s="38"/>
    </row>
    <row r="17" spans="4:4" s="28" customFormat="1">
      <c r="D17" s="38"/>
    </row>
    <row r="18" spans="4:4" s="28" customFormat="1">
      <c r="D18" s="38"/>
    </row>
    <row r="19" spans="4:4" s="28" customFormat="1">
      <c r="D19" s="38"/>
    </row>
    <row r="20" spans="4:4" s="28" customFormat="1">
      <c r="D20" s="38"/>
    </row>
    <row r="21" spans="4:4" s="28" customFormat="1">
      <c r="D21" s="38"/>
    </row>
    <row r="22" spans="4:4" s="28" customFormat="1">
      <c r="D22" s="38"/>
    </row>
    <row r="23" spans="4:4" s="28" customFormat="1">
      <c r="D23" s="38"/>
    </row>
    <row r="24" spans="4:4" s="28" customFormat="1">
      <c r="D24" s="38"/>
    </row>
    <row r="25" spans="4:4" s="28" customFormat="1">
      <c r="D25" s="38"/>
    </row>
    <row r="26" spans="4:4" s="28" customFormat="1">
      <c r="D26" s="38"/>
    </row>
    <row r="27" spans="4:4" s="28" customFormat="1">
      <c r="D27" s="38"/>
    </row>
    <row r="28" spans="4:4" s="28" customFormat="1">
      <c r="D28" s="38"/>
    </row>
    <row r="29" spans="4:4" s="28" customFormat="1">
      <c r="D29" s="38"/>
    </row>
    <row r="30" spans="4:4" s="28" customFormat="1">
      <c r="D30" s="38"/>
    </row>
    <row r="31" spans="4:4" s="28" customFormat="1">
      <c r="D31" s="38"/>
    </row>
    <row r="32" spans="4:4" s="28" customFormat="1">
      <c r="D32" s="38"/>
    </row>
    <row r="33" spans="1:9" s="28" customFormat="1"/>
    <row r="34" spans="1:9" s="28" customFormat="1"/>
    <row r="35" spans="1:9" s="28" customFormat="1">
      <c r="H35" s="22"/>
      <c r="I35" s="22"/>
    </row>
    <row r="38" spans="1:9" ht="30.75" thickBot="1">
      <c r="B38" s="39" t="s">
        <v>91</v>
      </c>
      <c r="C38" s="32" t="s">
        <v>158</v>
      </c>
      <c r="D38" s="32" t="s">
        <v>159</v>
      </c>
      <c r="E38" s="33" t="s">
        <v>160</v>
      </c>
    </row>
    <row r="39" spans="1:9">
      <c r="A39" s="22">
        <v>1</v>
      </c>
      <c r="B39" s="34" t="str">
        <f t="shared" ref="B39:D40" si="0">B4</f>
        <v>Zbalansovanyi Fond "Parytet"</v>
      </c>
      <c r="C39" s="113">
        <f t="shared" si="0"/>
        <v>-18.989560000000058</v>
      </c>
      <c r="D39" s="97">
        <f t="shared" si="0"/>
        <v>-1.5946299344989156E-2</v>
      </c>
      <c r="E39" s="114">
        <f t="shared" ref="E39:E44" si="1">G4</f>
        <v>0</v>
      </c>
    </row>
    <row r="40" spans="1:9">
      <c r="A40" s="22">
        <v>2</v>
      </c>
      <c r="B40" s="34" t="str">
        <f t="shared" si="0"/>
        <v>Optimum</v>
      </c>
      <c r="C40" s="113">
        <f t="shared" si="0"/>
        <v>-20.089079999999957</v>
      </c>
      <c r="D40" s="97">
        <f t="shared" si="0"/>
        <v>-3.2095260154940387E-2</v>
      </c>
      <c r="E40" s="114">
        <f t="shared" si="1"/>
        <v>0</v>
      </c>
    </row>
    <row r="41" spans="1:9">
      <c r="A41" s="22">
        <v>3</v>
      </c>
      <c r="B41" s="34" t="str">
        <f>B6</f>
        <v>"UNIVER.UA/Otaman: Fond Perspectyvnyh Aktsii"</v>
      </c>
      <c r="C41" s="113">
        <f t="shared" ref="B41:D44" si="2">C6</f>
        <v>-30.103619999999996</v>
      </c>
      <c r="D41" s="97">
        <f t="shared" si="2"/>
        <v>-4.2155413444324191E-2</v>
      </c>
      <c r="E41" s="114">
        <f t="shared" si="1"/>
        <v>0</v>
      </c>
    </row>
    <row r="42" spans="1:9">
      <c r="A42" s="22">
        <v>4</v>
      </c>
      <c r="B42" s="34" t="str">
        <f t="shared" si="2"/>
        <v>TASK Ukrainskyi Kapital</v>
      </c>
      <c r="C42" s="113">
        <f t="shared" si="2"/>
        <v>-35.632100000000094</v>
      </c>
      <c r="D42" s="97">
        <f t="shared" si="2"/>
        <v>-2.8085893181969863E-2</v>
      </c>
      <c r="E42" s="114">
        <f t="shared" si="1"/>
        <v>0</v>
      </c>
    </row>
    <row r="43" spans="1:9">
      <c r="A43" s="22">
        <v>5</v>
      </c>
      <c r="B43" s="34" t="str">
        <f t="shared" si="2"/>
        <v xml:space="preserve">Platynum </v>
      </c>
      <c r="C43" s="113">
        <f t="shared" si="2"/>
        <v>-233.23050999999978</v>
      </c>
      <c r="D43" s="97">
        <f t="shared" si="2"/>
        <v>-2.5987264296150784E-2</v>
      </c>
      <c r="E43" s="114">
        <f t="shared" si="1"/>
        <v>0</v>
      </c>
    </row>
    <row r="44" spans="1:9">
      <c r="A44" s="22">
        <v>6</v>
      </c>
      <c r="B44" s="34" t="str">
        <f t="shared" si="2"/>
        <v>Кonkord Perspektyva</v>
      </c>
      <c r="C44" s="113">
        <f t="shared" si="2"/>
        <v>-21.461939999999945</v>
      </c>
      <c r="D44" s="97">
        <f t="shared" si="2"/>
        <v>-8.9842698984364186E-3</v>
      </c>
      <c r="E44" s="114">
        <f t="shared" si="1"/>
        <v>-16.667993587979336</v>
      </c>
    </row>
    <row r="45" spans="1:9">
      <c r="B45" s="34"/>
      <c r="C45" s="113"/>
      <c r="D45" s="97"/>
      <c r="E45" s="114"/>
    </row>
  </sheetData>
  <mergeCells count="5">
    <mergeCell ref="A12:G12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8"/>
  <sheetViews>
    <sheetView zoomScale="85" workbookViewId="0">
      <selection activeCell="A4" sqref="A4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91</v>
      </c>
      <c r="B1" s="65" t="s">
        <v>118</v>
      </c>
      <c r="C1" s="10"/>
      <c r="D1" s="10"/>
    </row>
    <row r="2" spans="1:4" ht="14.25">
      <c r="A2" s="205" t="s">
        <v>132</v>
      </c>
      <c r="B2" s="132">
        <v>-4.3136909128320702E-2</v>
      </c>
      <c r="C2" s="10"/>
      <c r="D2" s="10"/>
    </row>
    <row r="3" spans="1:4" ht="14.25">
      <c r="A3" s="34" t="s">
        <v>154</v>
      </c>
      <c r="B3" s="132">
        <v>-4.215541344432594E-2</v>
      </c>
      <c r="C3" s="10"/>
      <c r="D3" s="10"/>
    </row>
    <row r="4" spans="1:4" ht="14.25">
      <c r="A4" s="72" t="s">
        <v>149</v>
      </c>
      <c r="B4" s="132">
        <v>-3.209526015493902E-2</v>
      </c>
      <c r="C4" s="10"/>
      <c r="D4" s="10"/>
    </row>
    <row r="5" spans="1:4" ht="14.25">
      <c r="A5" s="68" t="s">
        <v>133</v>
      </c>
      <c r="B5" s="132">
        <v>-2.8085893181973853E-2</v>
      </c>
      <c r="C5" s="10"/>
      <c r="D5" s="10"/>
    </row>
    <row r="6" spans="1:4" ht="14.25">
      <c r="A6" s="206" t="s">
        <v>130</v>
      </c>
      <c r="B6" s="132">
        <v>-2.5987264296141732E-2</v>
      </c>
      <c r="C6" s="10"/>
      <c r="D6" s="10"/>
    </row>
    <row r="7" spans="1:4" ht="14.25">
      <c r="A7" s="140" t="s">
        <v>153</v>
      </c>
      <c r="B7" s="132">
        <v>-1.5946299345015791E-2</v>
      </c>
      <c r="C7" s="10"/>
      <c r="D7" s="10"/>
    </row>
    <row r="8" spans="1:4" ht="14.25">
      <c r="A8" s="140" t="s">
        <v>131</v>
      </c>
      <c r="B8" s="133">
        <v>-2.0070017331539347E-3</v>
      </c>
      <c r="C8" s="10"/>
      <c r="D8" s="10"/>
    </row>
    <row r="9" spans="1:4" ht="14.25">
      <c r="A9" s="140" t="s">
        <v>122</v>
      </c>
      <c r="B9" s="133">
        <v>-2.70591487548387E-2</v>
      </c>
      <c r="C9" s="10"/>
      <c r="D9" s="10"/>
    </row>
    <row r="10" spans="1:4" ht="14.25">
      <c r="A10" s="140" t="s">
        <v>20</v>
      </c>
      <c r="B10" s="133">
        <v>-9.7076362536088423E-2</v>
      </c>
      <c r="C10" s="10"/>
      <c r="D10" s="10"/>
    </row>
    <row r="11" spans="1:4" ht="14.25">
      <c r="A11" s="140" t="s">
        <v>19</v>
      </c>
      <c r="B11" s="133">
        <v>-8.8716496930034139E-2</v>
      </c>
      <c r="C11" s="10"/>
      <c r="D11" s="10"/>
    </row>
    <row r="12" spans="1:4" ht="14.25">
      <c r="A12" s="140" t="s">
        <v>161</v>
      </c>
      <c r="B12" s="133">
        <v>1.7568089948710064E-2</v>
      </c>
      <c r="C12" s="10"/>
      <c r="D12" s="10"/>
    </row>
    <row r="13" spans="1:4" ht="14.25">
      <c r="A13" s="140" t="s">
        <v>162</v>
      </c>
      <c r="B13" s="133">
        <v>5.2116248835695655E-2</v>
      </c>
      <c r="C13" s="10"/>
      <c r="D13" s="10"/>
    </row>
    <row r="14" spans="1:4" ht="14.25">
      <c r="A14" s="140" t="s">
        <v>163</v>
      </c>
      <c r="B14" s="133">
        <v>2.1232876712328767E-2</v>
      </c>
      <c r="C14" s="10"/>
      <c r="D14" s="10"/>
    </row>
    <row r="15" spans="1:4" ht="15" thickBot="1">
      <c r="A15" s="207" t="s">
        <v>164</v>
      </c>
      <c r="B15" s="134">
        <v>-3.150334536493371E-2</v>
      </c>
      <c r="C15" s="10"/>
      <c r="D15" s="10"/>
    </row>
    <row r="16" spans="1:4">
      <c r="B16" s="10"/>
      <c r="C16" s="10"/>
      <c r="D16" s="10"/>
    </row>
    <row r="17" spans="1:4" ht="14.25">
      <c r="A17" s="52"/>
      <c r="B17" s="53"/>
      <c r="C17" s="10"/>
      <c r="D17" s="10"/>
    </row>
    <row r="18" spans="1:4" ht="14.25">
      <c r="A18" s="52"/>
      <c r="B18" s="53"/>
      <c r="C18" s="10"/>
      <c r="D18" s="10"/>
    </row>
    <row r="19" spans="1:4" ht="14.25">
      <c r="A19" s="52"/>
      <c r="B19" s="53"/>
      <c r="C19" s="10"/>
      <c r="D19" s="10"/>
    </row>
    <row r="20" spans="1:4" ht="14.25">
      <c r="A20" s="52"/>
      <c r="B20" s="53"/>
      <c r="C20" s="10"/>
      <c r="D20" s="10"/>
    </row>
    <row r="21" spans="1:4" ht="14.25">
      <c r="A21" s="52"/>
      <c r="B21" s="53"/>
      <c r="C21" s="10"/>
      <c r="D21" s="10"/>
    </row>
    <row r="22" spans="1:4">
      <c r="B22" s="10"/>
    </row>
    <row r="26" spans="1:4">
      <c r="A26" s="7"/>
      <c r="B26" s="8"/>
    </row>
    <row r="27" spans="1:4">
      <c r="B27" s="8"/>
    </row>
    <row r="28" spans="1:4">
      <c r="B28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2015-12-17T07:55:59Z</dcterms:modified>
</cp:coreProperties>
</file>