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1" i="14"/>
  <c r="E62"/>
  <c r="E63"/>
  <c r="E64"/>
  <c r="D61"/>
  <c r="D62"/>
  <c r="D63"/>
  <c r="D64"/>
  <c r="C61"/>
  <c r="C62"/>
  <c r="C63"/>
  <c r="C64"/>
  <c r="B61"/>
  <c r="B62"/>
  <c r="B63"/>
  <c r="B64"/>
  <c r="E65"/>
  <c r="D65"/>
  <c r="C65"/>
  <c r="B65"/>
  <c r="C20" i="12"/>
  <c r="C24" s="1"/>
  <c r="D24" s="1"/>
  <c r="E37" i="17"/>
  <c r="D37"/>
  <c r="C37"/>
  <c r="B37"/>
  <c r="C27" i="12"/>
  <c r="D27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I7" i="16"/>
  <c r="H7"/>
  <c r="G7"/>
  <c r="F7"/>
  <c r="E7"/>
  <c r="B36" i="17"/>
  <c r="C26" i="12"/>
  <c r="B26"/>
  <c r="C25"/>
  <c r="B25"/>
  <c r="E36" i="20"/>
  <c r="D36"/>
  <c r="C36"/>
  <c r="B36"/>
  <c r="E35"/>
  <c r="D35"/>
  <c r="C35"/>
  <c r="B35"/>
  <c r="I6" i="24"/>
  <c r="H6"/>
  <c r="G6"/>
  <c r="F6"/>
  <c r="E6"/>
  <c r="E36" i="17"/>
  <c r="D36"/>
  <c r="C36"/>
  <c r="E35"/>
  <c r="D35"/>
  <c r="C35"/>
  <c r="B35"/>
  <c r="E6" i="22"/>
  <c r="E60" i="14"/>
  <c r="E59"/>
  <c r="E58"/>
  <c r="E57"/>
  <c r="E56"/>
  <c r="D60"/>
  <c r="D59"/>
  <c r="D58"/>
  <c r="D57"/>
  <c r="D56"/>
  <c r="C60"/>
  <c r="C59"/>
  <c r="C58"/>
  <c r="C57"/>
  <c r="C56"/>
  <c r="B60"/>
  <c r="B59"/>
  <c r="B58"/>
  <c r="B57"/>
  <c r="B56"/>
  <c r="I21" i="21"/>
  <c r="H21"/>
  <c r="G21"/>
  <c r="F21"/>
  <c r="E21"/>
  <c r="E66" i="14"/>
  <c r="E67"/>
  <c r="C66"/>
  <c r="C67"/>
  <c r="D26" i="12"/>
  <c r="D25"/>
  <c r="F5" i="23"/>
  <c r="E5"/>
  <c r="F6" i="22"/>
  <c r="D20" i="12"/>
</calcChain>
</file>

<file path=xl/sharedStrings.xml><?xml version="1.0" encoding="utf-8"?>
<sst xmlns="http://schemas.openxmlformats.org/spreadsheetml/2006/main" count="355" uniqueCount="158">
  <si>
    <t>http://www.task.ua/</t>
  </si>
  <si>
    <t>http://univer.ua/</t>
  </si>
  <si>
    <t>http://www.sem.biz.ua/</t>
  </si>
  <si>
    <t>http://otpcapital.com.ua/</t>
  </si>
  <si>
    <t>Разом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</si>
  <si>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</si>
  <si>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</si>
  <si>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</si>
  <si>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</si>
  <si>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</si>
  <si>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</si>
  <si>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</si>
  <si>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</si>
  <si>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</si>
  <si>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</si>
  <si>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</si>
  <si>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</si>
  <si>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</si>
  <si>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</si>
  <si>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</si>
  <si>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</si>
  <si>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April</t>
  </si>
  <si>
    <t>May</t>
  </si>
  <si>
    <t>YTD 2017</t>
  </si>
  <si>
    <t>Index</t>
  </si>
  <si>
    <t>Monthly change</t>
  </si>
  <si>
    <t>YTD change</t>
  </si>
  <si>
    <t>MICEX (Russia)</t>
  </si>
  <si>
    <t>RTSI (Russia)</t>
  </si>
  <si>
    <t>WIG20 (Poland)</t>
  </si>
  <si>
    <t>SHANGHAI SE COMPOSITE (China)</t>
  </si>
  <si>
    <t>CAC 40 (France)</t>
  </si>
  <si>
    <t>DJIA (USA)</t>
  </si>
  <si>
    <t>S&amp;P 500 (USA)</t>
  </si>
  <si>
    <t>DAX (Germany)</t>
  </si>
  <si>
    <t>NIKKEI 225 (Japan)</t>
  </si>
  <si>
    <t>HANG SENG (Hong Kong)</t>
  </si>
  <si>
    <t>FTSE 100 (Great Britain)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</si>
  <si>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</si>
  <si>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</si>
  <si>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</si>
  <si>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</si>
  <si>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</si>
  <si>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</si>
  <si>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</si>
  <si>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</si>
  <si>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</si>
  <si>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(*) All funds are diversified unit funds.</t>
  </si>
  <si>
    <t>Others</t>
  </si>
  <si>
    <t>KINTO-Klasychnyi</t>
  </si>
  <si>
    <t>Sofiivskyi</t>
  </si>
  <si>
    <t>UNIVER.UA/Myhailo Hrushevskyi: Fond Derzhavnykh Paperiv</t>
  </si>
  <si>
    <t>KINTO-Ekviti</t>
  </si>
  <si>
    <t>Altus – Depozyt</t>
  </si>
  <si>
    <t>OTP Fond Aktsii</t>
  </si>
  <si>
    <t>ОТP Klasychnyi</t>
  </si>
  <si>
    <t>UNIVER.UA/Taras Shevchenko: Fond Zaoshchadzhen</t>
  </si>
  <si>
    <t>Altus – Zbalansovanyi</t>
  </si>
  <si>
    <t>VSI</t>
  </si>
  <si>
    <t>KINTO-Kaznacheiskyi</t>
  </si>
  <si>
    <t>UNIVER.UA/Volodymyr Velykyi: Fond Zbalansovanyi</t>
  </si>
  <si>
    <t>ТАSK Resurs</t>
  </si>
  <si>
    <t>Nadbannia</t>
  </si>
  <si>
    <t>UNIVER.UA/Iaroslav Mudryi: Fond Aktsii</t>
  </si>
  <si>
    <t>Bonum Optimum</t>
  </si>
  <si>
    <t>Altus-Stratehichnyi</t>
  </si>
  <si>
    <t>Total</t>
  </si>
  <si>
    <t>PrJSC “KINTO”</t>
  </si>
  <si>
    <t>LLC AMC  "IVEKS ESSET MENEDZHMENT"</t>
  </si>
  <si>
    <t>LLC AMC “Univer Menedzhment”</t>
  </si>
  <si>
    <t>LLC AMC "Altus Assets Activitis"</t>
  </si>
  <si>
    <t>LLC AMC "OTP Kapital"</t>
  </si>
  <si>
    <t>LLC AMC "Altus Essets Activitis"</t>
  </si>
  <si>
    <t>LLC AMC "Vsesvit"</t>
  </si>
  <si>
    <t>LLC AMC "TASK-Invest"</t>
  </si>
  <si>
    <t>LLC AMC "АRТ - КАPITAL  Menedzhment"</t>
  </si>
  <si>
    <t>LLC AMC "Bonum Grup"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</si>
  <si>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</si>
  <si>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</si>
  <si>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</si>
  <si>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</si>
  <si>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</si>
  <si>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</si>
  <si>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</si>
  <si>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>6 months</t>
  </si>
  <si>
    <t>1 year</t>
  </si>
  <si>
    <t>YTD</t>
  </si>
  <si>
    <t>since the fund's inception</t>
  </si>
  <si>
    <t>since the fund's inception, % per annum (average)*</t>
  </si>
  <si>
    <t>no data</t>
  </si>
  <si>
    <t>ОТP klasychnyi</t>
  </si>
  <si>
    <t>ОТP Fond Aktsii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</si>
  <si>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</si>
  <si>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</si>
  <si>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</si>
  <si>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</si>
  <si>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</si>
  <si>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</si>
  <si>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</si>
  <si>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</si>
  <si>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</si>
  <si>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</si>
  <si>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</si>
  <si>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</si>
  <si>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Altus-Zbalansovanyi</t>
  </si>
  <si>
    <t>KINTO- Kaznacheiskyi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</si>
  <si>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</si>
  <si>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</si>
  <si>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</si>
  <si>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</si>
  <si>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</si>
  <si>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ТАSК Resurs</t>
  </si>
  <si>
    <t>KINTO- Кlasychnyi</t>
  </si>
  <si>
    <t>OTP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</si>
  <si>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</si>
  <si>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</si>
  <si>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</si>
  <si>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</si>
  <si>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</si>
  <si>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</si>
  <si>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</si>
  <si>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</si>
  <si>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</si>
  <si>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</si>
  <si>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</si>
  <si>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LLC AMC "АRТ-КАPITAL Меnedzhment"</t>
  </si>
  <si>
    <t>LLC AMC "ТАSК-Іnvest"</t>
  </si>
  <si>
    <t>LLC AMC "SЕМ"</t>
  </si>
  <si>
    <t>unit</t>
  </si>
  <si>
    <t>diversified</t>
  </si>
  <si>
    <t>specialized</t>
  </si>
  <si>
    <t>Interval Funds' Rates of Return. Sorting by the Date of Reaching Compliance with the Standards</t>
  </si>
  <si>
    <t>Оptimum</t>
  </si>
  <si>
    <t>*  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</si>
  <si>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</si>
  <si>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</si>
  <si>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ТАSК Ukrainckyi Kapital</t>
  </si>
  <si>
    <t>NAV Change, UAH thsd.</t>
  </si>
  <si>
    <t>NAV Change, %</t>
  </si>
  <si>
    <t>Net inflow-outflow,   UAH thsd.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</si>
  <si>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</si>
  <si>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</si>
  <si>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</si>
  <si>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</si>
  <si>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</si>
  <si>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</si>
  <si>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pcs.</t>
  </si>
  <si>
    <t>NAV per one security, UAH</t>
  </si>
  <si>
    <t>Security nominal, UAH</t>
  </si>
  <si>
    <t>Indeks Ukrainskoi Birzhi</t>
  </si>
  <si>
    <t>ТАSК Universal</t>
  </si>
  <si>
    <t>PrJSC "Kinto"</t>
  </si>
  <si>
    <t>non-diversified</t>
  </si>
  <si>
    <t>Closed-end Funds' Rates of Return. Sorting by the Date of Reaching Compliance with the Standards</t>
  </si>
  <si>
    <t>Closed-End Funds' Dynamics/  Sorting by Net Inflows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</si>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</sst>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66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7" xfId="0" applyFont="1" applyBorder="1" applyAlignment="1">
      <alignment vertical="top" wrapTex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68" xfId="0" applyFont="1" applyBorder="1"/>
    <xf numFmtId="0" fontId="21" fillId="0" borderId="69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21" xfId="4" applyFont="1" applyFill="1" applyBorder="1" applyAlignment="1">
      <alignment vertical="center" wrapText="1"/>
    </xf>
    <xf numFmtId="0" fontId="24" fillId="0" borderId="71" xfId="0" applyFont="1" applyBorder="1" applyAlignment="1">
      <alignment horizontal="center" vertical="center" wrapText="1"/>
    </xf>
    <xf numFmtId="0" fontId="9" fillId="0" borderId="62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012541142939639E-3"/>
                  <c:y val="8.931663216963500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1.3688575727549779E-2</c:v>
                </c:pt>
                <c:pt idx="1">
                  <c:v>1.2634856273984418E-2</c:v>
                </c:pt>
                <c:pt idx="2">
                  <c:v>5.4912313784650113E-2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8.118254341217705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-1.9336698462660507E-2</c:v>
                </c:pt>
                <c:pt idx="1">
                  <c:v>-1.7134581323208442E-2</c:v>
                </c:pt>
                <c:pt idx="2">
                  <c:v>0.2620627261761157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3536950699950088E-4"/>
                  <c:y val="-1.268055261796063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9647592955693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69E-4"/>
                  <c:y val="-1.640666123115169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-2.6196749317764991E-3</c:v>
                </c:pt>
                <c:pt idx="1">
                  <c:v>1.463558178103856E-2</c:v>
                </c:pt>
                <c:pt idx="2">
                  <c:v>9.2459194611144907E-2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28E-3"/>
                  <c:y val="-3.209224700370461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8.9362656400238517E-4"/>
                  <c:y val="3.7898529044839068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-1.2507847236442013E-2</c:v>
                </c:pt>
                <c:pt idx="1">
                  <c:v>-7.8145422889676439E-3</c:v>
                </c:pt>
                <c:pt idx="2">
                  <c:v>0.12169407700463841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-3.3865405025403438E-2</c:v>
                </c:pt>
                <c:pt idx="1">
                  <c:v>3.265691118362879E-2</c:v>
                </c:pt>
                <c:pt idx="2">
                  <c:v>0.14630146801188826</c:v>
                </c:pt>
              </c:numCache>
            </c:numRef>
          </c:val>
        </c:ser>
        <c:dLbls>
          <c:showVal val="1"/>
        </c:dLbls>
        <c:gapWidth val="400"/>
        <c:overlap val="-10"/>
        <c:axId val="71712128"/>
        <c:axId val="71750784"/>
      </c:barChart>
      <c:catAx>
        <c:axId val="7171212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50784"/>
        <c:crosses val="autoZero"/>
        <c:auto val="1"/>
        <c:lblAlgn val="ctr"/>
        <c:lblOffset val="0"/>
        <c:tickLblSkip val="1"/>
        <c:tickMarkSkip val="1"/>
      </c:catAx>
      <c:valAx>
        <c:axId val="71750784"/>
        <c:scaling>
          <c:orientation val="minMax"/>
          <c:max val="0.3"/>
          <c:min val="-0.04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121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14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RTSI (Russia)</c:v>
                </c:pt>
                <c:pt idx="2">
                  <c:v>WIG20 (Poland)</c:v>
                </c:pt>
                <c:pt idx="3">
                  <c:v>UX Index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DJIA (USA)</c:v>
                </c:pt>
                <c:pt idx="7">
                  <c:v>S&amp;P 500 (USA)</c:v>
                </c:pt>
                <c:pt idx="8">
                  <c:v>PFTS Index</c:v>
                </c:pt>
                <c:pt idx="9">
                  <c:v>DAX (Germany)</c:v>
                </c:pt>
                <c:pt idx="10">
                  <c:v>NIKKEI 225 (Japan)</c:v>
                </c:pt>
                <c:pt idx="11">
                  <c:v>HANG SENG (Hong Kong)</c:v>
                </c:pt>
                <c:pt idx="12">
                  <c:v>FTSE 100 (Great Britain)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-5.7683058049992297E-2</c:v>
                </c:pt>
                <c:pt idx="1">
                  <c:v>-5.485315363010701E-2</c:v>
                </c:pt>
                <c:pt idx="2">
                  <c:v>-4.0258827786122109E-2</c:v>
                </c:pt>
                <c:pt idx="3">
                  <c:v>-1.7134581323208442E-2</c:v>
                </c:pt>
                <c:pt idx="4">
                  <c:v>-1.1880844135877755E-2</c:v>
                </c:pt>
                <c:pt idx="5">
                  <c:v>3.0945469526306724E-3</c:v>
                </c:pt>
                <c:pt idx="6">
                  <c:v>3.2539799651489787E-3</c:v>
                </c:pt>
                <c:pt idx="7">
                  <c:v>1.1576210049492719E-2</c:v>
                </c:pt>
                <c:pt idx="8">
                  <c:v>1.2634856273984418E-2</c:v>
                </c:pt>
                <c:pt idx="9">
                  <c:v>1.4234592189586559E-2</c:v>
                </c:pt>
                <c:pt idx="10">
                  <c:v>2.3640993210305439E-2</c:v>
                </c:pt>
                <c:pt idx="11">
                  <c:v>4.247468934756804E-2</c:v>
                </c:pt>
                <c:pt idx="12">
                  <c:v>4.3866273178288617E-2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RTSI (Russia)</c:v>
                </c:pt>
                <c:pt idx="2">
                  <c:v>WIG20 (Poland)</c:v>
                </c:pt>
                <c:pt idx="3">
                  <c:v>UX Index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DJIA (USA)</c:v>
                </c:pt>
                <c:pt idx="7">
                  <c:v>S&amp;P 500 (USA)</c:v>
                </c:pt>
                <c:pt idx="8">
                  <c:v>PFTS Index</c:v>
                </c:pt>
                <c:pt idx="9">
                  <c:v>DAX (Germany)</c:v>
                </c:pt>
                <c:pt idx="10">
                  <c:v>NIKKEI 225 (Japan)</c:v>
                </c:pt>
                <c:pt idx="11">
                  <c:v>HANG SENG (Hong Kong)</c:v>
                </c:pt>
                <c:pt idx="12">
                  <c:v>FTSE 100 (Great Britain)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-0.13866919273182154</c:v>
                </c:pt>
                <c:pt idx="1">
                  <c:v>-7.9492423050705252E-2</c:v>
                </c:pt>
                <c:pt idx="2">
                  <c:v>0.17204776193020677</c:v>
                </c:pt>
                <c:pt idx="3">
                  <c:v>0.2620627261761157</c:v>
                </c:pt>
                <c:pt idx="4">
                  <c:v>6.8088951993428015E-3</c:v>
                </c:pt>
                <c:pt idx="5">
                  <c:v>9.2004290612528239E-2</c:v>
                </c:pt>
                <c:pt idx="6">
                  <c:v>5.9984015967886828E-2</c:v>
                </c:pt>
                <c:pt idx="7">
                  <c:v>7.2263766749953273E-2</c:v>
                </c:pt>
                <c:pt idx="8">
                  <c:v>5.4912313784650113E-2</c:v>
                </c:pt>
                <c:pt idx="9">
                  <c:v>0.10165094030678401</c:v>
                </c:pt>
                <c:pt idx="10">
                  <c:v>2.639991141354936E-2</c:v>
                </c:pt>
                <c:pt idx="11">
                  <c:v>0.17758505725552554</c:v>
                </c:pt>
                <c:pt idx="12">
                  <c:v>5.6134186111181261E-2</c:v>
                </c:pt>
              </c:numCache>
            </c:numRef>
          </c:val>
        </c:ser>
        <c:dLbls>
          <c:showVal val="1"/>
        </c:dLbls>
        <c:gapWidth val="100"/>
        <c:overlap val="-20"/>
        <c:axId val="74021504"/>
        <c:axId val="74043776"/>
      </c:barChart>
      <c:catAx>
        <c:axId val="740215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43776"/>
        <c:crosses val="autoZero"/>
        <c:lblAlgn val="ctr"/>
        <c:lblOffset val="100"/>
        <c:tickLblSkip val="1"/>
        <c:tickMarkSkip val="1"/>
      </c:catAx>
      <c:valAx>
        <c:axId val="74043776"/>
        <c:scaling>
          <c:orientation val="minMax"/>
          <c:max val="0.3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21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8190785234056399E-2"/>
                  <c:y val="-0.13007502424709394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0260303417762649E-2"/>
                  <c:y val="-6.906098146918623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271356296598576"/>
                  <c:y val="-7.630707604987513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146789106945907"/>
                  <c:y val="-4.9422424315277685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7631278336089025E-2"/>
                  <c:y val="7.231577423938681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7.2193946543914908E-2"/>
                  <c:y val="9.8471981717497589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2801272405448361E-2"/>
                  <c:y val="6.5945184312486166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4006506071454531E-2"/>
                  <c:y val="0.11679920797555333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065998648062464E-2"/>
                  <c:y val="4.5928684840186154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624968109188166E-2"/>
                  <c:y val="-0.10421158941899811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0678921634583E-2"/>
                  <c:y val="-0.1178349850612487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OTP Fond Aktsii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6484405.2798999995</c:v>
                </c:pt>
                <c:pt idx="1">
                  <c:v>23515065.84</c:v>
                </c:pt>
                <c:pt idx="2">
                  <c:v>4930359.8099999996</c:v>
                </c:pt>
                <c:pt idx="3">
                  <c:v>4199586.3099999996</c:v>
                </c:pt>
                <c:pt idx="4">
                  <c:v>4066141.41</c:v>
                </c:pt>
                <c:pt idx="5">
                  <c:v>3648847.24</c:v>
                </c:pt>
                <c:pt idx="6">
                  <c:v>3504707.03</c:v>
                </c:pt>
                <c:pt idx="7">
                  <c:v>3116145.65</c:v>
                </c:pt>
                <c:pt idx="8">
                  <c:v>3013790.91</c:v>
                </c:pt>
                <c:pt idx="9">
                  <c:v>2839574.64</c:v>
                </c:pt>
                <c:pt idx="10">
                  <c:v>1636513.49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OTP Fond Aktsii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0.10637996293928204</c:v>
                </c:pt>
                <c:pt idx="1">
                  <c:v>0.38577660164581123</c:v>
                </c:pt>
                <c:pt idx="2">
                  <c:v>8.088505749184359E-2</c:v>
                </c:pt>
                <c:pt idx="3">
                  <c:v>6.8896346963835342E-2</c:v>
                </c:pt>
                <c:pt idx="4">
                  <c:v>6.6707115584291612E-2</c:v>
                </c:pt>
                <c:pt idx="5">
                  <c:v>5.9861192724259785E-2</c:v>
                </c:pt>
                <c:pt idx="6">
                  <c:v>5.7496499350545051E-2</c:v>
                </c:pt>
                <c:pt idx="7">
                  <c:v>5.1121952507804568E-2</c:v>
                </c:pt>
                <c:pt idx="8">
                  <c:v>4.9442770998035061E-2</c:v>
                </c:pt>
                <c:pt idx="9">
                  <c:v>4.6584664580247161E-2</c:v>
                </c:pt>
                <c:pt idx="10">
                  <c:v>2.6847835214044474E-2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1400"/>
              <a:t>ь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1651031849630603E-3"/>
                  <c:y val="-1.557555431883989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ОТP Klasychnyi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Hrushevskyi: Fond Derzhavnykh Paperiv   </c:v>
                </c:pt>
                <c:pt idx="5">
                  <c:v>KINTO- Kaznacheiskyi</c:v>
                </c:pt>
                <c:pt idx="6">
                  <c:v>UNIVER.UA/Volodymyr Velykyi: Fond Zbalansovanyi</c:v>
                </c:pt>
                <c:pt idx="7">
                  <c:v>VSI</c:v>
                </c:pt>
                <c:pt idx="8">
                  <c:v>KINTO-Klasychnyi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502.56743999999998</c:v>
                </c:pt>
                <c:pt idx="1">
                  <c:v>126.03558999999986</c:v>
                </c:pt>
                <c:pt idx="2">
                  <c:v>263.94324999999998</c:v>
                </c:pt>
                <c:pt idx="3">
                  <c:v>85.821100000000101</c:v>
                </c:pt>
                <c:pt idx="4">
                  <c:v>45.256479999999513</c:v>
                </c:pt>
                <c:pt idx="5">
                  <c:v>14.845420000000157</c:v>
                </c:pt>
                <c:pt idx="6">
                  <c:v>0.60067000000015836</c:v>
                </c:pt>
                <c:pt idx="7">
                  <c:v>-25.210679999999932</c:v>
                </c:pt>
                <c:pt idx="8">
                  <c:v>177.83003999999912</c:v>
                </c:pt>
                <c:pt idx="9">
                  <c:v>-203.55423999999974</c:v>
                </c:pt>
                <c:pt idx="10">
                  <c:v>71.56629000000089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373352119599629E-3"/>
                  <c:y val="-7.0531837794563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479073016728932E-3"/>
                  <c:y val="-3.19201639907018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2605476132464453E-4"/>
                  <c:y val="3.915913067707372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092245630835599E-4"/>
                  <c:y val="-1.908672305756133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917852186467005E-3"/>
                  <c:y val="-1.9086723057561337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7826805539686232E-3"/>
                  <c:y val="6.5483215157321181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6242896396088E-4"/>
                  <c:y val="4.5569837141012596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920833853155032E-3"/>
                  <c:y val="5.468026858501597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2950631342564E-3"/>
                  <c:y val="-6.078580038897864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573446733086693E-3"/>
                  <c:y val="5.667221503191047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9201383651450241E-3"/>
                  <c:y val="0.1122007875116770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ОТP Klasychnyi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Hrushevskyi: Fond Derzhavnykh Paperiv   </c:v>
                </c:pt>
                <c:pt idx="5">
                  <c:v>KINTO- Kaznacheiskyi</c:v>
                </c:pt>
                <c:pt idx="6">
                  <c:v>UNIVER.UA/Volodymyr Velykyi: Fond Zbalansovanyi</c:v>
                </c:pt>
                <c:pt idx="7">
                  <c:v>VSI</c:v>
                </c:pt>
                <c:pt idx="8">
                  <c:v>KINTO-Klasychnyi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354.73669909336661</c:v>
                </c:pt>
                <c:pt idx="1">
                  <c:v>87.500151806065602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-1.7409268181818038</c:v>
                </c:pt>
                <c:pt idx="6">
                  <c:v>-17.592833228886494</c:v>
                </c:pt>
                <c:pt idx="7">
                  <c:v>-19.70571197983395</c:v>
                </c:pt>
                <c:pt idx="8">
                  <c:v>-92.928462378298207</c:v>
                </c:pt>
                <c:pt idx="9">
                  <c:v>-229.69155943060497</c:v>
                </c:pt>
                <c:pt idx="10">
                  <c:v>-0.55720523404249889</c:v>
                </c:pt>
              </c:numCache>
            </c:numRef>
          </c:val>
        </c:ser>
        <c:dLbls>
          <c:showVal val="1"/>
        </c:dLbls>
        <c:overlap val="-30"/>
        <c:axId val="73541504"/>
        <c:axId val="73543040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13743330248373E-2"/>
                  <c:y val="-9.0946234581596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403724895386984E-2"/>
                  <c:y val="-5.91911707920064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58555720647924E-2"/>
                  <c:y val="5.172819412002901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53989505419562E-2"/>
                  <c:y val="4.987971701676212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58414093667223E-2"/>
                  <c:y val="4.270640887743441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83625771485919E-2"/>
                  <c:y val="0.116209591315138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64616533148427E-2"/>
                  <c:y val="9.92727922249017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66315011579591E-2"/>
                  <c:y val="0.10913534129886987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26598056473554E-2"/>
                  <c:y val="0.10336691901749996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3447274782361E-2"/>
                  <c:y val="5.62943303436656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ОТP Klasychnyi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Hrushevskyi: Fond Derzhavnykh Paperiv   </c:v>
                </c:pt>
                <c:pt idx="5">
                  <c:v>KINTO- Kaznacheiskyi</c:v>
                </c:pt>
                <c:pt idx="6">
                  <c:v>UNIVER.UA/Volodymyr Velykyi: Fond Zbalansovanyi</c:v>
                </c:pt>
                <c:pt idx="7">
                  <c:v>VSI</c:v>
                </c:pt>
                <c:pt idx="8">
                  <c:v>KINTO-Klasychnyi</c:v>
                </c:pt>
                <c:pt idx="9">
                  <c:v>UNIVER.UA/Taras Shevchenko: Fond Zaoshchadzhen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0.16740308867516718</c:v>
                </c:pt>
                <c:pt idx="1">
                  <c:v>4.2150819692570063E-2</c:v>
                </c:pt>
                <c:pt idx="2">
                  <c:v>5.6562299273170767E-2</c:v>
                </c:pt>
                <c:pt idx="3">
                  <c:v>2.1561355196562083E-2</c:v>
                </c:pt>
                <c:pt idx="4">
                  <c:v>1.0893810037225551E-2</c:v>
                </c:pt>
                <c:pt idx="5">
                  <c:v>9.4370977793234254E-3</c:v>
                </c:pt>
                <c:pt idx="6">
                  <c:v>5.2102115705708911E-4</c:v>
                </c:pt>
                <c:pt idx="7">
                  <c:v>-1.5171398752658169E-2</c:v>
                </c:pt>
                <c:pt idx="8">
                  <c:v>7.6200129922841635E-3</c:v>
                </c:pt>
                <c:pt idx="9">
                  <c:v>-6.3267765971580556E-2</c:v>
                </c:pt>
              </c:numCache>
            </c:numRef>
          </c:val>
        </c:ser>
        <c:dLbls>
          <c:showVal val="1"/>
        </c:dLbls>
        <c:marker val="1"/>
        <c:axId val="73569408"/>
        <c:axId val="73570944"/>
      </c:lineChart>
      <c:catAx>
        <c:axId val="735415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3040"/>
        <c:crosses val="autoZero"/>
        <c:lblAlgn val="ctr"/>
        <c:lblOffset val="40"/>
        <c:tickLblSkip val="2"/>
        <c:tickMarkSkip val="1"/>
      </c:catAx>
      <c:valAx>
        <c:axId val="73543040"/>
        <c:scaling>
          <c:orientation val="minMax"/>
          <c:max val="55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1504"/>
        <c:crosses val="autoZero"/>
        <c:crossBetween val="between"/>
      </c:valAx>
      <c:catAx>
        <c:axId val="73569408"/>
        <c:scaling>
          <c:orientation val="minMax"/>
        </c:scaling>
        <c:delete val="1"/>
        <c:axPos val="b"/>
        <c:tickLblPos val="none"/>
        <c:crossAx val="73570944"/>
        <c:crosses val="autoZero"/>
        <c:lblAlgn val="ctr"/>
        <c:lblOffset val="100"/>
      </c:catAx>
      <c:valAx>
        <c:axId val="7357094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694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5.747132887855702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983910289820117"/>
          <c:y val="0.10344839198140264"/>
          <c:w val="0.84305876423519843"/>
          <c:h val="0.8563228002904995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Bonum Optimum</c:v>
                </c:pt>
                <c:pt idx="1">
                  <c:v>VSI</c:v>
                </c:pt>
                <c:pt idx="2">
                  <c:v>ТАSК Resurs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Altus-Stratehichnyi</c:v>
                </c:pt>
                <c:pt idx="7">
                  <c:v>KINTO-Kaznacheiskyi</c:v>
                </c:pt>
                <c:pt idx="8">
                  <c:v>UNIVER.UA/Myhailo Hrushevskyi: Fond Derzhavnykh Paperiv   </c:v>
                </c:pt>
                <c:pt idx="9">
                  <c:v>UNIVER.UA/Iaroslav Mudryi: Fond Aktsii</c:v>
                </c:pt>
                <c:pt idx="10">
                  <c:v>KINTO- Кlasychnyi</c:v>
                </c:pt>
                <c:pt idx="11">
                  <c:v>OTP Кlasychnyi</c:v>
                </c:pt>
                <c:pt idx="12">
                  <c:v>UNIVER.UA/Volodymyr Velykyi: Fond Zbalansovanyi</c:v>
                </c:pt>
                <c:pt idx="13">
                  <c:v>KINTO-Ekviti</c:v>
                </c:pt>
                <c:pt idx="14">
                  <c:v>Nadbannia</c:v>
                </c:pt>
                <c:pt idx="15">
                  <c:v>ОТP Fond Aktsii</c:v>
                </c:pt>
                <c:pt idx="16">
                  <c:v>Sofiivskyi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-1.806939782973771E-2</c:v>
                </c:pt>
                <c:pt idx="1">
                  <c:v>-2.9659319672591389E-3</c:v>
                </c:pt>
                <c:pt idx="2">
                  <c:v>-4.9722670909257971E-4</c:v>
                </c:pt>
                <c:pt idx="3">
                  <c:v>5.7703668033419753E-3</c:v>
                </c:pt>
                <c:pt idx="4">
                  <c:v>6.4042952673293296E-3</c:v>
                </c:pt>
                <c:pt idx="5">
                  <c:v>8.5124818466710828E-3</c:v>
                </c:pt>
                <c:pt idx="6">
                  <c:v>8.6289740939460291E-3</c:v>
                </c:pt>
                <c:pt idx="7">
                  <c:v>1.0557449719149625E-2</c:v>
                </c:pt>
                <c:pt idx="8">
                  <c:v>1.0893810037220897E-2</c:v>
                </c:pt>
                <c:pt idx="9">
                  <c:v>1.0940977938059149E-2</c:v>
                </c:pt>
                <c:pt idx="10">
                  <c:v>1.1663918811815721E-2</c:v>
                </c:pt>
                <c:pt idx="11">
                  <c:v>1.2664678021083953E-2</c:v>
                </c:pt>
                <c:pt idx="12">
                  <c:v>1.5940009496819174E-2</c:v>
                </c:pt>
                <c:pt idx="13">
                  <c:v>2.1561355196479948E-2</c:v>
                </c:pt>
                <c:pt idx="14">
                  <c:v>4.3656461902962462E-2</c:v>
                </c:pt>
                <c:pt idx="15">
                  <c:v>4.6580368375691128E-2</c:v>
                </c:pt>
                <c:pt idx="16">
                  <c:v>5.6562299273174466E-2</c:v>
                </c:pt>
                <c:pt idx="17">
                  <c:v>1.463558178103856E-2</c:v>
                </c:pt>
                <c:pt idx="18">
                  <c:v>-1.7134581323208442E-2</c:v>
                </c:pt>
                <c:pt idx="19">
                  <c:v>1.2634856273984418E-2</c:v>
                </c:pt>
                <c:pt idx="20">
                  <c:v>2.2838031765203493E-2</c:v>
                </c:pt>
                <c:pt idx="21">
                  <c:v>-2.5472468085947497E-3</c:v>
                </c:pt>
                <c:pt idx="22">
                  <c:v>9.0410958904109592E-3</c:v>
                </c:pt>
                <c:pt idx="23">
                  <c:v>-5.4862911041663187E-3</c:v>
                </c:pt>
              </c:numCache>
            </c:numRef>
          </c:val>
        </c:ser>
        <c:gapWidth val="60"/>
        <c:axId val="73594368"/>
        <c:axId val="73595904"/>
      </c:barChart>
      <c:catAx>
        <c:axId val="735943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95904"/>
        <c:crosses val="autoZero"/>
        <c:lblAlgn val="ctr"/>
        <c:lblOffset val="0"/>
        <c:tickLblSkip val="1"/>
        <c:tickMarkSkip val="1"/>
      </c:catAx>
      <c:valAx>
        <c:axId val="73595904"/>
        <c:scaling>
          <c:orientation val="minMax"/>
          <c:max val="0.06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9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4.9254059471185146E-4"/>
                  <c:y val="2.048660558308276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ТАSК Ukrainckyi Kapital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28.923870000000111</c:v>
                </c:pt>
                <c:pt idx="1">
                  <c:v>-7.5205100000000096</c:v>
                </c:pt>
                <c:pt idx="2">
                  <c:v>-18.89502000000002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6.280187906212805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-9.4684068395449483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161353512847122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ТАSК Ukrainckyi Kapital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3878144"/>
        <c:axId val="73896320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63058012716000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8E-3"/>
                  <c:y val="-5.916841066459684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224931272571287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2.101509283373984E-2</c:v>
                </c:pt>
                <c:pt idx="1">
                  <c:v>-5.3621974728750273E-3</c:v>
                </c:pt>
                <c:pt idx="2">
                  <c:v>-3.9096522227844356E-2</c:v>
                </c:pt>
              </c:numCache>
            </c:numRef>
          </c:val>
        </c:ser>
        <c:dLbls>
          <c:showVal val="1"/>
        </c:dLbls>
        <c:marker val="1"/>
        <c:axId val="73897856"/>
        <c:axId val="73899392"/>
      </c:lineChart>
      <c:catAx>
        <c:axId val="738781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96320"/>
        <c:crosses val="autoZero"/>
        <c:lblAlgn val="ctr"/>
        <c:lblOffset val="100"/>
        <c:tickLblSkip val="1"/>
        <c:tickMarkSkip val="1"/>
      </c:catAx>
      <c:valAx>
        <c:axId val="73896320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78144"/>
        <c:crosses val="autoZero"/>
        <c:crossBetween val="between"/>
      </c:valAx>
      <c:catAx>
        <c:axId val="73897856"/>
        <c:scaling>
          <c:orientation val="minMax"/>
        </c:scaling>
        <c:delete val="1"/>
        <c:axPos val="b"/>
        <c:tickLblPos val="none"/>
        <c:crossAx val="73899392"/>
        <c:crosses val="autoZero"/>
        <c:lblAlgn val="ctr"/>
        <c:lblOffset val="100"/>
      </c:catAx>
      <c:valAx>
        <c:axId val="7389939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978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"/>
          <c:w val="0.92893447064089796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ТАSК Ukrainskyi Kapital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-3.9096522227844321E-2</c:v>
                </c:pt>
                <c:pt idx="1">
                  <c:v>-5.3621974728925714E-3</c:v>
                </c:pt>
                <c:pt idx="2">
                  <c:v>2.1015092833833959E-2</c:v>
                </c:pt>
                <c:pt idx="3">
                  <c:v>-7.8145422889676439E-3</c:v>
                </c:pt>
                <c:pt idx="4">
                  <c:v>-1.7134581323208442E-2</c:v>
                </c:pt>
                <c:pt idx="5">
                  <c:v>1.2634856273984418E-2</c:v>
                </c:pt>
                <c:pt idx="6">
                  <c:v>2.2838031765203493E-2</c:v>
                </c:pt>
                <c:pt idx="7">
                  <c:v>-2.5472468085947497E-3</c:v>
                </c:pt>
                <c:pt idx="8">
                  <c:v>9.0410958904109592E-3</c:v>
                </c:pt>
                <c:pt idx="9">
                  <c:v>-5.4862911041663187E-3</c:v>
                </c:pt>
              </c:numCache>
            </c:numRef>
          </c:val>
        </c:ser>
        <c:gapWidth val="60"/>
        <c:axId val="73930624"/>
        <c:axId val="73932160"/>
      </c:barChart>
      <c:catAx>
        <c:axId val="739306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32160"/>
        <c:crosses val="autoZero"/>
        <c:lblAlgn val="ctr"/>
        <c:lblOffset val="100"/>
        <c:tickLblSkip val="1"/>
        <c:tickMarkSkip val="1"/>
      </c:catAx>
      <c:valAx>
        <c:axId val="73932160"/>
        <c:scaling>
          <c:orientation val="minMax"/>
          <c:max val="2.5000000000000001E-2"/>
          <c:min val="-0.04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3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3733909714669403E-3"/>
                  <c:y val="-1.428866384195128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ТАSК Universal</c:v>
                </c:pt>
                <c:pt idx="1">
                  <c:v>Indeks Ukrainskoi Birzhi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1.7008199999999489</c:v>
                </c:pt>
                <c:pt idx="1">
                  <c:v>165.39911700000053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ТАSК Universal</c:v>
                </c:pt>
                <c:pt idx="1">
                  <c:v>Indeks Ukrainskoi Birzhi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-232.32328678304211</c:v>
                </c:pt>
              </c:numCache>
            </c:numRef>
          </c:val>
        </c:ser>
        <c:dLbls>
          <c:showVal val="1"/>
        </c:dLbls>
        <c:overlap val="-20"/>
        <c:axId val="72738688"/>
        <c:axId val="72740224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212981709176851E-3"/>
                  <c:y val="-5.504059722818151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991057514869383E-3"/>
                  <c:y val="3.021984704442193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1.7621799700243833E-3</c:v>
                </c:pt>
                <c:pt idx="1">
                  <c:v>2.5662378328939417E-2</c:v>
                </c:pt>
              </c:numCache>
            </c:numRef>
          </c:val>
        </c:ser>
        <c:dLbls>
          <c:showVal val="1"/>
        </c:dLbls>
        <c:marker val="1"/>
        <c:axId val="73036928"/>
        <c:axId val="73038464"/>
      </c:lineChart>
      <c:catAx>
        <c:axId val="727386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40224"/>
        <c:crosses val="autoZero"/>
        <c:lblAlgn val="ctr"/>
        <c:lblOffset val="100"/>
        <c:tickLblSkip val="1"/>
        <c:tickMarkSkip val="1"/>
      </c:catAx>
      <c:valAx>
        <c:axId val="7274022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38688"/>
        <c:crosses val="autoZero"/>
        <c:crossBetween val="between"/>
      </c:valAx>
      <c:catAx>
        <c:axId val="73036928"/>
        <c:scaling>
          <c:orientation val="minMax"/>
        </c:scaling>
        <c:delete val="1"/>
        <c:axPos val="b"/>
        <c:tickLblPos val="none"/>
        <c:crossAx val="73038464"/>
        <c:crosses val="autoZero"/>
        <c:lblAlgn val="ctr"/>
        <c:lblOffset val="100"/>
      </c:catAx>
      <c:valAx>
        <c:axId val="73038464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0369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98001998001998E-2"/>
          <c:y val="0.17840402851750251"/>
          <c:w val="0.96303696303696307"/>
          <c:h val="0.766824333101545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Indeks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Gold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1.7621799700531238E-3</c:v>
                </c:pt>
                <c:pt idx="1">
                  <c:v>6.3551642397204455E-2</c:v>
                </c:pt>
                <c:pt idx="2">
                  <c:v>3.265691118362879E-2</c:v>
                </c:pt>
                <c:pt idx="3">
                  <c:v>-1.7134581323208442E-2</c:v>
                </c:pt>
                <c:pt idx="4">
                  <c:v>1.2634856273984418E-2</c:v>
                </c:pt>
                <c:pt idx="5">
                  <c:v>2.2838031765203493E-2</c:v>
                </c:pt>
                <c:pt idx="6">
                  <c:v>-2.5472468085947497E-3</c:v>
                </c:pt>
                <c:pt idx="7">
                  <c:v>9.0410958904109592E-3</c:v>
                </c:pt>
                <c:pt idx="8">
                  <c:v>-5.4862911041663187E-3</c:v>
                </c:pt>
              </c:numCache>
            </c:numRef>
          </c:val>
        </c:ser>
        <c:gapWidth val="60"/>
        <c:axId val="73636864"/>
        <c:axId val="73646848"/>
      </c:barChart>
      <c:catAx>
        <c:axId val="7363686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46848"/>
        <c:crosses val="autoZero"/>
        <c:lblAlgn val="ctr"/>
        <c:lblOffset val="100"/>
        <c:tickLblSkip val="1"/>
        <c:tickMarkSkip val="1"/>
      </c:catAx>
      <c:valAx>
        <c:axId val="73646848"/>
        <c:scaling>
          <c:orientation val="minMax"/>
          <c:max val="7.0000000000000007E-2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3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49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P44" sqref="P44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14</v>
      </c>
      <c r="B1" s="68"/>
      <c r="C1" s="68"/>
      <c r="D1" s="69"/>
      <c r="E1" s="69"/>
      <c r="F1" s="69"/>
    </row>
    <row r="2" spans="1:14" ht="30.75" thickBot="1">
      <c r="A2" s="25" t="s">
        <v>15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"/>
      <c r="I2" s="1"/>
    </row>
    <row r="3" spans="1:14" ht="14.25">
      <c r="A3" s="83" t="s">
        <v>21</v>
      </c>
      <c r="B3" s="84">
        <v>1.3688575727549779E-2</v>
      </c>
      <c r="C3" s="84">
        <v>-1.9336698462660507E-2</v>
      </c>
      <c r="D3" s="84">
        <v>-2.6196749317764991E-3</v>
      </c>
      <c r="E3" s="84">
        <v>-1.2507847236442013E-2</v>
      </c>
      <c r="F3" s="84">
        <v>-3.3865405025403438E-2</v>
      </c>
      <c r="G3" s="56"/>
      <c r="H3" s="56"/>
      <c r="I3" s="2"/>
      <c r="J3" s="2"/>
      <c r="K3" s="2"/>
      <c r="L3" s="2"/>
    </row>
    <row r="4" spans="1:14" ht="14.25">
      <c r="A4" s="83" t="s">
        <v>22</v>
      </c>
      <c r="B4" s="84">
        <v>1.2634856273984418E-2</v>
      </c>
      <c r="C4" s="84">
        <v>-1.7134581323208442E-2</v>
      </c>
      <c r="D4" s="84">
        <v>1.463558178103856E-2</v>
      </c>
      <c r="E4" s="84">
        <v>-7.8145422889676439E-3</v>
      </c>
      <c r="F4" s="84">
        <v>3.265691118362879E-2</v>
      </c>
      <c r="G4" s="56"/>
      <c r="H4" s="56"/>
      <c r="I4" s="2"/>
      <c r="J4" s="2"/>
      <c r="K4" s="2"/>
      <c r="L4" s="2"/>
    </row>
    <row r="5" spans="1:14" ht="15" thickBot="1">
      <c r="A5" s="72" t="s">
        <v>23</v>
      </c>
      <c r="B5" s="74">
        <v>5.4912313784650113E-2</v>
      </c>
      <c r="C5" s="74">
        <v>0.2620627261761157</v>
      </c>
      <c r="D5" s="74">
        <v>9.2459194611144907E-2</v>
      </c>
      <c r="E5" s="74">
        <v>0.12169407700463841</v>
      </c>
      <c r="F5" s="74">
        <v>0.14630146801188826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185" t="s">
        <v>24</v>
      </c>
      <c r="B22" s="186" t="s">
        <v>25</v>
      </c>
      <c r="C22" s="187" t="s">
        <v>26</v>
      </c>
      <c r="D22" s="71"/>
      <c r="E22" s="67"/>
      <c r="F22" s="67"/>
    </row>
    <row r="23" spans="1:6" ht="14.25">
      <c r="A23" s="26" t="s">
        <v>27</v>
      </c>
      <c r="B23" s="27">
        <v>-5.7683058049992297E-2</v>
      </c>
      <c r="C23" s="62">
        <v>-0.13866919273182154</v>
      </c>
      <c r="D23" s="71"/>
      <c r="E23" s="67"/>
      <c r="F23" s="67"/>
    </row>
    <row r="24" spans="1:6" ht="14.25">
      <c r="A24" s="188" t="s">
        <v>28</v>
      </c>
      <c r="B24" s="27">
        <v>-5.485315363010701E-2</v>
      </c>
      <c r="C24" s="62">
        <v>-7.9492423050705252E-2</v>
      </c>
      <c r="D24" s="71"/>
      <c r="E24" s="67"/>
      <c r="F24" s="67"/>
    </row>
    <row r="25" spans="1:6" ht="14.25">
      <c r="A25" s="26" t="s">
        <v>29</v>
      </c>
      <c r="B25" s="27">
        <v>-4.0258827786122109E-2</v>
      </c>
      <c r="C25" s="62">
        <v>0.17204776193020677</v>
      </c>
      <c r="D25" s="71"/>
      <c r="E25" s="67"/>
      <c r="F25" s="67"/>
    </row>
    <row r="26" spans="1:6" ht="14.25">
      <c r="A26" s="26" t="s">
        <v>17</v>
      </c>
      <c r="B26" s="27">
        <v>-1.7134581323208442E-2</v>
      </c>
      <c r="C26" s="62">
        <v>0.2620627261761157</v>
      </c>
      <c r="D26" s="71"/>
      <c r="E26" s="67"/>
      <c r="F26" s="67"/>
    </row>
    <row r="27" spans="1:6" ht="28.5">
      <c r="A27" s="189" t="s">
        <v>30</v>
      </c>
      <c r="B27" s="27">
        <v>-1.1880844135877755E-2</v>
      </c>
      <c r="C27" s="62">
        <v>6.8088951993428015E-3</v>
      </c>
      <c r="D27" s="71"/>
      <c r="E27" s="67"/>
      <c r="F27" s="67"/>
    </row>
    <row r="28" spans="1:6" ht="14.25">
      <c r="A28" s="138" t="s">
        <v>31</v>
      </c>
      <c r="B28" s="27">
        <v>3.0945469526306724E-3</v>
      </c>
      <c r="C28" s="62">
        <v>9.2004290612528239E-2</v>
      </c>
      <c r="D28" s="71"/>
      <c r="E28" s="67"/>
      <c r="F28" s="67"/>
    </row>
    <row r="29" spans="1:6" ht="14.25">
      <c r="A29" s="26" t="s">
        <v>32</v>
      </c>
      <c r="B29" s="27">
        <v>3.2539799651489787E-3</v>
      </c>
      <c r="C29" s="62">
        <v>5.9984015967886828E-2</v>
      </c>
      <c r="D29" s="71"/>
      <c r="E29" s="67"/>
      <c r="F29" s="67"/>
    </row>
    <row r="30" spans="1:6" ht="14.25">
      <c r="A30" s="26" t="s">
        <v>33</v>
      </c>
      <c r="B30" s="27">
        <v>1.1576210049492719E-2</v>
      </c>
      <c r="C30" s="62">
        <v>7.2263766749953273E-2</v>
      </c>
      <c r="D30" s="71"/>
      <c r="E30" s="67"/>
      <c r="F30" s="67"/>
    </row>
    <row r="31" spans="1:6" ht="14.25">
      <c r="A31" s="26" t="s">
        <v>16</v>
      </c>
      <c r="B31" s="27">
        <v>1.2634856273984418E-2</v>
      </c>
      <c r="C31" s="62">
        <v>5.4912313784650113E-2</v>
      </c>
      <c r="D31" s="71"/>
      <c r="E31" s="67"/>
      <c r="F31" s="67"/>
    </row>
    <row r="32" spans="1:6" ht="14.25">
      <c r="A32" s="19" t="s">
        <v>34</v>
      </c>
      <c r="B32" s="27">
        <v>1.4234592189586559E-2</v>
      </c>
      <c r="C32" s="62">
        <v>0.10165094030678401</v>
      </c>
      <c r="D32" s="71"/>
      <c r="E32" s="67"/>
      <c r="F32" s="67"/>
    </row>
    <row r="33" spans="1:6" ht="14.25">
      <c r="A33" s="188" t="s">
        <v>35</v>
      </c>
      <c r="B33" s="27">
        <v>2.3640993210305439E-2</v>
      </c>
      <c r="C33" s="62">
        <v>2.639991141354936E-2</v>
      </c>
      <c r="D33" s="71"/>
      <c r="E33" s="67"/>
      <c r="F33" s="67"/>
    </row>
    <row r="34" spans="1:6" ht="14.25">
      <c r="A34" s="19" t="s">
        <v>36</v>
      </c>
      <c r="B34" s="27">
        <v>4.247468934756804E-2</v>
      </c>
      <c r="C34" s="62">
        <v>0.17758505725552554</v>
      </c>
      <c r="D34" s="71"/>
      <c r="E34" s="67"/>
      <c r="F34" s="67"/>
    </row>
    <row r="35" spans="1:6" ht="15" thickBot="1">
      <c r="A35" s="72" t="s">
        <v>37</v>
      </c>
      <c r="B35" s="73">
        <v>4.3866273178288617E-2</v>
      </c>
      <c r="C35" s="74">
        <v>5.6134186111181261E-2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8" sqref="J38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3" t="s">
        <v>145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1" ht="60.75" thickBot="1">
      <c r="A2" s="25" t="s">
        <v>39</v>
      </c>
      <c r="B2" s="213" t="s">
        <v>79</v>
      </c>
      <c r="C2" s="15" t="s">
        <v>120</v>
      </c>
      <c r="D2" s="43" t="s">
        <v>121</v>
      </c>
      <c r="E2" s="43" t="s">
        <v>41</v>
      </c>
      <c r="F2" s="43" t="s">
        <v>146</v>
      </c>
      <c r="G2" s="43" t="s">
        <v>147</v>
      </c>
      <c r="H2" s="43" t="s">
        <v>148</v>
      </c>
      <c r="I2" s="17" t="s">
        <v>45</v>
      </c>
      <c r="J2" s="18" t="s">
        <v>46</v>
      </c>
    </row>
    <row r="3" spans="1:11" ht="34.5" customHeight="1">
      <c r="A3" s="21">
        <v>1</v>
      </c>
      <c r="B3" s="190" t="s">
        <v>149</v>
      </c>
      <c r="C3" s="210" t="s">
        <v>128</v>
      </c>
      <c r="D3" s="211" t="s">
        <v>152</v>
      </c>
      <c r="E3" s="80">
        <v>6610597.4100000001</v>
      </c>
      <c r="F3" s="81">
        <v>178662</v>
      </c>
      <c r="G3" s="80">
        <v>37.000578802431406</v>
      </c>
      <c r="H3" s="50">
        <v>100</v>
      </c>
      <c r="I3" s="71" t="s">
        <v>151</v>
      </c>
      <c r="J3" s="82" t="s">
        <v>8</v>
      </c>
      <c r="K3" s="46"/>
    </row>
    <row r="4" spans="1:11" ht="48.75" customHeight="1">
      <c r="A4" s="21">
        <v>2</v>
      </c>
      <c r="B4" s="190" t="s">
        <v>150</v>
      </c>
      <c r="C4" s="210" t="s">
        <v>128</v>
      </c>
      <c r="D4" s="211" t="s">
        <v>152</v>
      </c>
      <c r="E4" s="80">
        <v>966880.33</v>
      </c>
      <c r="F4" s="81">
        <v>648</v>
      </c>
      <c r="G4" s="80">
        <v>1492.099274691358</v>
      </c>
      <c r="H4" s="50">
        <v>5000</v>
      </c>
      <c r="I4" s="190" t="s">
        <v>126</v>
      </c>
      <c r="J4" s="82" t="s">
        <v>0</v>
      </c>
      <c r="K4" s="47"/>
    </row>
    <row r="5" spans="1:11" ht="15.75" thickBot="1">
      <c r="A5" s="164" t="s">
        <v>66</v>
      </c>
      <c r="B5" s="165"/>
      <c r="C5" s="105" t="s">
        <v>5</v>
      </c>
      <c r="D5" s="105" t="s">
        <v>5</v>
      </c>
      <c r="E5" s="94">
        <f>SUM(E3:E4)</f>
        <v>7577477.7400000002</v>
      </c>
      <c r="F5" s="95">
        <f>SUM(F3:F4)</f>
        <v>179310</v>
      </c>
      <c r="G5" s="105" t="s">
        <v>5</v>
      </c>
      <c r="H5" s="105" t="s">
        <v>5</v>
      </c>
      <c r="I5" s="105" t="s">
        <v>5</v>
      </c>
      <c r="J5" s="105" t="s">
        <v>5</v>
      </c>
    </row>
    <row r="6" spans="1:11" ht="15" thickBot="1">
      <c r="A6" s="180"/>
      <c r="B6" s="180"/>
      <c r="C6" s="180"/>
      <c r="D6" s="180"/>
      <c r="E6" s="180"/>
      <c r="F6" s="180"/>
      <c r="G6" s="180"/>
      <c r="H6" s="180"/>
      <c r="I6" s="157"/>
      <c r="J6" s="157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N44" sqref="N44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69" t="s">
        <v>153</v>
      </c>
      <c r="B1" s="169"/>
      <c r="C1" s="169"/>
      <c r="D1" s="169"/>
      <c r="E1" s="169"/>
      <c r="F1" s="169"/>
      <c r="G1" s="169"/>
      <c r="H1" s="169"/>
      <c r="I1" s="169"/>
      <c r="J1" s="97"/>
      <c r="K1" s="14"/>
    </row>
    <row r="2" spans="1:11" s="22" customFormat="1" ht="15.75" customHeight="1" thickBot="1">
      <c r="A2" s="170" t="s">
        <v>39</v>
      </c>
      <c r="B2" s="98"/>
      <c r="C2" s="99"/>
      <c r="D2" s="100"/>
      <c r="E2" s="172" t="s">
        <v>78</v>
      </c>
      <c r="F2" s="172"/>
      <c r="G2" s="172"/>
      <c r="H2" s="172"/>
      <c r="I2" s="172"/>
      <c r="J2" s="172"/>
      <c r="K2" s="172"/>
    </row>
    <row r="3" spans="1:11" s="22" customFormat="1" ht="64.5" thickBot="1">
      <c r="A3" s="171"/>
      <c r="B3" s="194" t="s">
        <v>79</v>
      </c>
      <c r="C3" s="195" t="s">
        <v>80</v>
      </c>
      <c r="D3" s="195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196" t="s">
        <v>88</v>
      </c>
    </row>
    <row r="4" spans="1:11" s="22" customFormat="1" collapsed="1">
      <c r="A4" s="21">
        <v>1</v>
      </c>
      <c r="B4" s="138" t="s">
        <v>150</v>
      </c>
      <c r="C4" s="101">
        <v>38945</v>
      </c>
      <c r="D4" s="101">
        <v>39016</v>
      </c>
      <c r="E4" s="96">
        <v>1.7621799700531238E-3</v>
      </c>
      <c r="F4" s="96">
        <v>-9.3462716871454687E-2</v>
      </c>
      <c r="G4" s="96">
        <v>-6.3741348061532976E-2</v>
      </c>
      <c r="H4" s="96">
        <v>-0.1050044008779385</v>
      </c>
      <c r="I4" s="96">
        <v>-6.4926792935858346E-2</v>
      </c>
      <c r="J4" s="102">
        <v>-0.7015801450617245</v>
      </c>
      <c r="K4" s="113">
        <v>-0.10778761596890485</v>
      </c>
    </row>
    <row r="5" spans="1:11" s="22" customFormat="1" collapsed="1">
      <c r="A5" s="21">
        <v>2</v>
      </c>
      <c r="B5" s="214" t="s">
        <v>149</v>
      </c>
      <c r="C5" s="101">
        <v>40555</v>
      </c>
      <c r="D5" s="101">
        <v>40626</v>
      </c>
      <c r="E5" s="96">
        <v>6.3551642397204455E-2</v>
      </c>
      <c r="F5" s="96">
        <v>0.14997374997272117</v>
      </c>
      <c r="G5" s="96">
        <v>0.34531360072820383</v>
      </c>
      <c r="H5" s="96">
        <v>0.74119702954844935</v>
      </c>
      <c r="I5" s="96">
        <v>0.35752972895963486</v>
      </c>
      <c r="J5" s="102">
        <v>-0.62999421197570293</v>
      </c>
      <c r="K5" s="114">
        <v>-0.14834487336836621</v>
      </c>
    </row>
    <row r="6" spans="1:11" s="22" customFormat="1" ht="15.75" collapsed="1" thickBot="1">
      <c r="A6" s="158"/>
      <c r="B6" s="215" t="s">
        <v>94</v>
      </c>
      <c r="C6" s="159" t="s">
        <v>5</v>
      </c>
      <c r="D6" s="159" t="s">
        <v>5</v>
      </c>
      <c r="E6" s="160">
        <f>AVERAGE(E4:E5)</f>
        <v>3.265691118362879E-2</v>
      </c>
      <c r="F6" s="160">
        <f>AVERAGE(F4:F5)</f>
        <v>2.8255516550633242E-2</v>
      </c>
      <c r="G6" s="160">
        <f>AVERAGE(G4:G5)</f>
        <v>0.14078612633333543</v>
      </c>
      <c r="H6" s="160">
        <f>AVERAGE(H4:H5)</f>
        <v>0.31809631433525543</v>
      </c>
      <c r="I6" s="160">
        <f>AVERAGE(I4:I5)</f>
        <v>0.14630146801188826</v>
      </c>
      <c r="J6" s="159" t="s">
        <v>5</v>
      </c>
      <c r="K6" s="159" t="s">
        <v>5</v>
      </c>
    </row>
    <row r="7" spans="1:11" s="22" customFormat="1" hidden="1">
      <c r="A7" s="183" t="s">
        <v>10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 s="22" customFormat="1" ht="15" hidden="1" thickBot="1">
      <c r="A8" s="182" t="s">
        <v>11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</row>
    <row r="9" spans="1:11" s="22" customFormat="1" ht="15.75" hidden="1" customHeight="1">
      <c r="C9" s="61"/>
      <c r="D9" s="61"/>
    </row>
    <row r="10" spans="1:11" ht="15" thickBot="1">
      <c r="A10" s="181"/>
      <c r="B10" s="181"/>
      <c r="C10" s="181"/>
      <c r="D10" s="181"/>
      <c r="E10" s="181"/>
      <c r="F10" s="181"/>
      <c r="G10" s="181"/>
      <c r="H10" s="181"/>
      <c r="I10" s="161"/>
      <c r="J10" s="161"/>
      <c r="K10" s="161"/>
    </row>
    <row r="11" spans="1:11">
      <c r="B11" s="28"/>
      <c r="C11" s="103"/>
      <c r="E11" s="103"/>
    </row>
    <row r="12" spans="1:11">
      <c r="E12" s="103"/>
      <c r="F12" s="103"/>
    </row>
  </sheetData>
  <mergeCells count="6">
    <mergeCell ref="A10:H10"/>
    <mergeCell ref="A8:K8"/>
    <mergeCell ref="A2:A3"/>
    <mergeCell ref="E2:K2"/>
    <mergeCell ref="A7:K7"/>
    <mergeCell ref="A1:I1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4" sqref="J4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5" t="s">
        <v>154</v>
      </c>
      <c r="B1" s="175"/>
      <c r="C1" s="175"/>
      <c r="D1" s="175"/>
      <c r="E1" s="175"/>
      <c r="F1" s="175"/>
      <c r="G1" s="175"/>
    </row>
    <row r="2" spans="1:8" s="28" customFormat="1" ht="15.75" customHeight="1" thickBot="1">
      <c r="A2" s="184" t="s">
        <v>39</v>
      </c>
      <c r="B2" s="86"/>
      <c r="C2" s="176" t="s">
        <v>98</v>
      </c>
      <c r="D2" s="177"/>
      <c r="E2" s="216" t="s">
        <v>155</v>
      </c>
      <c r="F2" s="216"/>
      <c r="G2" s="87"/>
    </row>
    <row r="3" spans="1:8" s="28" customFormat="1" ht="45.75" thickBot="1">
      <c r="A3" s="171"/>
      <c r="B3" s="217" t="s">
        <v>79</v>
      </c>
      <c r="C3" s="34" t="s">
        <v>100</v>
      </c>
      <c r="D3" s="34" t="s">
        <v>101</v>
      </c>
      <c r="E3" s="34" t="s">
        <v>102</v>
      </c>
      <c r="F3" s="34" t="s">
        <v>101</v>
      </c>
      <c r="G3" s="18" t="s">
        <v>156</v>
      </c>
    </row>
    <row r="4" spans="1:8" s="28" customFormat="1">
      <c r="A4" s="21">
        <v>1</v>
      </c>
      <c r="B4" s="36" t="s">
        <v>150</v>
      </c>
      <c r="C4" s="37">
        <v>1.7008199999999489</v>
      </c>
      <c r="D4" s="96">
        <v>1.7621799700243833E-3</v>
      </c>
      <c r="E4" s="38">
        <v>0</v>
      </c>
      <c r="F4" s="96">
        <v>0</v>
      </c>
      <c r="G4" s="39">
        <v>0</v>
      </c>
    </row>
    <row r="5" spans="1:8" s="28" customFormat="1">
      <c r="A5" s="21">
        <v>2</v>
      </c>
      <c r="B5" s="214" t="s">
        <v>149</v>
      </c>
      <c r="C5" s="37">
        <v>165.39911700000053</v>
      </c>
      <c r="D5" s="96">
        <v>2.5662378328939417E-2</v>
      </c>
      <c r="E5" s="38">
        <v>-6600</v>
      </c>
      <c r="F5" s="96">
        <v>-3.5625222657641613E-2</v>
      </c>
      <c r="G5" s="39">
        <v>-232.32328678304211</v>
      </c>
    </row>
    <row r="6" spans="1:8" s="28" customFormat="1" ht="15.75" thickBot="1">
      <c r="A6" s="108"/>
      <c r="B6" s="88" t="s">
        <v>66</v>
      </c>
      <c r="C6" s="89">
        <v>167.09993700000047</v>
      </c>
      <c r="D6" s="93">
        <v>2.2549449089134449E-2</v>
      </c>
      <c r="E6" s="90">
        <v>-6600</v>
      </c>
      <c r="F6" s="93">
        <v>-3.5501048894626429E-2</v>
      </c>
      <c r="G6" s="109">
        <v>-232.32328678304211</v>
      </c>
    </row>
    <row r="7" spans="1:8" s="28" customFormat="1" ht="15" customHeight="1" thickBot="1">
      <c r="A7" s="166"/>
      <c r="B7" s="166"/>
      <c r="C7" s="166"/>
      <c r="D7" s="166"/>
      <c r="E7" s="166"/>
      <c r="F7" s="166"/>
      <c r="G7" s="166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6"/>
      <c r="C28" s="76"/>
      <c r="D28" s="77"/>
      <c r="E28" s="76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200" t="s">
        <v>79</v>
      </c>
      <c r="C34" s="200" t="s">
        <v>107</v>
      </c>
      <c r="D34" s="200" t="s">
        <v>108</v>
      </c>
      <c r="E34" s="218" t="s">
        <v>109</v>
      </c>
    </row>
    <row r="35" spans="2:6" s="28" customFormat="1">
      <c r="B35" s="121" t="str">
        <f t="shared" ref="B35:D36" si="0">B4</f>
        <v>ТАSК Universal</v>
      </c>
      <c r="C35" s="122">
        <f t="shared" si="0"/>
        <v>1.7008199999999489</v>
      </c>
      <c r="D35" s="146">
        <f t="shared" si="0"/>
        <v>1.7621799700243833E-3</v>
      </c>
      <c r="E35" s="123">
        <f>G4</f>
        <v>0</v>
      </c>
    </row>
    <row r="36" spans="2:6" s="28" customFormat="1">
      <c r="B36" s="36" t="str">
        <f t="shared" si="0"/>
        <v>Indeks Ukrainskoi Birzhi</v>
      </c>
      <c r="C36" s="37">
        <f t="shared" si="0"/>
        <v>165.39911700000053</v>
      </c>
      <c r="D36" s="147">
        <f t="shared" si="0"/>
        <v>2.5662378328939417E-2</v>
      </c>
      <c r="E36" s="39">
        <f>G5</f>
        <v>-232.32328678304211</v>
      </c>
    </row>
    <row r="37" spans="2:6">
      <c r="B37" s="36"/>
      <c r="C37" s="37"/>
      <c r="D37" s="147"/>
      <c r="E37" s="39"/>
      <c r="F37" s="19"/>
    </row>
    <row r="38" spans="2:6">
      <c r="B38" s="36"/>
      <c r="C38" s="37"/>
      <c r="D38" s="147"/>
      <c r="E38" s="39"/>
      <c r="F38" s="19"/>
    </row>
    <row r="39" spans="2:6">
      <c r="B39" s="148"/>
      <c r="C39" s="149"/>
      <c r="D39" s="150"/>
      <c r="E39" s="151"/>
      <c r="F39" s="19"/>
    </row>
    <row r="40" spans="2:6">
      <c r="B40" s="28"/>
      <c r="C40" s="152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157</v>
      </c>
      <c r="C1" s="10"/>
      <c r="D1" s="10"/>
    </row>
    <row r="2" spans="1:4" ht="14.25">
      <c r="A2" s="138" t="s">
        <v>150</v>
      </c>
      <c r="B2" s="130">
        <v>1.7621799700531238E-3</v>
      </c>
      <c r="C2" s="10"/>
      <c r="D2" s="10"/>
    </row>
    <row r="3" spans="1:4" ht="14.25">
      <c r="A3" s="206" t="s">
        <v>149</v>
      </c>
      <c r="B3" s="130">
        <v>6.3551642397204455E-2</v>
      </c>
      <c r="C3" s="10"/>
      <c r="D3" s="10"/>
    </row>
    <row r="4" spans="1:4" ht="14.25">
      <c r="A4" s="138" t="s">
        <v>114</v>
      </c>
      <c r="B4" s="131">
        <v>3.265691118362879E-2</v>
      </c>
      <c r="C4" s="10"/>
      <c r="D4" s="10"/>
    </row>
    <row r="5" spans="1:4" ht="14.25">
      <c r="A5" s="138" t="s">
        <v>17</v>
      </c>
      <c r="B5" s="131">
        <v>-1.7134581323208442E-2</v>
      </c>
      <c r="C5" s="10"/>
      <c r="D5" s="10"/>
    </row>
    <row r="6" spans="1:4" ht="14.25">
      <c r="A6" s="138" t="s">
        <v>16</v>
      </c>
      <c r="B6" s="131">
        <v>1.2634856273984418E-2</v>
      </c>
      <c r="C6" s="10"/>
      <c r="D6" s="10"/>
    </row>
    <row r="7" spans="1:4" ht="14.25">
      <c r="A7" s="138" t="s">
        <v>141</v>
      </c>
      <c r="B7" s="131">
        <v>2.2838031765203493E-2</v>
      </c>
      <c r="C7" s="10"/>
      <c r="D7" s="10"/>
    </row>
    <row r="8" spans="1:4" ht="14.25">
      <c r="A8" s="138" t="s">
        <v>142</v>
      </c>
      <c r="B8" s="131">
        <v>-2.5472468085947497E-3</v>
      </c>
      <c r="C8" s="10"/>
      <c r="D8" s="10"/>
    </row>
    <row r="9" spans="1:4" ht="14.25">
      <c r="A9" s="138" t="s">
        <v>143</v>
      </c>
      <c r="B9" s="131">
        <v>9.0410958904109592E-3</v>
      </c>
      <c r="C9" s="10"/>
      <c r="D9" s="10"/>
    </row>
    <row r="10" spans="1:4" ht="15" thickBot="1">
      <c r="A10" s="212" t="s">
        <v>144</v>
      </c>
      <c r="B10" s="132">
        <v>-5.4862911041663187E-3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zoomScale="80" zoomScaleNormal="40" workbookViewId="0">
      <selection activeCell="H45" sqref="H45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3" t="s">
        <v>38</v>
      </c>
      <c r="B1" s="163"/>
      <c r="C1" s="163"/>
      <c r="D1" s="163"/>
      <c r="E1" s="163"/>
      <c r="F1" s="163"/>
      <c r="G1" s="163"/>
      <c r="H1" s="163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190" t="s">
        <v>49</v>
      </c>
      <c r="C3" s="80">
        <v>23515065.84</v>
      </c>
      <c r="D3" s="81">
        <v>49834</v>
      </c>
      <c r="E3" s="80">
        <v>471.86791828871856</v>
      </c>
      <c r="F3" s="81">
        <v>100</v>
      </c>
      <c r="G3" s="191" t="s">
        <v>67</v>
      </c>
      <c r="H3" s="82" t="s">
        <v>8</v>
      </c>
      <c r="I3" s="19"/>
    </row>
    <row r="4" spans="1:9" ht="28.5">
      <c r="A4" s="21">
        <v>2</v>
      </c>
      <c r="B4" s="79" t="s">
        <v>50</v>
      </c>
      <c r="C4" s="80">
        <v>4930359.8099999996</v>
      </c>
      <c r="D4" s="81">
        <v>3643</v>
      </c>
      <c r="E4" s="80">
        <v>1353.3790310183913</v>
      </c>
      <c r="F4" s="81">
        <v>1000</v>
      </c>
      <c r="G4" s="79" t="s">
        <v>68</v>
      </c>
      <c r="H4" s="82" t="s">
        <v>9</v>
      </c>
      <c r="I4" s="19"/>
    </row>
    <row r="5" spans="1:9" ht="14.25" customHeight="1">
      <c r="A5" s="21">
        <v>3</v>
      </c>
      <c r="B5" s="79" t="s">
        <v>51</v>
      </c>
      <c r="C5" s="80">
        <v>4199586.3099999996</v>
      </c>
      <c r="D5" s="81">
        <v>1534</v>
      </c>
      <c r="E5" s="80">
        <v>2737.6703455019556</v>
      </c>
      <c r="F5" s="81">
        <v>1000</v>
      </c>
      <c r="G5" s="192" t="s">
        <v>69</v>
      </c>
      <c r="H5" s="82" t="s">
        <v>1</v>
      </c>
      <c r="I5" s="19"/>
    </row>
    <row r="6" spans="1:9">
      <c r="A6" s="21">
        <v>4</v>
      </c>
      <c r="B6" s="79" t="s">
        <v>52</v>
      </c>
      <c r="C6" s="80">
        <v>4066141.41</v>
      </c>
      <c r="D6" s="81">
        <v>4548</v>
      </c>
      <c r="E6" s="80">
        <v>894.05044195250662</v>
      </c>
      <c r="F6" s="81">
        <v>1000</v>
      </c>
      <c r="G6" s="191" t="s">
        <v>67</v>
      </c>
      <c r="H6" s="82" t="s">
        <v>8</v>
      </c>
      <c r="I6" s="19"/>
    </row>
    <row r="7" spans="1:9" ht="14.25" customHeight="1">
      <c r="A7" s="21">
        <v>5</v>
      </c>
      <c r="B7" s="190" t="s">
        <v>53</v>
      </c>
      <c r="C7" s="80">
        <v>3648847.24</v>
      </c>
      <c r="D7" s="81">
        <v>1256</v>
      </c>
      <c r="E7" s="80">
        <v>2905.1331528662422</v>
      </c>
      <c r="F7" s="81">
        <v>1000</v>
      </c>
      <c r="G7" s="193" t="s">
        <v>70</v>
      </c>
      <c r="H7" s="82" t="s">
        <v>6</v>
      </c>
      <c r="I7" s="19"/>
    </row>
    <row r="8" spans="1:9">
      <c r="A8" s="21">
        <v>6</v>
      </c>
      <c r="B8" s="79" t="s">
        <v>54</v>
      </c>
      <c r="C8" s="80">
        <v>3504707.03</v>
      </c>
      <c r="D8" s="81">
        <v>3461965</v>
      </c>
      <c r="E8" s="80">
        <v>1.0123461762322843</v>
      </c>
      <c r="F8" s="81">
        <v>1</v>
      </c>
      <c r="G8" s="79" t="s">
        <v>71</v>
      </c>
      <c r="H8" s="82" t="s">
        <v>3</v>
      </c>
      <c r="I8" s="19"/>
    </row>
    <row r="9" spans="1:9">
      <c r="A9" s="21">
        <v>7</v>
      </c>
      <c r="B9" s="79" t="s">
        <v>55</v>
      </c>
      <c r="C9" s="80">
        <v>3116145.65</v>
      </c>
      <c r="D9" s="81">
        <v>1131</v>
      </c>
      <c r="E9" s="80">
        <v>2755.2127763041553</v>
      </c>
      <c r="F9" s="81">
        <v>1000</v>
      </c>
      <c r="G9" s="79" t="s">
        <v>71</v>
      </c>
      <c r="H9" s="82" t="s">
        <v>3</v>
      </c>
      <c r="I9" s="19"/>
    </row>
    <row r="10" spans="1:9">
      <c r="A10" s="21">
        <v>8</v>
      </c>
      <c r="B10" s="190" t="s">
        <v>56</v>
      </c>
      <c r="C10" s="80">
        <v>3013790.91</v>
      </c>
      <c r="D10" s="81">
        <v>1305</v>
      </c>
      <c r="E10" s="80">
        <v>2309.4183218390804</v>
      </c>
      <c r="F10" s="81">
        <v>1000</v>
      </c>
      <c r="G10" s="192" t="s">
        <v>69</v>
      </c>
      <c r="H10" s="82" t="s">
        <v>1</v>
      </c>
      <c r="I10" s="19"/>
    </row>
    <row r="11" spans="1:9">
      <c r="A11" s="21">
        <v>9</v>
      </c>
      <c r="B11" s="190" t="s">
        <v>57</v>
      </c>
      <c r="C11" s="80">
        <v>2839574.64</v>
      </c>
      <c r="D11" s="81">
        <v>706</v>
      </c>
      <c r="E11" s="80">
        <v>4022.0603966005669</v>
      </c>
      <c r="F11" s="81">
        <v>1000</v>
      </c>
      <c r="G11" s="193" t="s">
        <v>72</v>
      </c>
      <c r="H11" s="82" t="s">
        <v>6</v>
      </c>
      <c r="I11" s="19"/>
    </row>
    <row r="12" spans="1:9">
      <c r="A12" s="21">
        <v>10</v>
      </c>
      <c r="B12" s="79" t="s">
        <v>58</v>
      </c>
      <c r="C12" s="80">
        <v>1636513.49</v>
      </c>
      <c r="D12" s="81">
        <v>1291</v>
      </c>
      <c r="E12" s="80">
        <v>1267.6324477149496</v>
      </c>
      <c r="F12" s="81">
        <v>1000</v>
      </c>
      <c r="G12" s="79" t="s">
        <v>73</v>
      </c>
      <c r="H12" s="82" t="s">
        <v>7</v>
      </c>
      <c r="I12" s="19"/>
    </row>
    <row r="13" spans="1:9">
      <c r="A13" s="21">
        <v>11</v>
      </c>
      <c r="B13" s="79" t="s">
        <v>59</v>
      </c>
      <c r="C13" s="80">
        <v>1587937.1</v>
      </c>
      <c r="D13" s="81">
        <v>9911</v>
      </c>
      <c r="E13" s="80">
        <v>160.21966501866615</v>
      </c>
      <c r="F13" s="81">
        <v>100</v>
      </c>
      <c r="G13" s="191" t="s">
        <v>67</v>
      </c>
      <c r="H13" s="82" t="s">
        <v>8</v>
      </c>
      <c r="I13" s="19"/>
    </row>
    <row r="14" spans="1:9">
      <c r="A14" s="21">
        <v>12</v>
      </c>
      <c r="B14" s="190" t="s">
        <v>60</v>
      </c>
      <c r="C14" s="80">
        <v>1153471.32</v>
      </c>
      <c r="D14" s="81">
        <v>584</v>
      </c>
      <c r="E14" s="80">
        <v>1975.1221232876715</v>
      </c>
      <c r="F14" s="81">
        <v>1000</v>
      </c>
      <c r="G14" s="192" t="s">
        <v>69</v>
      </c>
      <c r="H14" s="82" t="s">
        <v>1</v>
      </c>
      <c r="I14" s="19"/>
    </row>
    <row r="15" spans="1:9">
      <c r="A15" s="21">
        <v>13</v>
      </c>
      <c r="B15" s="79" t="s">
        <v>61</v>
      </c>
      <c r="C15" s="80">
        <v>1038164.67</v>
      </c>
      <c r="D15" s="81">
        <v>955</v>
      </c>
      <c r="E15" s="80">
        <v>1087.0834240837696</v>
      </c>
      <c r="F15" s="81">
        <v>1000</v>
      </c>
      <c r="G15" s="79" t="s">
        <v>74</v>
      </c>
      <c r="H15" s="82" t="s">
        <v>0</v>
      </c>
      <c r="I15" s="19"/>
    </row>
    <row r="16" spans="1:9">
      <c r="A16" s="21">
        <v>14</v>
      </c>
      <c r="B16" s="79" t="s">
        <v>62</v>
      </c>
      <c r="C16" s="80">
        <v>826647.21</v>
      </c>
      <c r="D16" s="81">
        <v>9451</v>
      </c>
      <c r="E16" s="80">
        <v>87.466639509046658</v>
      </c>
      <c r="F16" s="81">
        <v>100</v>
      </c>
      <c r="G16" s="79" t="s">
        <v>75</v>
      </c>
      <c r="H16" s="82" t="s">
        <v>12</v>
      </c>
      <c r="I16" s="19"/>
    </row>
    <row r="17" spans="1:9">
      <c r="A17" s="21">
        <v>15</v>
      </c>
      <c r="B17" s="190" t="s">
        <v>63</v>
      </c>
      <c r="C17" s="80">
        <v>800247.91</v>
      </c>
      <c r="D17" s="81">
        <v>1409</v>
      </c>
      <c r="E17" s="80">
        <v>567.95451383960255</v>
      </c>
      <c r="F17" s="81">
        <v>1000</v>
      </c>
      <c r="G17" s="192" t="s">
        <v>69</v>
      </c>
      <c r="H17" s="82" t="s">
        <v>1</v>
      </c>
      <c r="I17" s="19"/>
    </row>
    <row r="18" spans="1:9">
      <c r="A18" s="21">
        <v>16</v>
      </c>
      <c r="B18" s="79" t="s">
        <v>64</v>
      </c>
      <c r="C18" s="80">
        <v>716990.8199</v>
      </c>
      <c r="D18" s="81">
        <v>8850</v>
      </c>
      <c r="E18" s="80">
        <v>81.01591185310734</v>
      </c>
      <c r="F18" s="81">
        <v>100</v>
      </c>
      <c r="G18" s="79" t="s">
        <v>76</v>
      </c>
      <c r="H18" s="82" t="s">
        <v>13</v>
      </c>
      <c r="I18" s="19"/>
    </row>
    <row r="19" spans="1:9">
      <c r="A19" s="21">
        <v>17</v>
      </c>
      <c r="B19" s="79" t="s">
        <v>65</v>
      </c>
      <c r="C19" s="80">
        <v>360946.25</v>
      </c>
      <c r="D19" s="81">
        <v>121</v>
      </c>
      <c r="E19" s="80">
        <v>2983.0268595041321</v>
      </c>
      <c r="F19" s="81">
        <v>1000</v>
      </c>
      <c r="G19" s="193" t="s">
        <v>70</v>
      </c>
      <c r="H19" s="82" t="s">
        <v>6</v>
      </c>
      <c r="I19" s="19"/>
    </row>
    <row r="20" spans="1:9" ht="15" customHeight="1" thickBot="1">
      <c r="A20" s="164" t="s">
        <v>66</v>
      </c>
      <c r="B20" s="165"/>
      <c r="C20" s="94">
        <f>SUM(C3:C19)</f>
        <v>60955137.609900005</v>
      </c>
      <c r="D20" s="95">
        <f>SUM(D3:D19)</f>
        <v>3558494</v>
      </c>
      <c r="E20" s="54" t="s">
        <v>5</v>
      </c>
      <c r="F20" s="54" t="s">
        <v>5</v>
      </c>
      <c r="G20" s="54" t="s">
        <v>5</v>
      </c>
      <c r="H20" s="54" t="s">
        <v>5</v>
      </c>
    </row>
    <row r="21" spans="1:9" ht="15" customHeight="1">
      <c r="A21" s="167" t="s">
        <v>47</v>
      </c>
      <c r="B21" s="167"/>
      <c r="C21" s="167"/>
      <c r="D21" s="167"/>
      <c r="E21" s="167"/>
      <c r="F21" s="167"/>
      <c r="G21" s="167"/>
      <c r="H21" s="167"/>
    </row>
    <row r="22" spans="1:9" ht="15" customHeight="1" thickBot="1">
      <c r="A22" s="166"/>
      <c r="B22" s="166"/>
      <c r="C22" s="166"/>
      <c r="D22" s="166"/>
      <c r="E22" s="166"/>
      <c r="F22" s="166"/>
      <c r="G22" s="166"/>
      <c r="H22" s="166"/>
    </row>
    <row r="24" spans="1:9">
      <c r="B24" s="20" t="s">
        <v>48</v>
      </c>
      <c r="C24" s="23">
        <f>C20-SUM(C3:C12)</f>
        <v>6484405.2798999995</v>
      </c>
      <c r="D24" s="120">
        <f>C24/$C$20</f>
        <v>0.10637996293928204</v>
      </c>
    </row>
    <row r="25" spans="1:9">
      <c r="B25" s="79" t="str">
        <f>B3</f>
        <v>KINTO-Klasychnyi</v>
      </c>
      <c r="C25" s="80">
        <f>C3</f>
        <v>23515065.84</v>
      </c>
      <c r="D25" s="120">
        <f>C25/$C$20</f>
        <v>0.38577660164581123</v>
      </c>
      <c r="H25" s="19"/>
    </row>
    <row r="26" spans="1:9">
      <c r="B26" s="79" t="str">
        <f>B4</f>
        <v>Sofiivskyi</v>
      </c>
      <c r="C26" s="80">
        <f>C4</f>
        <v>4930359.8099999996</v>
      </c>
      <c r="D26" s="120">
        <f t="shared" ref="D26:D34" si="0">C26/$C$20</f>
        <v>8.088505749184359E-2</v>
      </c>
      <c r="H26" s="19"/>
    </row>
    <row r="27" spans="1:9">
      <c r="B27" s="79" t="str">
        <f t="shared" ref="B27:C34" si="1">B5</f>
        <v>UNIVER.UA/Myhailo Hrushevskyi: Fond Derzhavnykh Paperiv</v>
      </c>
      <c r="C27" s="80">
        <f t="shared" si="1"/>
        <v>4199586.3099999996</v>
      </c>
      <c r="D27" s="120">
        <f t="shared" si="0"/>
        <v>6.8896346963835342E-2</v>
      </c>
      <c r="H27" s="19"/>
    </row>
    <row r="28" spans="1:9">
      <c r="B28" s="79" t="str">
        <f t="shared" si="1"/>
        <v>KINTO-Ekviti</v>
      </c>
      <c r="C28" s="80">
        <f t="shared" si="1"/>
        <v>4066141.41</v>
      </c>
      <c r="D28" s="120">
        <f t="shared" si="0"/>
        <v>6.6707115584291612E-2</v>
      </c>
      <c r="H28" s="19"/>
    </row>
    <row r="29" spans="1:9">
      <c r="B29" s="79" t="str">
        <f t="shared" si="1"/>
        <v>Altus – Depozyt</v>
      </c>
      <c r="C29" s="80">
        <f t="shared" si="1"/>
        <v>3648847.24</v>
      </c>
      <c r="D29" s="120">
        <f t="shared" si="0"/>
        <v>5.9861192724259785E-2</v>
      </c>
      <c r="H29" s="19"/>
    </row>
    <row r="30" spans="1:9">
      <c r="B30" s="79" t="str">
        <f t="shared" si="1"/>
        <v>OTP Fond Aktsii</v>
      </c>
      <c r="C30" s="80">
        <f t="shared" si="1"/>
        <v>3504707.03</v>
      </c>
      <c r="D30" s="120">
        <f t="shared" si="0"/>
        <v>5.7496499350545051E-2</v>
      </c>
      <c r="H30" s="19"/>
    </row>
    <row r="31" spans="1:9">
      <c r="B31" s="79" t="str">
        <f t="shared" si="1"/>
        <v>ОТP Klasychnyi</v>
      </c>
      <c r="C31" s="80">
        <f t="shared" si="1"/>
        <v>3116145.65</v>
      </c>
      <c r="D31" s="120">
        <f t="shared" si="0"/>
        <v>5.1121952507804568E-2</v>
      </c>
      <c r="H31" s="19"/>
    </row>
    <row r="32" spans="1:9">
      <c r="B32" s="79" t="str">
        <f t="shared" si="1"/>
        <v>UNIVER.UA/Taras Shevchenko: Fond Zaoshchadzhen</v>
      </c>
      <c r="C32" s="80">
        <f t="shared" si="1"/>
        <v>3013790.91</v>
      </c>
      <c r="D32" s="120">
        <f t="shared" si="0"/>
        <v>4.9442770998035061E-2</v>
      </c>
      <c r="H32" s="19"/>
    </row>
    <row r="33" spans="2:4">
      <c r="B33" s="79" t="str">
        <f t="shared" si="1"/>
        <v>Altus – Zbalansovanyi</v>
      </c>
      <c r="C33" s="80">
        <f t="shared" si="1"/>
        <v>2839574.64</v>
      </c>
      <c r="D33" s="120">
        <f t="shared" si="0"/>
        <v>4.6584664580247161E-2</v>
      </c>
    </row>
    <row r="34" spans="2:4">
      <c r="B34" s="79" t="str">
        <f t="shared" si="1"/>
        <v>VSI</v>
      </c>
      <c r="C34" s="80">
        <f t="shared" si="1"/>
        <v>1636513.49</v>
      </c>
      <c r="D34" s="120">
        <f t="shared" si="0"/>
        <v>2.6847835214044474E-2</v>
      </c>
    </row>
  </sheetData>
  <mergeCells count="4">
    <mergeCell ref="A1:H1"/>
    <mergeCell ref="A20:B20"/>
    <mergeCell ref="A22:H22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2"/>
  <sheetViews>
    <sheetView zoomScale="80" workbookViewId="0">
      <selection activeCell="A22" sqref="A22:K22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97"/>
    </row>
    <row r="2" spans="1:11" s="20" customFormat="1" ht="15.75" customHeight="1" thickBot="1">
      <c r="A2" s="170" t="s">
        <v>39</v>
      </c>
      <c r="B2" s="98"/>
      <c r="C2" s="99"/>
      <c r="D2" s="100"/>
      <c r="E2" s="172" t="s">
        <v>78</v>
      </c>
      <c r="F2" s="172"/>
      <c r="G2" s="172"/>
      <c r="H2" s="172"/>
      <c r="I2" s="172"/>
      <c r="J2" s="172"/>
      <c r="K2" s="172"/>
    </row>
    <row r="3" spans="1:11" s="22" customFormat="1" ht="64.5" thickBot="1">
      <c r="A3" s="171"/>
      <c r="B3" s="194" t="s">
        <v>79</v>
      </c>
      <c r="C3" s="195" t="s">
        <v>80</v>
      </c>
      <c r="D3" s="195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196" t="s">
        <v>88</v>
      </c>
    </row>
    <row r="4" spans="1:11" s="20" customFormat="1" collapsed="1">
      <c r="A4" s="21">
        <v>1</v>
      </c>
      <c r="B4" s="190" t="s">
        <v>49</v>
      </c>
      <c r="C4" s="139">
        <v>38118</v>
      </c>
      <c r="D4" s="139">
        <v>38182</v>
      </c>
      <c r="E4" s="140">
        <v>1.1663918811815721E-2</v>
      </c>
      <c r="F4" s="140">
        <v>2.7881764978468615E-2</v>
      </c>
      <c r="G4" s="140">
        <v>9.0738694482092264E-2</v>
      </c>
      <c r="H4" s="140">
        <v>0.14835071107266407</v>
      </c>
      <c r="I4" s="140">
        <v>8.7941294445119889E-2</v>
      </c>
      <c r="J4" s="141">
        <v>3.718679182887719</v>
      </c>
      <c r="K4" s="113">
        <v>0.12793510206842873</v>
      </c>
    </row>
    <row r="5" spans="1:11" s="20" customFormat="1" collapsed="1">
      <c r="A5" s="21">
        <v>2</v>
      </c>
      <c r="B5" s="138" t="s">
        <v>57</v>
      </c>
      <c r="C5" s="139">
        <v>38828</v>
      </c>
      <c r="D5" s="139">
        <v>39028</v>
      </c>
      <c r="E5" s="140">
        <v>5.7703668033419753E-3</v>
      </c>
      <c r="F5" s="140">
        <v>1.5433667517429361E-2</v>
      </c>
      <c r="G5" s="140">
        <v>5.2021798541467712E-2</v>
      </c>
      <c r="H5" s="140">
        <v>0.11994458794124174</v>
      </c>
      <c r="I5" s="140">
        <v>3.0696785590092368E-2</v>
      </c>
      <c r="J5" s="141">
        <v>3.0220603966005202</v>
      </c>
      <c r="K5" s="114">
        <v>0.14073833905216637</v>
      </c>
    </row>
    <row r="6" spans="1:11" s="20" customFormat="1" collapsed="1">
      <c r="A6" s="21">
        <v>3</v>
      </c>
      <c r="B6" s="138" t="s">
        <v>60</v>
      </c>
      <c r="C6" s="139">
        <v>38919</v>
      </c>
      <c r="D6" s="139">
        <v>39092</v>
      </c>
      <c r="E6" s="140">
        <v>1.5940009496819174E-2</v>
      </c>
      <c r="F6" s="140">
        <v>-8.068637224065256E-3</v>
      </c>
      <c r="G6" s="140">
        <v>4.3676789519235593E-2</v>
      </c>
      <c r="H6" s="140">
        <v>0.20205917419792563</v>
      </c>
      <c r="I6" s="140">
        <v>4.6382929141406626E-2</v>
      </c>
      <c r="J6" s="141">
        <v>0.97512212328769543</v>
      </c>
      <c r="K6" s="114">
        <v>6.7671078150981945E-2</v>
      </c>
    </row>
    <row r="7" spans="1:11" s="20" customFormat="1" collapsed="1">
      <c r="A7" s="21">
        <v>4</v>
      </c>
      <c r="B7" s="138" t="s">
        <v>63</v>
      </c>
      <c r="C7" s="139">
        <v>38919</v>
      </c>
      <c r="D7" s="139">
        <v>39092</v>
      </c>
      <c r="E7" s="140">
        <v>1.0940977938059149E-2</v>
      </c>
      <c r="F7" s="140">
        <v>-3.5941973339009392E-2</v>
      </c>
      <c r="G7" s="140">
        <v>4.6180297865867637E-2</v>
      </c>
      <c r="H7" s="140">
        <v>0.28511652198857362</v>
      </c>
      <c r="I7" s="140">
        <v>6.118245572822234E-2</v>
      </c>
      <c r="J7" s="141">
        <v>-0.43204548616040006</v>
      </c>
      <c r="K7" s="114">
        <v>-5.2969752656047753E-2</v>
      </c>
    </row>
    <row r="8" spans="1:11" s="20" customFormat="1" collapsed="1">
      <c r="A8" s="21">
        <v>5</v>
      </c>
      <c r="B8" s="138" t="s">
        <v>64</v>
      </c>
      <c r="C8" s="139">
        <v>38968</v>
      </c>
      <c r="D8" s="139">
        <v>39140</v>
      </c>
      <c r="E8" s="140">
        <v>-1.806939782973771E-2</v>
      </c>
      <c r="F8" s="140">
        <v>-1.5104159512774662E-2</v>
      </c>
      <c r="G8" s="140">
        <v>-2.0893531556566813E-2</v>
      </c>
      <c r="H8" s="140">
        <v>-1.8802275978989869E-2</v>
      </c>
      <c r="I8" s="140">
        <v>-2.0377519659737442E-2</v>
      </c>
      <c r="J8" s="141">
        <v>-0.18984088146892086</v>
      </c>
      <c r="K8" s="114">
        <v>-2.0303983141889193E-2</v>
      </c>
    </row>
    <row r="9" spans="1:11" s="20" customFormat="1" collapsed="1">
      <c r="A9" s="21">
        <v>6</v>
      </c>
      <c r="B9" s="138" t="s">
        <v>90</v>
      </c>
      <c r="C9" s="139">
        <v>39413</v>
      </c>
      <c r="D9" s="139">
        <v>39589</v>
      </c>
      <c r="E9" s="140">
        <v>1.2664678021083953E-2</v>
      </c>
      <c r="F9" s="140">
        <v>3.988388060424608E-2</v>
      </c>
      <c r="G9" s="140">
        <v>8.1747607648774201E-2</v>
      </c>
      <c r="H9" s="140" t="s">
        <v>89</v>
      </c>
      <c r="I9" s="140">
        <v>6.7638420335933258E-2</v>
      </c>
      <c r="J9" s="141">
        <v>1.7552127763037895</v>
      </c>
      <c r="K9" s="114">
        <v>0.11873731696745127</v>
      </c>
    </row>
    <row r="10" spans="1:11" s="20" customFormat="1" collapsed="1">
      <c r="A10" s="21">
        <v>7</v>
      </c>
      <c r="B10" s="138" t="s">
        <v>61</v>
      </c>
      <c r="C10" s="139">
        <v>39429</v>
      </c>
      <c r="D10" s="139">
        <v>39618</v>
      </c>
      <c r="E10" s="140">
        <v>-4.9722670909257971E-4</v>
      </c>
      <c r="F10" s="140">
        <v>0.11086459226525047</v>
      </c>
      <c r="G10" s="140">
        <v>0.17054980256807228</v>
      </c>
      <c r="H10" s="140">
        <v>0.13140201674962015</v>
      </c>
      <c r="I10" s="140">
        <v>0.15836619908522453</v>
      </c>
      <c r="J10" s="141">
        <v>8.7083424083733485E-2</v>
      </c>
      <c r="K10" s="114">
        <v>9.3694776543957747E-3</v>
      </c>
    </row>
    <row r="11" spans="1:11" s="20" customFormat="1" collapsed="1">
      <c r="A11" s="21">
        <v>8</v>
      </c>
      <c r="B11" s="138" t="s">
        <v>65</v>
      </c>
      <c r="C11" s="139">
        <v>39527</v>
      </c>
      <c r="D11" s="139">
        <v>39715</v>
      </c>
      <c r="E11" s="140">
        <v>8.6289740939460291E-3</v>
      </c>
      <c r="F11" s="140">
        <v>2.4895581377803566E-2</v>
      </c>
      <c r="G11" s="140">
        <v>3.2936929643753832E-2</v>
      </c>
      <c r="H11" s="140">
        <v>0.10694210680391159</v>
      </c>
      <c r="I11" s="140">
        <v>2.7307756707393605E-2</v>
      </c>
      <c r="J11" s="141">
        <v>1.983026859504164</v>
      </c>
      <c r="K11" s="114">
        <v>0.13405918125665406</v>
      </c>
    </row>
    <row r="12" spans="1:11" s="20" customFormat="1" collapsed="1">
      <c r="A12" s="21">
        <v>9</v>
      </c>
      <c r="B12" s="138" t="s">
        <v>62</v>
      </c>
      <c r="C12" s="139">
        <v>39560</v>
      </c>
      <c r="D12" s="139">
        <v>39770</v>
      </c>
      <c r="E12" s="140">
        <v>4.3656461902962462E-2</v>
      </c>
      <c r="F12" s="140">
        <v>0.20281274819626227</v>
      </c>
      <c r="G12" s="140">
        <v>0.40222139260929857</v>
      </c>
      <c r="H12" s="140">
        <v>0.64895973976208854</v>
      </c>
      <c r="I12" s="140">
        <v>0.39614949110493436</v>
      </c>
      <c r="J12" s="141">
        <v>-0.1253336049094973</v>
      </c>
      <c r="K12" s="114">
        <v>-1.5563795445900586E-2</v>
      </c>
    </row>
    <row r="13" spans="1:11" s="20" customFormat="1" collapsed="1">
      <c r="A13" s="21">
        <v>10</v>
      </c>
      <c r="B13" s="138" t="s">
        <v>52</v>
      </c>
      <c r="C13" s="139">
        <v>39884</v>
      </c>
      <c r="D13" s="139">
        <v>40001</v>
      </c>
      <c r="E13" s="140">
        <v>2.1561355196479948E-2</v>
      </c>
      <c r="F13" s="140">
        <v>1.3118855049236045E-2</v>
      </c>
      <c r="G13" s="140">
        <v>0.15224315032225277</v>
      </c>
      <c r="H13" s="140">
        <v>0.20758635986882368</v>
      </c>
      <c r="I13" s="140">
        <v>0.16061192144738756</v>
      </c>
      <c r="J13" s="141">
        <v>-0.10594955804756068</v>
      </c>
      <c r="K13" s="114">
        <v>-1.406906143925446E-2</v>
      </c>
    </row>
    <row r="14" spans="1:11" s="20" customFormat="1">
      <c r="A14" s="21">
        <v>11</v>
      </c>
      <c r="B14" s="138" t="s">
        <v>91</v>
      </c>
      <c r="C14" s="139">
        <v>40253</v>
      </c>
      <c r="D14" s="139">
        <v>40366</v>
      </c>
      <c r="E14" s="140">
        <v>4.6580368375691128E-2</v>
      </c>
      <c r="F14" s="140">
        <v>0.10995716038817527</v>
      </c>
      <c r="G14" s="140">
        <v>0.21591157774977621</v>
      </c>
      <c r="H14" s="140" t="s">
        <v>89</v>
      </c>
      <c r="I14" s="140">
        <v>0.22818759524126198</v>
      </c>
      <c r="J14" s="141">
        <v>1.2346176232297612E-2</v>
      </c>
      <c r="K14" s="114">
        <v>1.7788672422540674E-3</v>
      </c>
    </row>
    <row r="15" spans="1:11" s="20" customFormat="1">
      <c r="A15" s="21">
        <v>12</v>
      </c>
      <c r="B15" s="138" t="s">
        <v>50</v>
      </c>
      <c r="C15" s="139">
        <v>40114</v>
      </c>
      <c r="D15" s="139">
        <v>40401</v>
      </c>
      <c r="E15" s="140">
        <v>5.6562299273174466E-2</v>
      </c>
      <c r="F15" s="140">
        <v>0.22321258917824394</v>
      </c>
      <c r="G15" s="140">
        <v>0.26374816067602125</v>
      </c>
      <c r="H15" s="140">
        <v>0.66124975157320609</v>
      </c>
      <c r="I15" s="140" t="s">
        <v>89</v>
      </c>
      <c r="J15" s="141">
        <v>0.35337903101839108</v>
      </c>
      <c r="K15" s="114">
        <v>4.5449494754579378E-2</v>
      </c>
    </row>
    <row r="16" spans="1:11" s="20" customFormat="1" collapsed="1">
      <c r="A16" s="21">
        <v>13</v>
      </c>
      <c r="B16" s="138" t="s">
        <v>53</v>
      </c>
      <c r="C16" s="139">
        <v>40226</v>
      </c>
      <c r="D16" s="139">
        <v>40430</v>
      </c>
      <c r="E16" s="140">
        <v>6.4042952673293296E-3</v>
      </c>
      <c r="F16" s="140">
        <v>1.7260286212987808E-2</v>
      </c>
      <c r="G16" s="140">
        <v>5.4875345769606509E-2</v>
      </c>
      <c r="H16" s="140">
        <v>0.12533112939494084</v>
      </c>
      <c r="I16" s="140">
        <v>3.4058387475599972E-2</v>
      </c>
      <c r="J16" s="141">
        <v>1.9051331528662661</v>
      </c>
      <c r="K16" s="114">
        <v>0.1717466366244309</v>
      </c>
    </row>
    <row r="17" spans="1:12" s="20" customFormat="1" collapsed="1">
      <c r="A17" s="21">
        <v>14</v>
      </c>
      <c r="B17" s="67" t="s">
        <v>56</v>
      </c>
      <c r="C17" s="139">
        <v>40427</v>
      </c>
      <c r="D17" s="139">
        <v>40543</v>
      </c>
      <c r="E17" s="140">
        <v>8.5124818466710828E-3</v>
      </c>
      <c r="F17" s="140">
        <v>1.7459263830983618E-2</v>
      </c>
      <c r="G17" s="140">
        <v>6.6252064447682057E-2</v>
      </c>
      <c r="H17" s="140">
        <v>0.11213382418157636</v>
      </c>
      <c r="I17" s="140">
        <v>3.980702139324932E-2</v>
      </c>
      <c r="J17" s="141">
        <v>1.3094183218390691</v>
      </c>
      <c r="K17" s="114">
        <v>0.13927244511055115</v>
      </c>
    </row>
    <row r="18" spans="1:12" s="20" customFormat="1" collapsed="1">
      <c r="A18" s="21">
        <v>15</v>
      </c>
      <c r="B18" s="197" t="s">
        <v>58</v>
      </c>
      <c r="C18" s="139">
        <v>40444</v>
      </c>
      <c r="D18" s="139">
        <v>40638</v>
      </c>
      <c r="E18" s="140">
        <v>-2.9659319672591389E-3</v>
      </c>
      <c r="F18" s="140">
        <v>-6.5828804775253102E-3</v>
      </c>
      <c r="G18" s="140">
        <v>5.5541419275476844E-2</v>
      </c>
      <c r="H18" s="140">
        <v>8.4144924282809841E-2</v>
      </c>
      <c r="I18" s="140">
        <v>2.0199543931562092E-2</v>
      </c>
      <c r="J18" s="141">
        <v>0.26763244771494743</v>
      </c>
      <c r="K18" s="114">
        <v>3.9256320071667128E-2</v>
      </c>
    </row>
    <row r="19" spans="1:12" s="20" customFormat="1" collapsed="1">
      <c r="A19" s="21">
        <v>16</v>
      </c>
      <c r="B19" s="67" t="s">
        <v>92</v>
      </c>
      <c r="C19" s="139">
        <v>40427</v>
      </c>
      <c r="D19" s="139">
        <v>40708</v>
      </c>
      <c r="E19" s="140">
        <v>1.0893810037220897E-2</v>
      </c>
      <c r="F19" s="140">
        <v>2.341963718000617E-2</v>
      </c>
      <c r="G19" s="140">
        <v>5.0106388759043607E-2</v>
      </c>
      <c r="H19" s="140">
        <v>9.9632755527179651E-2</v>
      </c>
      <c r="I19" s="140">
        <v>3.1742420830432216E-2</v>
      </c>
      <c r="J19" s="141">
        <v>1.7376703455019711</v>
      </c>
      <c r="K19" s="114">
        <v>0.18385494950039294</v>
      </c>
    </row>
    <row r="20" spans="1:12" s="20" customFormat="1" collapsed="1">
      <c r="A20" s="21">
        <v>17</v>
      </c>
      <c r="B20" s="67" t="s">
        <v>93</v>
      </c>
      <c r="C20" s="139">
        <v>41026</v>
      </c>
      <c r="D20" s="139">
        <v>41242</v>
      </c>
      <c r="E20" s="140">
        <v>1.0557449719149625E-2</v>
      </c>
      <c r="F20" s="140">
        <v>2.3362355999357654E-2</v>
      </c>
      <c r="G20" s="140">
        <v>0.11097935515183188</v>
      </c>
      <c r="H20" s="140">
        <v>0.21854183265774352</v>
      </c>
      <c r="I20" s="140">
        <v>0.10945241098023595</v>
      </c>
      <c r="J20" s="141">
        <v>0.6021966501866689</v>
      </c>
      <c r="K20" s="114">
        <v>0.11032698949202602</v>
      </c>
    </row>
    <row r="21" spans="1:12" s="20" customFormat="1" ht="15.75" thickBot="1">
      <c r="A21" s="137"/>
      <c r="B21" s="142" t="s">
        <v>94</v>
      </c>
      <c r="C21" s="143" t="s">
        <v>5</v>
      </c>
      <c r="D21" s="143" t="s">
        <v>5</v>
      </c>
      <c r="E21" s="144">
        <f>AVERAGE(E4:E20)</f>
        <v>1.463558178103856E-2</v>
      </c>
      <c r="F21" s="144">
        <f>AVERAGE(F4:F20)</f>
        <v>4.6109690130886838E-2</v>
      </c>
      <c r="G21" s="144">
        <f>AVERAGE(G4:G20)</f>
        <v>0.10993160255727567</v>
      </c>
      <c r="H21" s="144">
        <f>AVERAGE(H4:H20)</f>
        <v>0.20883954400155436</v>
      </c>
      <c r="I21" s="144">
        <f>AVERAGE(I4:I20)</f>
        <v>9.2459194611144907E-2</v>
      </c>
      <c r="J21" s="143" t="s">
        <v>5</v>
      </c>
      <c r="K21" s="143" t="s">
        <v>5</v>
      </c>
      <c r="L21" s="145"/>
    </row>
    <row r="22" spans="1:12" s="20" customFormat="1">
      <c r="A22" s="173" t="s">
        <v>95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2" s="20" customFormat="1" ht="15" collapsed="1" thickBot="1">
      <c r="A23" s="168"/>
      <c r="B23" s="168"/>
      <c r="C23" s="168"/>
      <c r="D23" s="168"/>
      <c r="E23" s="168"/>
      <c r="F23" s="168"/>
      <c r="G23" s="168"/>
      <c r="H23" s="168"/>
      <c r="I23" s="156"/>
      <c r="J23" s="156"/>
      <c r="K23" s="156"/>
    </row>
    <row r="24" spans="1:12" s="20" customFormat="1" collapsed="1">
      <c r="E24" s="103"/>
      <c r="J24" s="19"/>
    </row>
    <row r="25" spans="1:12" s="20" customFormat="1" collapsed="1">
      <c r="E25" s="104"/>
      <c r="J25" s="19"/>
    </row>
    <row r="26" spans="1:12" s="20" customFormat="1">
      <c r="E26" s="103"/>
      <c r="F26" s="103"/>
      <c r="J26" s="19"/>
    </row>
    <row r="27" spans="1:12" s="20" customFormat="1" collapsed="1">
      <c r="E27" s="104"/>
      <c r="I27" s="104"/>
      <c r="J27" s="19"/>
    </row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/>
    <row r="42" spans="3:8" s="20" customFormat="1"/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zoomScale="85" workbookViewId="0">
      <selection activeCell="H70" sqref="H70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5" t="s">
        <v>96</v>
      </c>
      <c r="B1" s="175"/>
      <c r="C1" s="175"/>
      <c r="D1" s="175"/>
      <c r="E1" s="175"/>
      <c r="F1" s="175"/>
      <c r="G1" s="175"/>
    </row>
    <row r="2" spans="1:8" ht="15.75" customHeight="1" thickBot="1">
      <c r="A2" s="198" t="s">
        <v>97</v>
      </c>
      <c r="B2" s="86"/>
      <c r="C2" s="176" t="s">
        <v>98</v>
      </c>
      <c r="D2" s="177"/>
      <c r="E2" s="176" t="s">
        <v>99</v>
      </c>
      <c r="F2" s="177"/>
      <c r="G2" s="87"/>
    </row>
    <row r="3" spans="1:8" ht="45.75" thickBot="1">
      <c r="A3" s="199"/>
      <c r="B3" s="200" t="s">
        <v>79</v>
      </c>
      <c r="C3" s="41" t="s">
        <v>100</v>
      </c>
      <c r="D3" s="34" t="s">
        <v>101</v>
      </c>
      <c r="E3" s="34" t="s">
        <v>102</v>
      </c>
      <c r="F3" s="34" t="s">
        <v>101</v>
      </c>
      <c r="G3" s="201" t="s">
        <v>103</v>
      </c>
    </row>
    <row r="4" spans="1:8" ht="15" customHeight="1">
      <c r="A4" s="21">
        <v>1</v>
      </c>
      <c r="B4" s="36" t="s">
        <v>91</v>
      </c>
      <c r="C4" s="37">
        <v>502.56743999999998</v>
      </c>
      <c r="D4" s="92">
        <v>0.16740308867516718</v>
      </c>
      <c r="E4" s="38">
        <v>358303</v>
      </c>
      <c r="F4" s="92">
        <v>0.11544523856012671</v>
      </c>
      <c r="G4" s="39">
        <v>354.73669909336661</v>
      </c>
      <c r="H4" s="51"/>
    </row>
    <row r="5" spans="1:8" ht="14.25" customHeight="1">
      <c r="A5" s="21">
        <v>2</v>
      </c>
      <c r="B5" s="36" t="s">
        <v>55</v>
      </c>
      <c r="C5" s="37">
        <v>126.03558999999986</v>
      </c>
      <c r="D5" s="92">
        <v>4.2150819692570063E-2</v>
      </c>
      <c r="E5" s="38">
        <v>32</v>
      </c>
      <c r="F5" s="92">
        <v>2.9117379435850774E-2</v>
      </c>
      <c r="G5" s="39">
        <v>87.500151806065602</v>
      </c>
      <c r="H5" s="51"/>
    </row>
    <row r="6" spans="1:8">
      <c r="A6" s="21">
        <v>3</v>
      </c>
      <c r="B6" s="36" t="s">
        <v>50</v>
      </c>
      <c r="C6" s="37">
        <v>263.94324999999998</v>
      </c>
      <c r="D6" s="92">
        <v>5.6562299273170767E-2</v>
      </c>
      <c r="E6" s="38">
        <v>0</v>
      </c>
      <c r="F6" s="92">
        <v>0</v>
      </c>
      <c r="G6" s="39">
        <v>0</v>
      </c>
    </row>
    <row r="7" spans="1:8">
      <c r="A7" s="21">
        <v>4</v>
      </c>
      <c r="B7" s="202" t="s">
        <v>52</v>
      </c>
      <c r="C7" s="37">
        <v>85.821100000000101</v>
      </c>
      <c r="D7" s="92">
        <v>2.1561355196562083E-2</v>
      </c>
      <c r="E7" s="38">
        <v>0</v>
      </c>
      <c r="F7" s="92">
        <v>0</v>
      </c>
      <c r="G7" s="39">
        <v>0</v>
      </c>
    </row>
    <row r="8" spans="1:8">
      <c r="A8" s="21">
        <v>5</v>
      </c>
      <c r="B8" s="203" t="s">
        <v>92</v>
      </c>
      <c r="C8" s="37">
        <v>45.256479999999513</v>
      </c>
      <c r="D8" s="92">
        <v>1.0893810037225551E-2</v>
      </c>
      <c r="E8" s="38">
        <v>0</v>
      </c>
      <c r="F8" s="92">
        <v>0</v>
      </c>
      <c r="G8" s="39">
        <v>0</v>
      </c>
    </row>
    <row r="9" spans="1:8">
      <c r="A9" s="21">
        <v>6</v>
      </c>
      <c r="B9" s="36" t="s">
        <v>62</v>
      </c>
      <c r="C9" s="37">
        <v>34.578899999999912</v>
      </c>
      <c r="D9" s="92">
        <v>4.3656461902888036E-2</v>
      </c>
      <c r="E9" s="38">
        <v>0</v>
      </c>
      <c r="F9" s="92">
        <v>0</v>
      </c>
      <c r="G9" s="39">
        <v>0</v>
      </c>
    </row>
    <row r="10" spans="1:8">
      <c r="A10" s="21">
        <v>7</v>
      </c>
      <c r="B10" s="36" t="s">
        <v>53</v>
      </c>
      <c r="C10" s="37">
        <v>23.219590000000316</v>
      </c>
      <c r="D10" s="92">
        <v>6.4042952673312491E-3</v>
      </c>
      <c r="E10" s="38">
        <v>0</v>
      </c>
      <c r="F10" s="92">
        <v>0</v>
      </c>
      <c r="G10" s="39">
        <v>0</v>
      </c>
      <c r="H10" s="51"/>
    </row>
    <row r="11" spans="1:8">
      <c r="A11" s="21">
        <v>8</v>
      </c>
      <c r="B11" s="36" t="s">
        <v>104</v>
      </c>
      <c r="C11" s="37">
        <v>16.291380000000352</v>
      </c>
      <c r="D11" s="92">
        <v>5.7703668033650844E-3</v>
      </c>
      <c r="E11" s="38">
        <v>0</v>
      </c>
      <c r="F11" s="92">
        <v>0</v>
      </c>
      <c r="G11" s="39">
        <v>0</v>
      </c>
    </row>
    <row r="12" spans="1:8">
      <c r="A12" s="21">
        <v>9</v>
      </c>
      <c r="B12" s="36" t="s">
        <v>65</v>
      </c>
      <c r="C12" s="37">
        <v>3.0879500000000117</v>
      </c>
      <c r="D12" s="92">
        <v>8.6289740939360961E-3</v>
      </c>
      <c r="E12" s="38">
        <v>0</v>
      </c>
      <c r="F12" s="92">
        <v>0</v>
      </c>
      <c r="G12" s="39">
        <v>0</v>
      </c>
    </row>
    <row r="13" spans="1:8">
      <c r="A13" s="21">
        <v>10</v>
      </c>
      <c r="B13" s="36" t="s">
        <v>61</v>
      </c>
      <c r="C13" s="37">
        <v>-0.51645999999996273</v>
      </c>
      <c r="D13" s="92">
        <v>-4.9722670902855692E-4</v>
      </c>
      <c r="E13" s="38">
        <v>0</v>
      </c>
      <c r="F13" s="92">
        <v>0</v>
      </c>
      <c r="G13" s="39">
        <v>0</v>
      </c>
    </row>
    <row r="14" spans="1:8">
      <c r="A14" s="21">
        <v>11</v>
      </c>
      <c r="B14" s="36" t="s">
        <v>64</v>
      </c>
      <c r="C14" s="37">
        <v>-13.193999999999999</v>
      </c>
      <c r="D14" s="92">
        <v>-1.8069397829726094E-2</v>
      </c>
      <c r="E14" s="38">
        <v>0</v>
      </c>
      <c r="F14" s="92">
        <v>0</v>
      </c>
      <c r="G14" s="39">
        <v>0</v>
      </c>
    </row>
    <row r="15" spans="1:8">
      <c r="A15" s="21">
        <v>12</v>
      </c>
      <c r="B15" s="36" t="s">
        <v>63</v>
      </c>
      <c r="C15" s="37">
        <v>8.0989300000000508</v>
      </c>
      <c r="D15" s="92">
        <v>1.0223998521086339E-2</v>
      </c>
      <c r="E15" s="38">
        <v>-1</v>
      </c>
      <c r="F15" s="92">
        <v>-7.0921985815602842E-4</v>
      </c>
      <c r="G15" s="39">
        <v>-0.55720523404251032</v>
      </c>
    </row>
    <row r="16" spans="1:8">
      <c r="A16" s="21">
        <v>13</v>
      </c>
      <c r="B16" s="36" t="s">
        <v>105</v>
      </c>
      <c r="C16" s="37">
        <v>14.845420000000157</v>
      </c>
      <c r="D16" s="92">
        <v>9.4370977793234254E-3</v>
      </c>
      <c r="E16" s="38">
        <v>-11</v>
      </c>
      <c r="F16" s="92">
        <v>-1.1086474501108647E-3</v>
      </c>
      <c r="G16" s="39">
        <v>-1.7409268181818038</v>
      </c>
    </row>
    <row r="17" spans="1:8">
      <c r="A17" s="21">
        <v>14</v>
      </c>
      <c r="B17" s="190" t="s">
        <v>60</v>
      </c>
      <c r="C17" s="37">
        <v>0.60067000000015836</v>
      </c>
      <c r="D17" s="92">
        <v>5.2102115705708911E-4</v>
      </c>
      <c r="E17" s="38">
        <v>-9</v>
      </c>
      <c r="F17" s="92">
        <v>-1.5177065767284991E-2</v>
      </c>
      <c r="G17" s="39">
        <v>-17.592833228886494</v>
      </c>
    </row>
    <row r="18" spans="1:8" ht="13.5" customHeight="1">
      <c r="A18" s="21">
        <v>15</v>
      </c>
      <c r="B18" s="36" t="s">
        <v>58</v>
      </c>
      <c r="C18" s="37">
        <v>-25.210679999999932</v>
      </c>
      <c r="D18" s="92">
        <v>-1.5171398752658169E-2</v>
      </c>
      <c r="E18" s="38">
        <v>-16</v>
      </c>
      <c r="F18" s="92">
        <v>-1.224177505738332E-2</v>
      </c>
      <c r="G18" s="39">
        <v>-19.70571197983395</v>
      </c>
    </row>
    <row r="19" spans="1:8">
      <c r="A19" s="21">
        <v>16</v>
      </c>
      <c r="B19" s="67" t="s">
        <v>49</v>
      </c>
      <c r="C19" s="37">
        <v>177.83003999999912</v>
      </c>
      <c r="D19" s="92">
        <v>7.6200129922841635E-3</v>
      </c>
      <c r="E19" s="38">
        <v>-200</v>
      </c>
      <c r="F19" s="92">
        <v>-3.9972818483431267E-3</v>
      </c>
      <c r="G19" s="39">
        <v>-92.928462378298207</v>
      </c>
    </row>
    <row r="20" spans="1:8" ht="15">
      <c r="A20" s="21">
        <v>17</v>
      </c>
      <c r="B20" s="204" t="s">
        <v>106</v>
      </c>
      <c r="C20" s="37">
        <v>-203.55423999999974</v>
      </c>
      <c r="D20" s="92">
        <v>-6.3267765971580556E-2</v>
      </c>
      <c r="E20" s="38">
        <v>-100</v>
      </c>
      <c r="F20" s="92">
        <v>-7.1174377224199295E-2</v>
      </c>
      <c r="G20" s="39">
        <v>-229.69155943060497</v>
      </c>
    </row>
    <row r="21" spans="1:8" ht="15.75" thickBot="1">
      <c r="A21" s="85"/>
      <c r="B21" s="88" t="s">
        <v>4</v>
      </c>
      <c r="C21" s="89">
        <v>1059.7013600000002</v>
      </c>
      <c r="D21" s="93">
        <v>1.7692522608544651E-2</v>
      </c>
      <c r="E21" s="90">
        <v>357998</v>
      </c>
      <c r="F21" s="93">
        <v>0.11185703715924032</v>
      </c>
      <c r="G21" s="91">
        <v>80.020151829584336</v>
      </c>
      <c r="H21" s="51"/>
    </row>
    <row r="22" spans="1:8" ht="15" customHeight="1" thickBot="1">
      <c r="A22" s="174"/>
      <c r="B22" s="174"/>
      <c r="C22" s="174"/>
      <c r="D22" s="174"/>
      <c r="E22" s="174"/>
      <c r="F22" s="174"/>
      <c r="G22" s="174"/>
      <c r="H22" s="155"/>
    </row>
    <row r="41" spans="2:5" ht="15">
      <c r="B41" s="57"/>
      <c r="C41" s="58"/>
      <c r="D41" s="59"/>
      <c r="E41" s="60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.75" thickBot="1">
      <c r="B47" s="75"/>
      <c r="C47" s="75"/>
      <c r="D47" s="75"/>
      <c r="E47" s="75"/>
    </row>
    <row r="50" spans="2:6" ht="14.25" customHeight="1"/>
    <row r="51" spans="2:6">
      <c r="F51" s="51"/>
    </row>
    <row r="53" spans="2:6">
      <c r="F53"/>
    </row>
    <row r="54" spans="2:6">
      <c r="F54"/>
    </row>
    <row r="55" spans="2:6" ht="30.75" thickBot="1">
      <c r="B55" s="41" t="s">
        <v>79</v>
      </c>
      <c r="C55" s="34" t="s">
        <v>107</v>
      </c>
      <c r="D55" s="34" t="s">
        <v>108</v>
      </c>
      <c r="E55" s="35" t="s">
        <v>109</v>
      </c>
      <c r="F55"/>
    </row>
    <row r="56" spans="2:6">
      <c r="B56" s="36" t="str">
        <f t="shared" ref="B56:D60" si="0">B4</f>
        <v>ОТP Fond Aktsii</v>
      </c>
      <c r="C56" s="37">
        <f t="shared" si="0"/>
        <v>502.56743999999998</v>
      </c>
      <c r="D56" s="92">
        <f t="shared" si="0"/>
        <v>0.16740308867516718</v>
      </c>
      <c r="E56" s="39">
        <f>G4</f>
        <v>354.73669909336661</v>
      </c>
    </row>
    <row r="57" spans="2:6">
      <c r="B57" s="36" t="str">
        <f t="shared" si="0"/>
        <v>ОТP Klasychnyi</v>
      </c>
      <c r="C57" s="37">
        <f t="shared" si="0"/>
        <v>126.03558999999986</v>
      </c>
      <c r="D57" s="92">
        <f t="shared" si="0"/>
        <v>4.2150819692570063E-2</v>
      </c>
      <c r="E57" s="39">
        <f>G5</f>
        <v>87.500151806065602</v>
      </c>
    </row>
    <row r="58" spans="2:6">
      <c r="B58" s="36" t="str">
        <f t="shared" si="0"/>
        <v>Sofiivskyi</v>
      </c>
      <c r="C58" s="37">
        <f t="shared" si="0"/>
        <v>263.94324999999998</v>
      </c>
      <c r="D58" s="92">
        <f t="shared" si="0"/>
        <v>5.6562299273170767E-2</v>
      </c>
      <c r="E58" s="39">
        <f>G6</f>
        <v>0</v>
      </c>
    </row>
    <row r="59" spans="2:6">
      <c r="B59" s="36" t="str">
        <f t="shared" si="0"/>
        <v>KINTO-Ekviti</v>
      </c>
      <c r="C59" s="37">
        <f t="shared" si="0"/>
        <v>85.821100000000101</v>
      </c>
      <c r="D59" s="92">
        <f t="shared" si="0"/>
        <v>2.1561355196562083E-2</v>
      </c>
      <c r="E59" s="39">
        <f>G7</f>
        <v>0</v>
      </c>
    </row>
    <row r="60" spans="2:6">
      <c r="B60" s="116" t="str">
        <f t="shared" si="0"/>
        <v xml:space="preserve">UNIVER.UA/Myhailo Hrushevskyi: Fond Derzhavnykh Paperiv   </v>
      </c>
      <c r="C60" s="117">
        <f t="shared" si="0"/>
        <v>45.256479999999513</v>
      </c>
      <c r="D60" s="118">
        <f t="shared" si="0"/>
        <v>1.0893810037225551E-2</v>
      </c>
      <c r="E60" s="119">
        <f>G8</f>
        <v>0</v>
      </c>
    </row>
    <row r="61" spans="2:6">
      <c r="B61" s="115" t="str">
        <f t="shared" ref="B61:D64" si="1">B16</f>
        <v>KINTO- Kaznacheiskyi</v>
      </c>
      <c r="C61" s="37">
        <f t="shared" si="1"/>
        <v>14.845420000000157</v>
      </c>
      <c r="D61" s="92">
        <f t="shared" si="1"/>
        <v>9.4370977793234254E-3</v>
      </c>
      <c r="E61" s="39">
        <f>G16</f>
        <v>-1.7409268181818038</v>
      </c>
    </row>
    <row r="62" spans="2:6">
      <c r="B62" s="115" t="str">
        <f t="shared" si="1"/>
        <v>UNIVER.UA/Volodymyr Velykyi: Fond Zbalansovanyi</v>
      </c>
      <c r="C62" s="37">
        <f t="shared" si="1"/>
        <v>0.60067000000015836</v>
      </c>
      <c r="D62" s="92">
        <f t="shared" si="1"/>
        <v>5.2102115705708911E-4</v>
      </c>
      <c r="E62" s="39">
        <f>G17</f>
        <v>-17.592833228886494</v>
      </c>
    </row>
    <row r="63" spans="2:6">
      <c r="B63" s="115" t="str">
        <f t="shared" si="1"/>
        <v>VSI</v>
      </c>
      <c r="C63" s="37">
        <f t="shared" si="1"/>
        <v>-25.210679999999932</v>
      </c>
      <c r="D63" s="92">
        <f t="shared" si="1"/>
        <v>-1.5171398752658169E-2</v>
      </c>
      <c r="E63" s="39">
        <f>G18</f>
        <v>-19.70571197983395</v>
      </c>
    </row>
    <row r="64" spans="2:6">
      <c r="B64" s="115" t="str">
        <f t="shared" si="1"/>
        <v>KINTO-Klasychnyi</v>
      </c>
      <c r="C64" s="37">
        <f t="shared" si="1"/>
        <v>177.83003999999912</v>
      </c>
      <c r="D64" s="92">
        <f t="shared" si="1"/>
        <v>7.6200129922841635E-3</v>
      </c>
      <c r="E64" s="39">
        <f>G19</f>
        <v>-92.928462378298207</v>
      </c>
    </row>
    <row r="65" spans="2:5">
      <c r="B65" s="115" t="str">
        <f>B20</f>
        <v>UNIVER.UA/Taras Shevchenko: Fond Zaoshchadzhen</v>
      </c>
      <c r="C65" s="37">
        <f>C20</f>
        <v>-203.55423999999974</v>
      </c>
      <c r="D65" s="92">
        <f>D20</f>
        <v>-6.3267765971580556E-2</v>
      </c>
      <c r="E65" s="39">
        <f>G20</f>
        <v>-229.69155943060497</v>
      </c>
    </row>
    <row r="66" spans="2:5">
      <c r="B66" s="126" t="s">
        <v>48</v>
      </c>
      <c r="C66" s="127">
        <f>C21-SUM(C56:C65)</f>
        <v>71.56629000000089</v>
      </c>
      <c r="D66" s="128"/>
      <c r="E66" s="127">
        <f>G21-SUM(E56:E65)</f>
        <v>-0.55720523404249889</v>
      </c>
    </row>
    <row r="67" spans="2:5" ht="15">
      <c r="B67" s="124" t="s">
        <v>66</v>
      </c>
      <c r="C67" s="125">
        <f>SUM(C56:C66)</f>
        <v>1059.7013600000002</v>
      </c>
      <c r="D67" s="125"/>
      <c r="E67" s="125">
        <f>SUM(E56:E66)</f>
        <v>80.020151829584336</v>
      </c>
    </row>
  </sheetData>
  <mergeCells count="5">
    <mergeCell ref="A22:G22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zoomScale="80" workbookViewId="0">
      <selection activeCell="Q52" sqref="Q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79</v>
      </c>
      <c r="B1" s="64" t="s">
        <v>110</v>
      </c>
      <c r="C1" s="10"/>
    </row>
    <row r="2" spans="1:3" ht="14.25">
      <c r="A2" s="138" t="s">
        <v>64</v>
      </c>
      <c r="B2" s="162">
        <v>-1.806939782973771E-2</v>
      </c>
      <c r="C2" s="10"/>
    </row>
    <row r="3" spans="1:3" ht="14.25">
      <c r="A3" s="129" t="s">
        <v>58</v>
      </c>
      <c r="B3" s="133">
        <v>-2.9659319672591389E-3</v>
      </c>
      <c r="C3" s="10"/>
    </row>
    <row r="4" spans="1:3" ht="14.25">
      <c r="A4" s="205" t="s">
        <v>111</v>
      </c>
      <c r="B4" s="133">
        <v>-4.9722670909257971E-4</v>
      </c>
      <c r="C4" s="10"/>
    </row>
    <row r="5" spans="1:3" ht="14.25">
      <c r="A5" s="206" t="s">
        <v>57</v>
      </c>
      <c r="B5" s="134">
        <v>5.7703668033419753E-3</v>
      </c>
      <c r="C5" s="10"/>
    </row>
    <row r="6" spans="1:3" ht="14.25">
      <c r="A6" s="36" t="s">
        <v>53</v>
      </c>
      <c r="B6" s="134">
        <v>6.4042952673293296E-3</v>
      </c>
      <c r="C6" s="10"/>
    </row>
    <row r="7" spans="1:3" ht="15">
      <c r="A7" s="204" t="s">
        <v>106</v>
      </c>
      <c r="B7" s="134">
        <v>8.5124818466710828E-3</v>
      </c>
      <c r="C7" s="10"/>
    </row>
    <row r="8" spans="1:3" ht="14.25">
      <c r="A8" s="36" t="s">
        <v>65</v>
      </c>
      <c r="B8" s="135">
        <v>8.6289740939460291E-3</v>
      </c>
      <c r="C8" s="10"/>
    </row>
    <row r="9" spans="1:3" ht="14.25">
      <c r="A9" s="129" t="s">
        <v>59</v>
      </c>
      <c r="B9" s="134">
        <v>1.0557449719149625E-2</v>
      </c>
      <c r="C9" s="10"/>
    </row>
    <row r="10" spans="1:3" ht="14.25">
      <c r="A10" s="203" t="s">
        <v>92</v>
      </c>
      <c r="B10" s="134">
        <v>1.0893810037220897E-2</v>
      </c>
      <c r="C10" s="10"/>
    </row>
    <row r="11" spans="1:3" ht="14.25">
      <c r="A11" s="129" t="s">
        <v>63</v>
      </c>
      <c r="B11" s="134">
        <v>1.0940977938059149E-2</v>
      </c>
      <c r="C11" s="10"/>
    </row>
    <row r="12" spans="1:3" ht="14.25">
      <c r="A12" s="129" t="s">
        <v>112</v>
      </c>
      <c r="B12" s="135">
        <v>1.1663918811815721E-2</v>
      </c>
      <c r="C12" s="10"/>
    </row>
    <row r="13" spans="1:3" ht="14.25">
      <c r="A13" s="129" t="s">
        <v>113</v>
      </c>
      <c r="B13" s="134">
        <v>1.2664678021083953E-2</v>
      </c>
      <c r="C13" s="10"/>
    </row>
    <row r="14" spans="1:3" ht="14.25">
      <c r="A14" s="190" t="s">
        <v>60</v>
      </c>
      <c r="B14" s="134">
        <v>1.5940009496819174E-2</v>
      </c>
      <c r="C14" s="10"/>
    </row>
    <row r="15" spans="1:3" ht="14.25">
      <c r="A15" s="202" t="s">
        <v>52</v>
      </c>
      <c r="B15" s="134">
        <v>2.1561355196479948E-2</v>
      </c>
      <c r="C15" s="10"/>
    </row>
    <row r="16" spans="1:3" ht="14.25">
      <c r="A16" s="36" t="s">
        <v>62</v>
      </c>
      <c r="B16" s="134">
        <v>4.3656461902962462E-2</v>
      </c>
      <c r="C16" s="10"/>
    </row>
    <row r="17" spans="1:3" ht="14.25">
      <c r="A17" s="129" t="s">
        <v>91</v>
      </c>
      <c r="B17" s="134">
        <v>4.6580368375691128E-2</v>
      </c>
      <c r="C17" s="10"/>
    </row>
    <row r="18" spans="1:3" ht="14.25">
      <c r="A18" s="129" t="s">
        <v>50</v>
      </c>
      <c r="B18" s="134">
        <v>5.6562299273174466E-2</v>
      </c>
      <c r="C18" s="10"/>
    </row>
    <row r="19" spans="1:3" ht="14.25">
      <c r="A19" s="207" t="s">
        <v>114</v>
      </c>
      <c r="B19" s="133">
        <v>1.463558178103856E-2</v>
      </c>
      <c r="C19" s="10"/>
    </row>
    <row r="20" spans="1:3" ht="14.25">
      <c r="A20" s="138" t="s">
        <v>17</v>
      </c>
      <c r="B20" s="133">
        <v>-1.7134581323208442E-2</v>
      </c>
      <c r="C20" s="10"/>
    </row>
    <row r="21" spans="1:3" ht="14.25">
      <c r="A21" s="138" t="s">
        <v>16</v>
      </c>
      <c r="B21" s="133">
        <v>1.2634856273984418E-2</v>
      </c>
      <c r="C21" s="55"/>
    </row>
    <row r="22" spans="1:3" ht="14.25">
      <c r="A22" s="138" t="s">
        <v>115</v>
      </c>
      <c r="B22" s="133">
        <v>2.2838031765203493E-2</v>
      </c>
      <c r="C22" s="9"/>
    </row>
    <row r="23" spans="1:3" ht="14.25">
      <c r="A23" s="138" t="s">
        <v>116</v>
      </c>
      <c r="B23" s="133">
        <v>-2.5472468085947497E-3</v>
      </c>
      <c r="C23" s="70"/>
    </row>
    <row r="24" spans="1:3" ht="14.25">
      <c r="A24" s="138" t="s">
        <v>117</v>
      </c>
      <c r="B24" s="133">
        <v>9.0410958904109592E-3</v>
      </c>
      <c r="C24" s="10"/>
    </row>
    <row r="25" spans="1:3" ht="15" thickBot="1">
      <c r="A25" s="208" t="s">
        <v>118</v>
      </c>
      <c r="B25" s="136">
        <v>-5.4862911041663187E-3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N41" sqref="N41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3" t="s">
        <v>119</v>
      </c>
      <c r="B1" s="163"/>
      <c r="C1" s="163"/>
      <c r="D1" s="163"/>
      <c r="E1" s="163"/>
      <c r="F1" s="163"/>
      <c r="G1" s="163"/>
      <c r="H1" s="163"/>
      <c r="I1" s="163"/>
      <c r="J1" s="163"/>
      <c r="K1" s="13"/>
      <c r="L1" s="14"/>
      <c r="M1" s="14"/>
    </row>
    <row r="2" spans="1:13" ht="45.75" thickBot="1">
      <c r="A2" s="15" t="s">
        <v>97</v>
      </c>
      <c r="B2" s="15" t="s">
        <v>79</v>
      </c>
      <c r="C2" s="43" t="s">
        <v>120</v>
      </c>
      <c r="D2" s="43" t="s">
        <v>121</v>
      </c>
      <c r="E2" s="43" t="s">
        <v>41</v>
      </c>
      <c r="F2" s="43" t="s">
        <v>42</v>
      </c>
      <c r="G2" s="43" t="s">
        <v>43</v>
      </c>
      <c r="H2" s="43" t="s">
        <v>44</v>
      </c>
      <c r="I2" s="17" t="s">
        <v>45</v>
      </c>
      <c r="J2" s="18" t="s">
        <v>46</v>
      </c>
    </row>
    <row r="3" spans="1:13" ht="35.25" customHeight="1">
      <c r="A3" s="21">
        <v>1</v>
      </c>
      <c r="B3" s="190" t="s">
        <v>122</v>
      </c>
      <c r="C3" s="210" t="s">
        <v>128</v>
      </c>
      <c r="D3" s="211" t="s">
        <v>129</v>
      </c>
      <c r="E3" s="80">
        <v>1405261.83</v>
      </c>
      <c r="F3" s="81">
        <v>766</v>
      </c>
      <c r="G3" s="80">
        <v>1834.5454699738905</v>
      </c>
      <c r="H3" s="50">
        <v>1000</v>
      </c>
      <c r="I3" s="79" t="s">
        <v>125</v>
      </c>
      <c r="J3" s="82" t="s">
        <v>12</v>
      </c>
    </row>
    <row r="4" spans="1:13" ht="14.25" customHeight="1">
      <c r="A4" s="21">
        <v>2</v>
      </c>
      <c r="B4" s="190" t="s">
        <v>123</v>
      </c>
      <c r="C4" s="210" t="s">
        <v>128</v>
      </c>
      <c r="D4" s="211" t="s">
        <v>130</v>
      </c>
      <c r="E4" s="80">
        <v>1394984.72</v>
      </c>
      <c r="F4" s="81">
        <v>2941</v>
      </c>
      <c r="G4" s="80">
        <v>474.32326419585172</v>
      </c>
      <c r="H4" s="78">
        <v>1000</v>
      </c>
      <c r="I4" s="190" t="s">
        <v>126</v>
      </c>
      <c r="J4" s="82" t="s">
        <v>0</v>
      </c>
    </row>
    <row r="5" spans="1:13">
      <c r="A5" s="21">
        <v>3</v>
      </c>
      <c r="B5" s="209" t="s">
        <v>124</v>
      </c>
      <c r="C5" s="210" t="s">
        <v>128</v>
      </c>
      <c r="D5" s="211" t="s">
        <v>129</v>
      </c>
      <c r="E5" s="80">
        <v>464396.56</v>
      </c>
      <c r="F5" s="81">
        <v>679</v>
      </c>
      <c r="G5" s="80">
        <v>683.94191458026512</v>
      </c>
      <c r="H5" s="50">
        <v>1000</v>
      </c>
      <c r="I5" s="190" t="s">
        <v>127</v>
      </c>
      <c r="J5" s="82" t="s">
        <v>2</v>
      </c>
    </row>
    <row r="6" spans="1:13" ht="15.75" thickBot="1">
      <c r="A6" s="164" t="s">
        <v>66</v>
      </c>
      <c r="B6" s="165"/>
      <c r="C6" s="105" t="s">
        <v>5</v>
      </c>
      <c r="D6" s="105" t="s">
        <v>5</v>
      </c>
      <c r="E6" s="94">
        <f>SUM(E3:E5)</f>
        <v>3264643.11</v>
      </c>
      <c r="F6" s="95">
        <f>SUM(F3:F5)</f>
        <v>4386</v>
      </c>
      <c r="G6" s="105" t="s">
        <v>5</v>
      </c>
      <c r="H6" s="105" t="s">
        <v>5</v>
      </c>
      <c r="I6" s="105" t="s">
        <v>5</v>
      </c>
      <c r="J6" s="105" t="s">
        <v>5</v>
      </c>
    </row>
    <row r="7" spans="1:13">
      <c r="A7" s="167"/>
      <c r="B7" s="167"/>
      <c r="C7" s="167"/>
      <c r="D7" s="167"/>
      <c r="E7" s="167"/>
      <c r="F7" s="167"/>
      <c r="G7" s="167"/>
      <c r="H7" s="167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A8" sqref="A8:K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69" t="s">
        <v>131</v>
      </c>
      <c r="B1" s="169"/>
      <c r="C1" s="169"/>
      <c r="D1" s="169"/>
      <c r="E1" s="169"/>
      <c r="F1" s="169"/>
      <c r="G1" s="169"/>
      <c r="H1" s="169"/>
      <c r="I1" s="169"/>
      <c r="J1" s="97"/>
      <c r="K1" s="14"/>
    </row>
    <row r="2" spans="1:11" customFormat="1" ht="15.75" customHeight="1" thickBot="1">
      <c r="A2" s="170" t="s">
        <v>39</v>
      </c>
      <c r="B2" s="98"/>
      <c r="C2" s="99"/>
      <c r="D2" s="100"/>
      <c r="E2" s="172" t="s">
        <v>78</v>
      </c>
      <c r="F2" s="172"/>
      <c r="G2" s="172"/>
      <c r="H2" s="172"/>
      <c r="I2" s="172"/>
      <c r="J2" s="172"/>
      <c r="K2" s="172"/>
    </row>
    <row r="3" spans="1:11" customFormat="1" ht="64.5" thickBot="1">
      <c r="A3" s="171"/>
      <c r="B3" s="194" t="s">
        <v>79</v>
      </c>
      <c r="C3" s="195" t="s">
        <v>80</v>
      </c>
      <c r="D3" s="195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196" t="s">
        <v>88</v>
      </c>
    </row>
    <row r="4" spans="1:11" customFormat="1" collapsed="1">
      <c r="A4" s="21">
        <v>1</v>
      </c>
      <c r="B4" s="138" t="s">
        <v>132</v>
      </c>
      <c r="C4" s="101">
        <v>38441</v>
      </c>
      <c r="D4" s="101">
        <v>38625</v>
      </c>
      <c r="E4" s="96">
        <v>-3.9096522227844321E-2</v>
      </c>
      <c r="F4" s="96">
        <v>-5.7374950848761208E-2</v>
      </c>
      <c r="G4" s="96">
        <v>-1.6043274754279024E-2</v>
      </c>
      <c r="H4" s="96">
        <v>-0.20638192599032701</v>
      </c>
      <c r="I4" s="96">
        <v>-1.5907786231718735E-2</v>
      </c>
      <c r="J4" s="102">
        <v>-0.31605808541973457</v>
      </c>
      <c r="K4" s="153">
        <v>-3.201720035744704E-2</v>
      </c>
    </row>
    <row r="5" spans="1:11" customFormat="1" collapsed="1">
      <c r="A5" s="21">
        <v>2</v>
      </c>
      <c r="B5" s="138" t="s">
        <v>123</v>
      </c>
      <c r="C5" s="101">
        <v>39048</v>
      </c>
      <c r="D5" s="101">
        <v>39140</v>
      </c>
      <c r="E5" s="96">
        <v>-5.3621974728925714E-3</v>
      </c>
      <c r="F5" s="96">
        <v>0.18099921516713979</v>
      </c>
      <c r="G5" s="96">
        <v>0.2542659781597012</v>
      </c>
      <c r="H5" s="96">
        <v>0.19658734674261824</v>
      </c>
      <c r="I5" s="96">
        <v>0.25700492568182232</v>
      </c>
      <c r="J5" s="102">
        <v>-0.52567673580414931</v>
      </c>
      <c r="K5" s="154">
        <v>-7.0097152572392907E-2</v>
      </c>
    </row>
    <row r="6" spans="1:11" customFormat="1">
      <c r="A6" s="21">
        <v>3</v>
      </c>
      <c r="B6" s="138" t="s">
        <v>122</v>
      </c>
      <c r="C6" s="101">
        <v>39100</v>
      </c>
      <c r="D6" s="101">
        <v>39268</v>
      </c>
      <c r="E6" s="96">
        <v>2.1015092833833959E-2</v>
      </c>
      <c r="F6" s="96">
        <v>7.1297516051172627E-2</v>
      </c>
      <c r="G6" s="96">
        <v>0.10877366521734344</v>
      </c>
      <c r="H6" s="96">
        <v>0.20854358522224392</v>
      </c>
      <c r="I6" s="96">
        <v>0.12398509156381166</v>
      </c>
      <c r="J6" s="102">
        <v>0.83454546997393386</v>
      </c>
      <c r="K6" s="154">
        <v>6.3128914771449329E-2</v>
      </c>
    </row>
    <row r="7" spans="1:11" ht="15.75" thickBot="1">
      <c r="A7" s="137"/>
      <c r="B7" s="142" t="s">
        <v>94</v>
      </c>
      <c r="C7" s="143" t="s">
        <v>5</v>
      </c>
      <c r="D7" s="143" t="s">
        <v>5</v>
      </c>
      <c r="E7" s="144">
        <f>AVERAGE(E4:E6)</f>
        <v>-7.8145422889676439E-3</v>
      </c>
      <c r="F7" s="144">
        <f>AVERAGE(F4:F6)</f>
        <v>6.4973926789850409E-2</v>
      </c>
      <c r="G7" s="144">
        <f>AVERAGE(G4:G6)</f>
        <v>0.11566545620758854</v>
      </c>
      <c r="H7" s="144">
        <f>AVERAGE(H4:H6)</f>
        <v>6.6249668658178384E-2</v>
      </c>
      <c r="I7" s="144">
        <f>AVERAGE(I4:I6)</f>
        <v>0.12169407700463841</v>
      </c>
      <c r="J7" s="143" t="s">
        <v>5</v>
      </c>
      <c r="K7" s="143" t="s">
        <v>5</v>
      </c>
    </row>
    <row r="8" spans="1:11">
      <c r="A8" s="179" t="s">
        <v>133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</row>
    <row r="9" spans="1:11" ht="15" thickBot="1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0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E2:K2"/>
    <mergeCell ref="A8:K8"/>
    <mergeCell ref="A1:I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J43" sqref="J4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5" t="s">
        <v>134</v>
      </c>
      <c r="B1" s="175"/>
      <c r="C1" s="175"/>
      <c r="D1" s="175"/>
      <c r="E1" s="175"/>
      <c r="F1" s="175"/>
      <c r="G1" s="175"/>
    </row>
    <row r="2" spans="1:11" s="30" customFormat="1" ht="15.75" customHeight="1" thickBot="1">
      <c r="A2" s="170" t="s">
        <v>97</v>
      </c>
      <c r="B2" s="86"/>
      <c r="C2" s="176" t="s">
        <v>98</v>
      </c>
      <c r="D2" s="177"/>
      <c r="E2" s="176" t="s">
        <v>99</v>
      </c>
      <c r="F2" s="177"/>
      <c r="G2" s="87"/>
    </row>
    <row r="3" spans="1:11" s="30" customFormat="1" ht="45.75" thickBot="1">
      <c r="A3" s="171"/>
      <c r="B3" s="34" t="s">
        <v>79</v>
      </c>
      <c r="C3" s="34" t="s">
        <v>100</v>
      </c>
      <c r="D3" s="34" t="s">
        <v>101</v>
      </c>
      <c r="E3" s="34" t="s">
        <v>102</v>
      </c>
      <c r="F3" s="34" t="s">
        <v>101</v>
      </c>
      <c r="G3" s="35" t="s">
        <v>135</v>
      </c>
    </row>
    <row r="4" spans="1:11" s="30" customFormat="1">
      <c r="A4" s="21">
        <v>1</v>
      </c>
      <c r="B4" s="36" t="s">
        <v>122</v>
      </c>
      <c r="C4" s="37">
        <v>28.923870000000111</v>
      </c>
      <c r="D4" s="96">
        <v>2.101509283373984E-2</v>
      </c>
      <c r="E4" s="38">
        <v>0</v>
      </c>
      <c r="F4" s="96">
        <v>0</v>
      </c>
      <c r="G4" s="39">
        <v>0</v>
      </c>
    </row>
    <row r="5" spans="1:11" s="30" customFormat="1">
      <c r="A5" s="21">
        <v>2</v>
      </c>
      <c r="B5" s="36" t="s">
        <v>136</v>
      </c>
      <c r="C5" s="37">
        <v>-7.5205100000000096</v>
      </c>
      <c r="D5" s="96">
        <v>-5.3621974728750273E-3</v>
      </c>
      <c r="E5" s="38">
        <v>0</v>
      </c>
      <c r="F5" s="96">
        <v>0</v>
      </c>
      <c r="G5" s="39">
        <v>0</v>
      </c>
    </row>
    <row r="6" spans="1:11" s="30" customFormat="1">
      <c r="A6" s="21">
        <v>3</v>
      </c>
      <c r="B6" s="36" t="s">
        <v>132</v>
      </c>
      <c r="C6" s="37">
        <v>-18.89502000000002</v>
      </c>
      <c r="D6" s="96">
        <v>-3.9096522227844356E-2</v>
      </c>
      <c r="E6" s="38">
        <v>0</v>
      </c>
      <c r="F6" s="96">
        <v>0</v>
      </c>
      <c r="G6" s="39">
        <v>0</v>
      </c>
    </row>
    <row r="7" spans="1:11" s="30" customFormat="1" ht="15.75" thickBot="1">
      <c r="A7" s="106"/>
      <c r="B7" s="88" t="s">
        <v>66</v>
      </c>
      <c r="C7" s="107">
        <v>2.5083400000000822</v>
      </c>
      <c r="D7" s="93">
        <v>7.689259263804365E-4</v>
      </c>
      <c r="E7" s="90">
        <v>0</v>
      </c>
      <c r="F7" s="93">
        <v>0</v>
      </c>
      <c r="G7" s="91">
        <v>0</v>
      </c>
    </row>
    <row r="8" spans="1:11" s="30" customFormat="1" ht="15" customHeight="1" thickBot="1">
      <c r="A8" s="178"/>
      <c r="B8" s="178"/>
      <c r="C8" s="178"/>
      <c r="D8" s="178"/>
      <c r="E8" s="178"/>
      <c r="F8" s="178"/>
      <c r="G8" s="178"/>
      <c r="H8" s="7"/>
      <c r="I8" s="7"/>
      <c r="J8" s="7"/>
      <c r="K8" s="7"/>
    </row>
    <row r="9" spans="1:11" s="30" customFormat="1">
      <c r="D9" s="40"/>
    </row>
    <row r="10" spans="1:11" s="30" customFormat="1">
      <c r="D10" s="40"/>
    </row>
    <row r="11" spans="1:11" s="30" customFormat="1"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79</v>
      </c>
      <c r="C34" s="34" t="s">
        <v>137</v>
      </c>
      <c r="D34" s="34" t="s">
        <v>138</v>
      </c>
      <c r="E34" s="35" t="s">
        <v>139</v>
      </c>
    </row>
    <row r="35" spans="1:5">
      <c r="A35" s="22">
        <v>1</v>
      </c>
      <c r="B35" s="36" t="str">
        <f t="shared" ref="B35:D36" si="0">B4</f>
        <v>Zbalansovanyi Fond "Parytet"</v>
      </c>
      <c r="C35" s="111">
        <f t="shared" si="0"/>
        <v>28.923870000000111</v>
      </c>
      <c r="D35" s="96">
        <f t="shared" si="0"/>
        <v>2.101509283373984E-2</v>
      </c>
      <c r="E35" s="112">
        <f>G4</f>
        <v>0</v>
      </c>
    </row>
    <row r="36" spans="1:5">
      <c r="A36" s="22">
        <v>2</v>
      </c>
      <c r="B36" s="36" t="str">
        <f t="shared" si="0"/>
        <v>ТАSК Ukrainckyi Kapital</v>
      </c>
      <c r="C36" s="111">
        <f t="shared" si="0"/>
        <v>-7.5205100000000096</v>
      </c>
      <c r="D36" s="96">
        <f t="shared" si="0"/>
        <v>-5.3621974728750273E-3</v>
      </c>
      <c r="E36" s="112">
        <f>G5</f>
        <v>0</v>
      </c>
    </row>
    <row r="37" spans="1:5">
      <c r="A37" s="22">
        <v>3</v>
      </c>
      <c r="B37" s="36" t="str">
        <f>B6</f>
        <v>Оptimum</v>
      </c>
      <c r="C37" s="111">
        <f>C6</f>
        <v>-18.89502000000002</v>
      </c>
      <c r="D37" s="96">
        <f>D6</f>
        <v>-3.9096522227844356E-2</v>
      </c>
      <c r="E37" s="112">
        <f>G6</f>
        <v>0</v>
      </c>
    </row>
    <row r="38" spans="1:5">
      <c r="B38" s="36"/>
      <c r="C38" s="111"/>
      <c r="D38" s="96"/>
      <c r="E38" s="112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110</v>
      </c>
      <c r="C1" s="10"/>
      <c r="D1" s="10"/>
    </row>
    <row r="2" spans="1:4" ht="14.25">
      <c r="A2" s="71" t="s">
        <v>140</v>
      </c>
      <c r="B2" s="130">
        <v>-3.9096522227844321E-2</v>
      </c>
      <c r="C2" s="10"/>
      <c r="D2" s="10"/>
    </row>
    <row r="3" spans="1:4" ht="14.25">
      <c r="A3" s="26" t="s">
        <v>123</v>
      </c>
      <c r="B3" s="130">
        <v>-5.3621974728925714E-3</v>
      </c>
      <c r="C3" s="10"/>
      <c r="D3" s="10"/>
    </row>
    <row r="4" spans="1:4" ht="14.25">
      <c r="A4" s="138" t="s">
        <v>122</v>
      </c>
      <c r="B4" s="130">
        <v>2.1015092833833959E-2</v>
      </c>
      <c r="C4" s="10"/>
      <c r="D4" s="10"/>
    </row>
    <row r="5" spans="1:4" ht="14.25">
      <c r="A5" s="138" t="s">
        <v>114</v>
      </c>
      <c r="B5" s="131">
        <v>-7.8145422889676439E-3</v>
      </c>
      <c r="C5" s="10"/>
      <c r="D5" s="10"/>
    </row>
    <row r="6" spans="1:4" ht="14.25">
      <c r="A6" s="138" t="s">
        <v>17</v>
      </c>
      <c r="B6" s="131">
        <v>-1.7134581323208442E-2</v>
      </c>
      <c r="C6" s="10"/>
      <c r="D6" s="10"/>
    </row>
    <row r="7" spans="1:4" ht="14.25">
      <c r="A7" s="138" t="s">
        <v>16</v>
      </c>
      <c r="B7" s="131">
        <v>1.2634856273984418E-2</v>
      </c>
      <c r="C7" s="10"/>
      <c r="D7" s="10"/>
    </row>
    <row r="8" spans="1:4" ht="14.25">
      <c r="A8" s="138" t="s">
        <v>141</v>
      </c>
      <c r="B8" s="131">
        <v>2.2838031765203493E-2</v>
      </c>
      <c r="C8" s="10"/>
      <c r="D8" s="10"/>
    </row>
    <row r="9" spans="1:4" ht="14.25">
      <c r="A9" s="138" t="s">
        <v>142</v>
      </c>
      <c r="B9" s="131">
        <v>-2.5472468085947497E-3</v>
      </c>
      <c r="C9" s="10"/>
      <c r="D9" s="10"/>
    </row>
    <row r="10" spans="1:4" ht="14.25">
      <c r="A10" s="138" t="s">
        <v>143</v>
      </c>
      <c r="B10" s="131">
        <v>9.0410958904109592E-3</v>
      </c>
      <c r="C10" s="10"/>
      <c r="D10" s="10"/>
    </row>
    <row r="11" spans="1:4" ht="15" thickBot="1">
      <c r="A11" s="212" t="s">
        <v>144</v>
      </c>
      <c r="B11" s="132">
        <v>-5.4862911041663187E-3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2017-06-16T11:11:41Z</dcterms:modified>
</cp:coreProperties>
</file>