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'Ind+RoR'!$A$27:$C$27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<sst xmlns="http://schemas.openxmlformats.org/spreadsheetml/2006/main" count="363" uniqueCount="124">
  <si>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</si>
  <si>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</si>
  <si>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</si>
  <si>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</si>
  <si>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</si>
  <si>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</si>
  <si>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</si>
  <si>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</si>
  <si>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</si>
  <si>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</si>
  <si>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</si>
  <si>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</si>
  <si>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</si>
  <si>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</si>
  <si>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</si>
  <si>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</si>
  <si>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</si>
  <si>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</si>
  <si>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</si>
  <si>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August</t>
  </si>
  <si>
    <t>September</t>
  </si>
  <si>
    <t>no data</t>
  </si>
  <si>
    <t>YTD 2023</t>
  </si>
  <si>
    <t>Index</t>
  </si>
  <si>
    <t>Monthly change</t>
  </si>
  <si>
    <t>YTD change</t>
  </si>
  <si>
    <t>WIG20 (Poland)</t>
  </si>
  <si>
    <t>S&amp;P 500 (USA)</t>
  </si>
  <si>
    <t>DAX (Germany)</t>
  </si>
  <si>
    <t>DJI (USA)</t>
  </si>
  <si>
    <t>HANG SENG (Hong-Kong)</t>
  </si>
  <si>
    <t>CAC 40 (France)</t>
  </si>
  <si>
    <t>NIKKEI 225 (Japan)</t>
  </si>
  <si>
    <t>SHANGHAI SE COMPOSITE (China)*</t>
  </si>
  <si>
    <t>FTSE 100  (UK)</t>
  </si>
  <si>
    <t>* as at  28.09.2023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</si>
  <si>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</si>
  <si>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</si>
  <si>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</si>
  <si>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</si>
  <si>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</si>
  <si>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</si>
  <si>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</si>
  <si>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</si>
  <si>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</si>
  <si>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ОТP Klasychnyi</t>
  </si>
  <si>
    <t>LLC AMC "OTP Kapital"</t>
  </si>
  <si>
    <t>КІNТО-Кlasychnyi</t>
  </si>
  <si>
    <t>PrJSC “KINTO”</t>
  </si>
  <si>
    <t>ОТP Fond Aktsii</t>
  </si>
  <si>
    <t>UNIVER.UA/Yaroslav Mudryi: Fond Aktsii</t>
  </si>
  <si>
    <t>LLC AMC “Univer Menedzhment”</t>
  </si>
  <si>
    <t>UNIVER.UA/Мykhailo Hrushevskyi: Fond Derzhavnykh Paperiv</t>
  </si>
  <si>
    <t>Altus – Depozyt</t>
  </si>
  <si>
    <t>LLC AMC "Altus Assets Aktivitis"</t>
  </si>
  <si>
    <t>Altus – Zbalansovanyi</t>
  </si>
  <si>
    <t>LLC AMC "Altus Essets Aktivitis"</t>
  </si>
  <si>
    <t>KINTO-Kaznacheiskyi</t>
  </si>
  <si>
    <t>Sofiivskyi</t>
  </si>
  <si>
    <t>LLC AMC "IVEKS ESSET MENEDZHMENT"</t>
  </si>
  <si>
    <t>VSI</t>
  </si>
  <si>
    <t>LLC  AMC "Vsesvit"</t>
  </si>
  <si>
    <t>UNIVER.UA/Taras Shevchenko: Fond Zaoshchadzhen</t>
  </si>
  <si>
    <t>UNIVER.UA/Volodymyr Velykyi: Fond Zbalansovanyi</t>
  </si>
  <si>
    <t>КІNTO-Ekviti</t>
  </si>
  <si>
    <t>ТАSK Resurs</t>
  </si>
  <si>
    <t>LLC AMC "TASK-Invest"</t>
  </si>
  <si>
    <t>Nadbannia</t>
  </si>
  <si>
    <t>LLC AMC “ART-KAPITAL Menedzhment”</t>
  </si>
  <si>
    <t>Аrhentum</t>
  </si>
  <si>
    <t>LLC AMC "OZON"</t>
  </si>
  <si>
    <t>Total</t>
  </si>
  <si>
    <t>(*) All funds are diversified unit funds.</t>
  </si>
  <si>
    <t>Others</t>
  </si>
  <si>
    <t>Rate of Return of Open-Ended CIIs. Ranking by Date of Reaching Compliance with Standard</t>
  </si>
  <si>
    <t>Rate of Return on Investment Certificates</t>
  </si>
  <si>
    <t>Fund</t>
  </si>
  <si>
    <t>Registration date</t>
  </si>
  <si>
    <t>Date of reaching compliance with standards</t>
  </si>
  <si>
    <t>1 month</t>
  </si>
  <si>
    <t>3 months</t>
  </si>
  <si>
    <t>6 months</t>
  </si>
  <si>
    <t>1year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</si>
  <si>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</si>
  <si>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</si>
  <si>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</si>
  <si>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</si>
  <si>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</si>
  <si>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</si>
  <si>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</si>
  <si>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</si>
  <si>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</si>
  <si>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</si>
  <si>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</si>
  <si>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</si>
  <si>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</si>
  <si>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</si>
  <si>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</si>
  <si>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</si>
  <si>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</si>
  <si>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</si>
  <si>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</si>
  <si>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</si>
  <si>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</si>
  <si>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</si>
  <si>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</si>
  <si>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</si>
  <si>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</si>
  <si>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Rate of Return of Interval CIIs. Ranking by Date of Reaching Compliance with Standards</t>
  </si>
  <si>
    <t>*The indicator "since the fund's inception, % per annum (average)" is calculated based on compound interest formula..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</si>
  <si>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</si>
  <si>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</si>
  <si>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</si>
  <si>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</si>
  <si>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</si>
  <si>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</si>
  <si>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>Іndeks Ukrainskoi Birzhi</t>
  </si>
  <si>
    <t>unit</t>
  </si>
  <si>
    <t>non-diversified</t>
  </si>
  <si>
    <t xml:space="preserve"> KINTO-Hold</t>
  </si>
  <si>
    <t>special. bank</t>
  </si>
  <si>
    <t>Rate of Return of Closed-End CIIs. Ranking by Date of Reaching Compliance with Standards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</si>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</sst>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4" xfId="21" applyFont="1" applyFill="1" applyBorder="1" applyAlignment="1">
      <alignment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7" xfId="21" applyFont="1" applyFill="1" applyBorder="1" applyAlignment="1">
      <alignment vertical="center" wrapText="1"/>
      <protection/>
    </xf>
    <xf numFmtId="10" fontId="22" fillId="0" borderId="18" xfId="22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 shrinkToFit="1"/>
    </xf>
    <xf numFmtId="4" fontId="12" fillId="0" borderId="21" xfId="0" applyNumberFormat="1" applyFont="1" applyFill="1" applyBorder="1" applyAlignment="1">
      <alignment horizontal="right" vertical="center" indent="1"/>
    </xf>
    <xf numFmtId="3" fontId="12" fillId="0" borderId="22" xfId="0" applyNumberFormat="1" applyFont="1" applyFill="1" applyBorder="1" applyAlignment="1">
      <alignment horizontal="right" vertical="center" indent="1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8" xfId="0" applyNumberFormat="1" applyFont="1" applyFill="1" applyBorder="1" applyAlignment="1">
      <alignment horizontal="right" vertical="center" indent="1"/>
    </xf>
    <xf numFmtId="4" fontId="41" fillId="0" borderId="8" xfId="23" applyNumberFormat="1" applyFont="1" applyFill="1" applyBorder="1" applyAlignment="1">
      <alignment horizontal="right" vertical="center" wrapText="1" indent="1"/>
      <protection/>
    </xf>
    <xf numFmtId="3" fontId="41" fillId="0" borderId="8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4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right" vertical="center" indent="1"/>
    </xf>
    <xf numFmtId="0" fontId="11" fillId="0" borderId="25" xfId="0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10" fontId="11" fillId="0" borderId="26" xfId="0" applyNumberFormat="1" applyFont="1" applyBorder="1" applyAlignment="1">
      <alignment horizontal="right" vertical="center" indent="1"/>
    </xf>
    <xf numFmtId="10" fontId="11" fillId="0" borderId="12" xfId="0" applyNumberFormat="1" applyFont="1" applyBorder="1" applyAlignment="1">
      <alignment horizontal="right" vertical="center" indent="1"/>
    </xf>
    <xf numFmtId="0" fontId="11" fillId="0" borderId="27" xfId="0" applyFont="1" applyFill="1" applyBorder="1" applyAlignment="1">
      <alignment horizontal="left" vertical="center" wrapText="1" shrinkToFit="1"/>
    </xf>
    <xf numFmtId="0" fontId="11" fillId="0" borderId="28" xfId="0" applyFont="1" applyFill="1" applyBorder="1" applyAlignment="1">
      <alignment horizontal="left" vertical="center" wrapText="1" shrinkToFit="1"/>
    </xf>
    <xf numFmtId="4" fontId="11" fillId="0" borderId="29" xfId="0" applyNumberFormat="1" applyFont="1" applyFill="1" applyBorder="1" applyAlignment="1">
      <alignment horizontal="right" vertical="center" indent="1"/>
    </xf>
    <xf numFmtId="10" fontId="11" fillId="0" borderId="29" xfId="27" applyNumberFormat="1" applyFont="1" applyFill="1" applyBorder="1" applyAlignment="1">
      <alignment horizontal="right" vertical="center" indent="1"/>
    </xf>
    <xf numFmtId="4" fontId="11" fillId="0" borderId="3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31" xfId="0" applyFont="1" applyFill="1" applyBorder="1" applyAlignment="1">
      <alignment horizontal="left" vertical="center" wrapText="1" shrinkToFit="1"/>
    </xf>
    <xf numFmtId="4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horizontal="left" vertical="center" wrapText="1" shrinkToFit="1"/>
    </xf>
    <xf numFmtId="4" fontId="11" fillId="0" borderId="35" xfId="0" applyNumberFormat="1" applyFont="1" applyFill="1" applyBorder="1" applyAlignment="1">
      <alignment horizontal="right" vertical="center" indent="1"/>
    </xf>
    <xf numFmtId="10" fontId="11" fillId="0" borderId="35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5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36" xfId="22" applyNumberFormat="1" applyFont="1" applyFill="1" applyBorder="1" applyAlignment="1">
      <alignment horizontal="right" vertical="center" indent="1"/>
      <protection/>
    </xf>
    <xf numFmtId="10" fontId="20" fillId="0" borderId="36" xfId="0" applyNumberFormat="1" applyFont="1" applyBorder="1" applyAlignment="1">
      <alignment horizontal="right" vertical="center" indent="1"/>
    </xf>
    <xf numFmtId="10" fontId="22" fillId="0" borderId="23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4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32" xfId="22" applyNumberFormat="1" applyFont="1" applyFill="1" applyBorder="1" applyAlignment="1">
      <alignment horizontal="right" vertical="center" wrapText="1" indent="1"/>
      <protection/>
    </xf>
    <xf numFmtId="4" fontId="11" fillId="0" borderId="37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10" fontId="20" fillId="0" borderId="26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0" fontId="41" fillId="0" borderId="39" xfId="22" applyNumberFormat="1" applyFont="1" applyFill="1" applyBorder="1" applyAlignment="1">
      <alignment horizontal="center" vertical="center" wrapText="1"/>
      <protection/>
    </xf>
    <xf numFmtId="10" fontId="41" fillId="0" borderId="39" xfId="22" applyNumberFormat="1" applyFont="1" applyFill="1" applyBorder="1" applyAlignment="1">
      <alignment horizontal="right" vertical="center" wrapText="1" indent="1"/>
      <protection/>
    </xf>
    <xf numFmtId="0" fontId="11" fillId="0" borderId="40" xfId="0" applyFont="1" applyFill="1" applyBorder="1" applyAlignment="1">
      <alignment horizontal="center" vertical="center"/>
    </xf>
    <xf numFmtId="10" fontId="22" fillId="0" borderId="33" xfId="22" applyNumberFormat="1" applyFont="1" applyFill="1" applyBorder="1" applyAlignment="1">
      <alignment horizontal="right" vertical="center" indent="1"/>
      <protection/>
    </xf>
    <xf numFmtId="14" fontId="22" fillId="0" borderId="39" xfId="21" applyNumberFormat="1" applyFont="1" applyFill="1" applyBorder="1" applyAlignment="1">
      <alignment horizontal="center" vertical="center" wrapText="1"/>
      <protection/>
    </xf>
    <xf numFmtId="10" fontId="22" fillId="0" borderId="39" xfId="22" applyNumberFormat="1" applyFont="1" applyFill="1" applyBorder="1" applyAlignment="1">
      <alignment horizontal="right" vertical="center" wrapText="1" indent="1"/>
      <protection/>
    </xf>
    <xf numFmtId="10" fontId="22" fillId="0" borderId="39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10" fontId="22" fillId="0" borderId="41" xfId="22" applyNumberFormat="1" applyFont="1" applyFill="1" applyBorder="1" applyAlignment="1">
      <alignment horizontal="right" vertical="center" wrapText="1" indent="1"/>
      <protection/>
    </xf>
    <xf numFmtId="3" fontId="11" fillId="0" borderId="10" xfId="0" applyNumberFormat="1" applyFont="1" applyFill="1" applyBorder="1" applyAlignment="1">
      <alignment horizontal="right" vertical="center" indent="1"/>
    </xf>
    <xf numFmtId="10" fontId="22" fillId="0" borderId="5" xfId="22" applyNumberFormat="1" applyFont="1" applyFill="1" applyBorder="1" applyAlignment="1">
      <alignment horizontal="right" vertical="center" wrapText="1" indent="1"/>
      <protection/>
    </xf>
    <xf numFmtId="0" fontId="7" fillId="0" borderId="38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22" fillId="0" borderId="17" xfId="21" applyFont="1" applyFill="1" applyBorder="1" applyAlignment="1">
      <alignment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47" xfId="0" applyFont="1" applyBorder="1" applyAlignment="1">
      <alignment vertical="center"/>
    </xf>
    <xf numFmtId="14" fontId="11" fillId="0" borderId="47" xfId="0" applyNumberFormat="1" applyFont="1" applyBorder="1" applyAlignment="1">
      <alignment horizontal="center" vertical="center"/>
    </xf>
    <xf numFmtId="14" fontId="11" fillId="0" borderId="48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14" fontId="29" fillId="0" borderId="49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2" fillId="0" borderId="50" xfId="21" applyFont="1" applyFill="1" applyBorder="1" applyAlignment="1">
      <alignment vertical="center" wrapText="1"/>
      <protection/>
    </xf>
    <xf numFmtId="0" fontId="0" fillId="0" borderId="48" xfId="0" applyBorder="1" applyAlignment="1">
      <alignment/>
    </xf>
    <xf numFmtId="0" fontId="12" fillId="0" borderId="51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left" vertical="center" wrapText="1" shrinkToFit="1"/>
    </xf>
    <xf numFmtId="0" fontId="12" fillId="0" borderId="53" xfId="0" applyFont="1" applyBorder="1" applyAlignment="1">
      <alignment horizontal="center" vertical="center" wrapText="1"/>
    </xf>
    <xf numFmtId="0" fontId="22" fillId="0" borderId="52" xfId="21" applyFont="1" applyBorder="1" applyAlignment="1">
      <alignment vertical="center" wrapText="1"/>
      <protection/>
    </xf>
    <xf numFmtId="0" fontId="22" fillId="0" borderId="54" xfId="21" applyFont="1" applyBorder="1" applyAlignment="1">
      <alignment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52" xfId="21" applyFont="1" applyFill="1" applyBorder="1" applyAlignment="1">
      <alignment horizontal="left"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0" fillId="0" borderId="55" xfId="0" applyFont="1" applyBorder="1" applyAlignment="1">
      <alignment horizontal="left" vertical="center" wrapText="1"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0" xfId="21" applyFont="1" applyFill="1" applyBorder="1" applyAlignment="1">
      <alignment vertical="center" wrapText="1"/>
      <protection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4" fontId="22" fillId="0" borderId="41" xfId="19" applyNumberFormat="1" applyFont="1" applyFill="1" applyBorder="1" applyAlignment="1">
      <alignment horizontal="center"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3" fontId="22" fillId="0" borderId="41" xfId="19" applyNumberFormat="1" applyFont="1" applyFill="1" applyBorder="1" applyAlignment="1">
      <alignment horizontal="center" vertical="center" wrapText="1"/>
      <protection/>
    </xf>
    <xf numFmtId="0" fontId="22" fillId="0" borderId="59" xfId="20" applyFont="1" applyBorder="1" applyAlignment="1">
      <alignment vertical="center" wrapText="1"/>
      <protection/>
    </xf>
    <xf numFmtId="0" fontId="41" fillId="0" borderId="39" xfId="21" applyFont="1" applyFill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left" vertical="center"/>
    </xf>
    <xf numFmtId="0" fontId="41" fillId="0" borderId="16" xfId="23" applyFont="1" applyFill="1" applyBorder="1" applyAlignment="1">
      <alignment horizontal="center" vertical="center" wrapText="1"/>
      <protection/>
    </xf>
    <xf numFmtId="0" fontId="41" fillId="0" borderId="61" xfId="23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1" fillId="0" borderId="64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4" xfId="0" applyBorder="1" applyAlignment="1">
      <alignment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Rate of Return 
of Funds with Public 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75"/>
          <c:w val="0.986"/>
          <c:h val="0.5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'Ind+RoR'!$B$3:$B$5</c:f>
              <c:numCache/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'Ind+RoR'!$C$3:$C$5</c:f>
              <c:numCache/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'Ind+RoR'!$D$3:$D$5</c:f>
              <c:numCache/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'Ind+RoR'!$E$3:$E$5</c:f>
              <c:numCache/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/>
            </c:strRef>
          </c:cat>
          <c:val>
            <c:numRef>
              <c:f>'Ind+RoR'!$F$3:$F$5</c:f>
              <c:numCache/>
            </c:numRef>
          </c:val>
        </c:ser>
        <c:overlap val="-10"/>
        <c:gapWidth val="400"/>
        <c:axId val="20108772"/>
        <c:axId val="46761221"/>
      </c:barChart>
      <c:catAx>
        <c:axId val="201087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6761221"/>
        <c:crosses val="autoZero"/>
        <c:auto val="1"/>
        <c:lblOffset val="0"/>
        <c:noMultiLvlLbl val="0"/>
      </c:catAx>
      <c:valAx>
        <c:axId val="46761221"/>
        <c:scaling>
          <c:orientation val="minMax"/>
          <c:max val="0.4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108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1"/>
          <c:h val="0.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'Ind+RoR'!$A$28:$A$38</c:f>
              <c:strCache/>
            </c:strRef>
          </c:cat>
          <c:val>
            <c:numRef>
              <c:f>'Ind+RoR'!$B$28:$B$38</c:f>
              <c:numCache/>
            </c:numRef>
          </c:val>
        </c:ser>
        <c:ser>
          <c:idx val="1"/>
          <c:order val="1"/>
          <c:tx>
            <c:strRef>
              <c:f>'Ind+RoR'!$C$27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'Ind+RoR'!$A$28:$A$38</c:f>
              <c:strCache/>
            </c:strRef>
          </c:cat>
          <c:val>
            <c:numRef>
              <c:f>'Ind+RoR'!$C$28:$C$38</c:f>
              <c:numCache/>
            </c:numRef>
          </c:val>
        </c:ser>
        <c:overlap val="-20"/>
        <c:gapWidth val="100"/>
        <c:axId val="18197806"/>
        <c:axId val="29562527"/>
      </c:barChart>
      <c:catAx>
        <c:axId val="18197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  <c:max val="0.4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75"/>
          <c:y val="0.9035"/>
          <c:w val="0.59025"/>
          <c:h val="0.0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/>
            </c:strRef>
          </c:cat>
          <c:val>
            <c:numRef>
              <c:f>O_NAV!$C$23:$C$33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O_NAV!$B$23:$B$33</c:f>
              <c:strCache/>
            </c:strRef>
          </c:cat>
          <c:val>
            <c:numRef>
              <c:f>O_NAV!$D$23:$D$33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NAV Dynamics  of Open-Ended CIIs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692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/>
            </c:strRef>
          </c:cat>
          <c:val>
            <c:numRef>
              <c:f>'O_Dynamics NAV'!$C$57:$C$67</c:f>
              <c:numCache/>
            </c:numRef>
          </c:val>
        </c:ser>
        <c:ser>
          <c:idx val="0"/>
          <c:order val="1"/>
          <c:tx>
            <c:strRef>
              <c:f>'O_Dynamics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/>
            </c:strRef>
          </c:cat>
          <c:val>
            <c:numRef>
              <c:f>'O_Dynamics NAV'!$E$57:$E$67</c:f>
              <c:numCache/>
            </c:numRef>
          </c:val>
        </c:ser>
        <c:overlap val="-30"/>
        <c:axId val="64736152"/>
        <c:axId val="45754457"/>
      </c:barChart>
      <c:lineChart>
        <c:grouping val="standard"/>
        <c:varyColors val="0"/>
        <c:ser>
          <c:idx val="2"/>
          <c:order val="2"/>
          <c:tx>
            <c:strRef>
              <c:f>'O_Dynamics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NAV'!$B$57:$B$66</c:f>
              <c:strCache/>
            </c:strRef>
          </c:cat>
          <c:val>
            <c:numRef>
              <c:f>'O_Dynamics NAV'!$D$57:$D$66</c:f>
              <c:numCache/>
            </c:numRef>
          </c:val>
          <c:smooth val="0"/>
        </c:ser>
        <c:axId val="9136930"/>
        <c:axId val="15123507"/>
      </c:lineChart>
      <c:catAx>
        <c:axId val="647361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5754457"/>
        <c:crosses val="autoZero"/>
        <c:auto val="0"/>
        <c:lblOffset val="40"/>
        <c:noMultiLvlLbl val="0"/>
      </c:catAx>
      <c:valAx>
        <c:axId val="45754457"/>
        <c:scaling>
          <c:orientation val="minMax"/>
          <c:max val="900"/>
          <c:min val="-700"/>
        </c:scaling>
        <c:axPos val="l"/>
        <c:delete val="0"/>
        <c:numFmt formatCode="#,##0" sourceLinked="0"/>
        <c:majorTickMark val="in"/>
        <c:minorTickMark val="none"/>
        <c:tickLblPos val="nextTo"/>
        <c:crossAx val="64736152"/>
        <c:crossesAt val="1"/>
        <c:crossBetween val="between"/>
        <c:dispUnits/>
      </c:valAx>
      <c:catAx>
        <c:axId val="9136930"/>
        <c:scaling>
          <c:orientation val="minMax"/>
        </c:scaling>
        <c:axPos val="b"/>
        <c:delete val="1"/>
        <c:majorTickMark val="in"/>
        <c:minorTickMark val="none"/>
        <c:tickLblPos val="nextTo"/>
        <c:crossAx val="15123507"/>
        <c:crosses val="autoZero"/>
        <c:auto val="0"/>
        <c:lblOffset val="100"/>
        <c:noMultiLvlLbl val="0"/>
      </c:catAx>
      <c:valAx>
        <c:axId val="1512350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91369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Return on Open-Ended Funds,
Bank Deposits and Indices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(RoR)'!$A$2:$A$24</c:f>
              <c:strCache/>
            </c:strRef>
          </c:cat>
          <c:val>
            <c:numRef>
              <c:f>'O_Diagram (RoR)'!$B$2:$B$24</c:f>
              <c:numCache/>
            </c:numRef>
          </c:val>
        </c:ser>
        <c:gapWidth val="60"/>
        <c:axId val="1893836"/>
        <c:axId val="17044525"/>
      </c:barChart>
      <c:catAx>
        <c:axId val="189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4525"/>
        <c:crosses val="autoZero"/>
        <c:auto val="0"/>
        <c:lblOffset val="0"/>
        <c:tickLblSkip val="1"/>
        <c:noMultiLvlLbl val="0"/>
      </c:catAx>
      <c:valAx>
        <c:axId val="17044525"/>
        <c:scaling>
          <c:orientation val="minMax"/>
          <c:max val="0.37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3836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NAV Dynamics  of Interval CIIs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NAV'!$C$31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NAV'!$B$32:$B$32</c:f>
              <c:strCache/>
            </c:strRef>
          </c:cat>
          <c:val>
            <c:numRef>
              <c:f>'І_Dynamics NAV'!$C$32:$C$32</c:f>
              <c:numCache/>
            </c:numRef>
          </c:val>
        </c:ser>
        <c:ser>
          <c:idx val="0"/>
          <c:order val="1"/>
          <c:tx>
            <c:strRef>
              <c:f>'І_Dynamics NAV'!$E$31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NAV'!$B$32:$B$32</c:f>
              <c:strCache/>
            </c:strRef>
          </c:cat>
          <c:val>
            <c:numRef>
              <c:f>'І_Dynamics NAV'!$E$32:$E$32</c:f>
              <c:numCache/>
            </c:numRef>
          </c:val>
        </c:ser>
        <c:overlap val="-20"/>
        <c:axId val="19182998"/>
        <c:axId val="38429255"/>
      </c:barChart>
      <c:lineChart>
        <c:grouping val="standard"/>
        <c:varyColors val="0"/>
        <c:ser>
          <c:idx val="2"/>
          <c:order val="2"/>
          <c:tx>
            <c:strRef>
              <c:f>'І_Dynamics NAV'!$D$31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NAV'!$D$32:$D$32</c:f>
              <c:numCache/>
            </c:numRef>
          </c:val>
          <c:smooth val="0"/>
        </c:ser>
        <c:axId val="10318976"/>
        <c:axId val="25761921"/>
      </c:lineChart>
      <c:catAx>
        <c:axId val="19182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8429255"/>
        <c:crosses val="autoZero"/>
        <c:auto val="0"/>
        <c:lblOffset val="100"/>
        <c:noMultiLvlLbl val="0"/>
      </c:catAx>
      <c:valAx>
        <c:axId val="38429255"/>
        <c:scaling>
          <c:orientation val="minMax"/>
          <c:max val="1"/>
          <c:min val="-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182998"/>
        <c:crossesAt val="1"/>
        <c:crossBetween val="between"/>
        <c:dispUnits/>
      </c:valAx>
      <c:catAx>
        <c:axId val="10318976"/>
        <c:scaling>
          <c:orientation val="minMax"/>
        </c:scaling>
        <c:axPos val="b"/>
        <c:delete val="1"/>
        <c:majorTickMark val="in"/>
        <c:minorTickMark val="none"/>
        <c:tickLblPos val="nextTo"/>
        <c:crossAx val="25761921"/>
        <c:crosses val="autoZero"/>
        <c:auto val="0"/>
        <c:lblOffset val="100"/>
        <c:noMultiLvlLbl val="0"/>
      </c:catAx>
      <c:valAx>
        <c:axId val="2576192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3189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Interval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"/>
          <c:w val="0.96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/>
            </c:strRef>
          </c:cat>
          <c:val>
            <c:numRef>
              <c:f>'І_Diagram (RoR)'!$B$2:$B$9</c:f>
              <c:numCache/>
            </c:numRef>
          </c:val>
        </c:ser>
        <c:gapWidth val="60"/>
        <c:axId val="30530698"/>
        <c:axId val="6340827"/>
      </c:barChart>
      <c:catAx>
        <c:axId val="30530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827"/>
        <c:crosses val="autoZero"/>
        <c:auto val="0"/>
        <c:lblOffset val="100"/>
        <c:tickLblSkip val="1"/>
        <c:noMultiLvlLbl val="0"/>
      </c:catAx>
      <c:valAx>
        <c:axId val="6340827"/>
        <c:scaling>
          <c:orientation val="minMax"/>
          <c:max val="0.3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30698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NAV Dynamics  of Closed-End CIIs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/>
            </c:strRef>
          </c:cat>
          <c:val>
            <c:numRef>
              <c:f>'C_Dynamics NAV'!$C$36:$C$37</c:f>
              <c:numCache/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/>
            </c:strRef>
          </c:cat>
          <c:val>
            <c:numRef>
              <c:f>'C_Dynamics NAV'!$E$36:$E$37</c:f>
              <c:numCache/>
            </c:numRef>
          </c:val>
        </c:ser>
        <c:overlap val="-20"/>
        <c:axId val="57067444"/>
        <c:axId val="43844949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NAV'!$D$36:$D$37</c:f>
              <c:numCache/>
            </c:numRef>
          </c:val>
          <c:smooth val="0"/>
        </c:ser>
        <c:axId val="59060222"/>
        <c:axId val="61779951"/>
      </c:lineChart>
      <c:catAx>
        <c:axId val="57067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3844949"/>
        <c:crosses val="autoZero"/>
        <c:auto val="0"/>
        <c:lblOffset val="100"/>
        <c:noMultiLvlLbl val="0"/>
      </c:catAx>
      <c:valAx>
        <c:axId val="43844949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067444"/>
        <c:crossesAt val="1"/>
        <c:crossBetween val="between"/>
        <c:dispUnits/>
      </c:valAx>
      <c:catAx>
        <c:axId val="59060222"/>
        <c:scaling>
          <c:orientation val="minMax"/>
        </c:scaling>
        <c:axPos val="b"/>
        <c:delete val="1"/>
        <c:majorTickMark val="in"/>
        <c:minorTickMark val="none"/>
        <c:tickLblPos val="nextTo"/>
        <c:crossAx val="61779951"/>
        <c:crosses val="autoZero"/>
        <c:auto val="0"/>
        <c:lblOffset val="100"/>
        <c:noMultiLvlLbl val="0"/>
      </c:catAx>
      <c:valAx>
        <c:axId val="6177995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0602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Closed-End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(RoR)'!$A$2:$A$10</c:f>
              <c:strCache/>
            </c:strRef>
          </c:cat>
          <c:val>
            <c:numRef>
              <c:f>'C_Diagram (RoR)'!$B$2:$B$10</c:f>
              <c:numCache/>
            </c:numRef>
          </c:val>
        </c:ser>
        <c:gapWidth val="60"/>
        <c:axId val="19148648"/>
        <c:axId val="38120105"/>
      </c:barChart>
      <c:cat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20105"/>
        <c:crosses val="autoZero"/>
        <c:auto val="0"/>
        <c:lblOffset val="100"/>
        <c:tickLblSkip val="1"/>
        <c:noMultiLvlLbl val="0"/>
      </c:catAx>
      <c:valAx>
        <c:axId val="38120105"/>
        <c:scaling>
          <c:orientation val="minMax"/>
          <c:max val="0.3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48648"/>
        <c:crossesAt val="1"/>
        <c:crossBetween val="between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3430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12</xdr:col>
      <xdr:colOff>19050</xdr:colOff>
      <xdr:row>50</xdr:row>
      <xdr:rowOff>0</xdr:rowOff>
    </xdr:to>
    <xdr:graphicFrame>
      <xdr:nvGraphicFramePr>
        <xdr:cNvPr id="2" name="Chart 9"/>
        <xdr:cNvGraphicFramePr/>
      </xdr:nvGraphicFramePr>
      <xdr:xfrm>
        <a:off x="6067425" y="4981575"/>
        <a:ext cx="66675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133350</xdr:rowOff>
    </xdr:from>
    <xdr:to>
      <xdr:col>7</xdr:col>
      <xdr:colOff>0</xdr:colOff>
      <xdr:row>49</xdr:row>
      <xdr:rowOff>9525</xdr:rowOff>
    </xdr:to>
    <xdr:graphicFrame>
      <xdr:nvGraphicFramePr>
        <xdr:cNvPr id="1" name="Chart 7"/>
        <xdr:cNvGraphicFramePr/>
      </xdr:nvGraphicFramePr>
      <xdr:xfrm>
        <a:off x="19050" y="4762500"/>
        <a:ext cx="144208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17</xdr:col>
      <xdr:colOff>676275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489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7</xdr:col>
      <xdr:colOff>9525</xdr:colOff>
      <xdr:row>28</xdr:row>
      <xdr:rowOff>133350</xdr:rowOff>
    </xdr:to>
    <xdr:graphicFrame>
      <xdr:nvGraphicFramePr>
        <xdr:cNvPr id="1" name="Chart 8"/>
        <xdr:cNvGraphicFramePr/>
      </xdr:nvGraphicFramePr>
      <xdr:xfrm>
        <a:off x="0" y="21240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0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5" t="s">
        <v>12</v>
      </c>
      <c r="B1" s="155"/>
      <c r="C1" s="155"/>
      <c r="D1" s="60"/>
      <c r="E1" s="60"/>
      <c r="F1" s="60"/>
    </row>
    <row r="2" spans="1:9" ht="30.75" thickBot="1">
      <c r="A2" s="156" t="s">
        <v>13</v>
      </c>
      <c r="B2" s="156" t="s">
        <v>14</v>
      </c>
      <c r="C2" s="156" t="s">
        <v>15</v>
      </c>
      <c r="D2" s="157" t="s">
        <v>16</v>
      </c>
      <c r="E2" s="157" t="s">
        <v>17</v>
      </c>
      <c r="F2" s="157" t="s">
        <v>18</v>
      </c>
      <c r="G2" s="2"/>
      <c r="I2" s="1"/>
    </row>
    <row r="3" spans="1:12" ht="14.25">
      <c r="A3" s="72" t="s">
        <v>19</v>
      </c>
      <c r="B3" s="73">
        <v>0</v>
      </c>
      <c r="C3" s="73">
        <v>-0.0498878788609457</v>
      </c>
      <c r="D3" s="73">
        <v>0.007293303452012359</v>
      </c>
      <c r="E3" s="73">
        <v>-0.007725835441763307</v>
      </c>
      <c r="F3" s="73">
        <v>-0.008251714588233261</v>
      </c>
      <c r="G3" s="48"/>
      <c r="H3" s="48"/>
      <c r="I3" s="2"/>
      <c r="J3" s="2"/>
      <c r="K3" s="2"/>
      <c r="L3" s="2"/>
    </row>
    <row r="4" spans="1:12" ht="14.25">
      <c r="A4" s="72" t="s">
        <v>20</v>
      </c>
      <c r="B4" s="73">
        <v>0</v>
      </c>
      <c r="C4" s="73">
        <v>0.36114353872703275</v>
      </c>
      <c r="D4" s="73">
        <v>0.005736808939449833</v>
      </c>
      <c r="E4" s="73" t="s">
        <v>21</v>
      </c>
      <c r="F4" s="73">
        <v>-0.017398622631662697</v>
      </c>
      <c r="G4" s="48"/>
      <c r="H4" s="48"/>
      <c r="I4" s="2"/>
      <c r="J4" s="2"/>
      <c r="K4" s="2"/>
      <c r="L4" s="2"/>
    </row>
    <row r="5" spans="1:12" ht="15" thickBot="1">
      <c r="A5" s="63" t="s">
        <v>22</v>
      </c>
      <c r="B5" s="64">
        <v>-0.02344737846178624</v>
      </c>
      <c r="C5" s="64">
        <v>0.3700619452072291</v>
      </c>
      <c r="D5" s="64">
        <v>0.057449333144024554</v>
      </c>
      <c r="E5" s="64" t="s">
        <v>21</v>
      </c>
      <c r="F5" s="64">
        <v>0.10886865879064611</v>
      </c>
      <c r="G5" s="48"/>
      <c r="H5" s="48"/>
      <c r="I5" s="2"/>
      <c r="J5" s="2"/>
      <c r="K5" s="2"/>
      <c r="L5" s="2"/>
    </row>
    <row r="6" spans="1:14" ht="14.25">
      <c r="A6" s="58"/>
      <c r="B6" s="57"/>
      <c r="C6" s="57"/>
      <c r="D6" s="59"/>
      <c r="E6" s="59"/>
      <c r="F6" s="59"/>
      <c r="G6" s="10"/>
      <c r="J6" s="2"/>
      <c r="K6" s="2"/>
      <c r="L6" s="2"/>
      <c r="M6" s="2"/>
      <c r="N6" s="2"/>
    </row>
    <row r="7" spans="1:14" ht="14.25">
      <c r="A7" s="58"/>
      <c r="B7" s="59"/>
      <c r="C7" s="59"/>
      <c r="D7" s="59"/>
      <c r="E7" s="59"/>
      <c r="F7" s="59"/>
      <c r="J7" s="4"/>
      <c r="K7" s="4"/>
      <c r="L7" s="4"/>
      <c r="M7" s="4"/>
      <c r="N7" s="4"/>
    </row>
    <row r="8" spans="1:6" ht="14.25">
      <c r="A8" s="58"/>
      <c r="B8" s="59"/>
      <c r="C8" s="59"/>
      <c r="D8" s="59"/>
      <c r="E8" s="59"/>
      <c r="F8" s="59"/>
    </row>
    <row r="9" spans="1:6" ht="14.25">
      <c r="A9" s="58"/>
      <c r="B9" s="59"/>
      <c r="C9" s="59"/>
      <c r="D9" s="59"/>
      <c r="E9" s="59"/>
      <c r="F9" s="59"/>
    </row>
    <row r="10" spans="1:14" ht="14.25">
      <c r="A10" s="58"/>
      <c r="B10" s="59"/>
      <c r="C10" s="59"/>
      <c r="D10" s="59"/>
      <c r="E10" s="59"/>
      <c r="F10" s="59"/>
      <c r="N10" s="10"/>
    </row>
    <row r="11" spans="1:6" ht="14.25">
      <c r="A11" s="58"/>
      <c r="B11" s="59"/>
      <c r="C11" s="59"/>
      <c r="D11" s="59"/>
      <c r="E11" s="59"/>
      <c r="F11" s="59"/>
    </row>
    <row r="12" spans="1:6" ht="14.25">
      <c r="A12" s="58"/>
      <c r="B12" s="59"/>
      <c r="C12" s="59"/>
      <c r="D12" s="59"/>
      <c r="E12" s="59"/>
      <c r="F12" s="59"/>
    </row>
    <row r="13" spans="1:6" ht="14.25">
      <c r="A13" s="58"/>
      <c r="B13" s="59"/>
      <c r="C13" s="59"/>
      <c r="D13" s="59"/>
      <c r="E13" s="59"/>
      <c r="F13" s="59"/>
    </row>
    <row r="14" spans="1:6" ht="14.25">
      <c r="A14" s="58"/>
      <c r="B14" s="59"/>
      <c r="C14" s="59"/>
      <c r="D14" s="59"/>
      <c r="E14" s="59"/>
      <c r="F14" s="59"/>
    </row>
    <row r="15" spans="1:6" ht="14.25">
      <c r="A15" s="58"/>
      <c r="B15" s="59"/>
      <c r="C15" s="59"/>
      <c r="D15" s="59"/>
      <c r="E15" s="59"/>
      <c r="F15" s="59"/>
    </row>
    <row r="16" spans="1:6" ht="14.25">
      <c r="A16" s="58"/>
      <c r="B16" s="59"/>
      <c r="C16" s="59"/>
      <c r="D16" s="59"/>
      <c r="E16" s="59"/>
      <c r="F16" s="59"/>
    </row>
    <row r="17" spans="1:6" ht="14.25">
      <c r="A17" s="58"/>
      <c r="B17" s="59"/>
      <c r="C17" s="59"/>
      <c r="D17" s="59"/>
      <c r="E17" s="59"/>
      <c r="F17" s="59"/>
    </row>
    <row r="18" spans="1:6" ht="14.25">
      <c r="A18" s="58"/>
      <c r="B18" s="59"/>
      <c r="C18" s="59"/>
      <c r="D18" s="59"/>
      <c r="E18" s="59"/>
      <c r="F18" s="59"/>
    </row>
    <row r="19" spans="1:6" ht="14.25">
      <c r="A19" s="58"/>
      <c r="B19" s="59"/>
      <c r="C19" s="59"/>
      <c r="D19" s="59"/>
      <c r="E19" s="59"/>
      <c r="F19" s="59"/>
    </row>
    <row r="20" spans="1:6" ht="14.25">
      <c r="A20" s="58"/>
      <c r="B20" s="59"/>
      <c r="C20" s="59"/>
      <c r="D20" s="59"/>
      <c r="E20" s="59"/>
      <c r="F20" s="59"/>
    </row>
    <row r="21" spans="1:6" ht="14.25">
      <c r="A21" s="58"/>
      <c r="B21" s="59"/>
      <c r="C21" s="59"/>
      <c r="D21" s="59"/>
      <c r="E21" s="59"/>
      <c r="F21" s="59"/>
    </row>
    <row r="22" spans="1:6" ht="14.25">
      <c r="A22" s="58"/>
      <c r="B22" s="59"/>
      <c r="C22" s="59"/>
      <c r="D22" s="59"/>
      <c r="E22" s="59"/>
      <c r="F22" s="59"/>
    </row>
    <row r="23" spans="1:6" ht="14.25">
      <c r="A23" s="58"/>
      <c r="B23" s="59"/>
      <c r="C23" s="59"/>
      <c r="D23" s="59"/>
      <c r="E23" s="59"/>
      <c r="F23" s="59"/>
    </row>
    <row r="24" spans="1:6" ht="14.25">
      <c r="A24" s="58"/>
      <c r="B24" s="59"/>
      <c r="C24" s="59"/>
      <c r="D24" s="59"/>
      <c r="E24" s="59"/>
      <c r="F24" s="59"/>
    </row>
    <row r="25" spans="1:6" ht="14.25">
      <c r="A25" s="58"/>
      <c r="B25" s="59"/>
      <c r="C25" s="59"/>
      <c r="D25" s="59"/>
      <c r="E25" s="59"/>
      <c r="F25" s="59"/>
    </row>
    <row r="26" spans="1:6" ht="15" thickBot="1">
      <c r="A26" s="58"/>
      <c r="B26" s="59"/>
      <c r="C26" s="59"/>
      <c r="D26" s="59"/>
      <c r="E26" s="59"/>
      <c r="F26" s="59"/>
    </row>
    <row r="27" spans="1:6" ht="15.75" thickBot="1">
      <c r="A27" s="157" t="s">
        <v>23</v>
      </c>
      <c r="B27" s="158" t="s">
        <v>24</v>
      </c>
      <c r="C27" s="159" t="s">
        <v>25</v>
      </c>
      <c r="D27" s="62"/>
      <c r="E27" s="59"/>
      <c r="F27" s="59"/>
    </row>
    <row r="28" spans="1:6" ht="14.25">
      <c r="A28" s="22" t="s">
        <v>26</v>
      </c>
      <c r="B28" s="23">
        <v>-0.05513519912399267</v>
      </c>
      <c r="C28" s="54">
        <v>0.06896724906669038</v>
      </c>
      <c r="D28" s="62"/>
      <c r="E28" s="59"/>
      <c r="F28" s="59"/>
    </row>
    <row r="29" spans="1:6" ht="14.25">
      <c r="A29" s="44" t="s">
        <v>27</v>
      </c>
      <c r="B29" s="23">
        <v>-0.04871929116215501</v>
      </c>
      <c r="C29" s="54">
        <v>0.11682510743586416</v>
      </c>
      <c r="D29" s="62"/>
      <c r="E29" s="59"/>
      <c r="F29" s="59"/>
    </row>
    <row r="30" spans="1:6" ht="14.25">
      <c r="A30" s="22" t="s">
        <v>28</v>
      </c>
      <c r="B30" s="23">
        <v>-0.03514750035743219</v>
      </c>
      <c r="C30" s="54">
        <v>0.10507275781605174</v>
      </c>
      <c r="D30" s="62"/>
      <c r="E30" s="59"/>
      <c r="F30" s="59"/>
    </row>
    <row r="31" spans="1:6" ht="14.25">
      <c r="A31" s="44" t="s">
        <v>29</v>
      </c>
      <c r="B31" s="23">
        <v>-0.03497532249809998</v>
      </c>
      <c r="C31" s="54">
        <v>0.010868171567777196</v>
      </c>
      <c r="D31" s="62"/>
      <c r="E31" s="59"/>
      <c r="F31" s="59"/>
    </row>
    <row r="32" spans="1:6" ht="14.25">
      <c r="A32" s="22" t="s">
        <v>30</v>
      </c>
      <c r="B32" s="23">
        <v>-0.031139056232000195</v>
      </c>
      <c r="C32" s="54">
        <v>-0.09967691888495311</v>
      </c>
      <c r="D32" s="62"/>
      <c r="E32" s="59"/>
      <c r="F32" s="59"/>
    </row>
    <row r="33" spans="1:6" ht="14.25">
      <c r="A33" s="22" t="s">
        <v>31</v>
      </c>
      <c r="B33" s="23">
        <v>-0.024825399428704098</v>
      </c>
      <c r="C33" s="54">
        <v>0.10215083660809188</v>
      </c>
      <c r="D33" s="62"/>
      <c r="E33" s="59"/>
      <c r="F33" s="59"/>
    </row>
    <row r="34" spans="1:6" ht="14.25">
      <c r="A34" s="22" t="s">
        <v>32</v>
      </c>
      <c r="B34" s="23">
        <v>-0.023351790686139018</v>
      </c>
      <c r="C34" s="54">
        <v>0.22085573588304053</v>
      </c>
      <c r="D34" s="62"/>
      <c r="E34" s="59"/>
      <c r="F34" s="59"/>
    </row>
    <row r="35" spans="1:6" ht="28.5">
      <c r="A35" s="22" t="s">
        <v>33</v>
      </c>
      <c r="B35" s="23">
        <v>-0.0030129363949895627</v>
      </c>
      <c r="C35" s="54">
        <v>0.006868958909253209</v>
      </c>
      <c r="D35" s="62"/>
      <c r="E35" s="59"/>
      <c r="F35" s="59"/>
    </row>
    <row r="36" spans="1:6" ht="14.25">
      <c r="A36" s="22" t="s">
        <v>14</v>
      </c>
      <c r="B36" s="23">
        <v>0</v>
      </c>
      <c r="C36" s="54">
        <v>-0.02344737846178624</v>
      </c>
      <c r="D36" s="62"/>
      <c r="E36" s="59"/>
      <c r="F36" s="59"/>
    </row>
    <row r="37" spans="1:6" ht="14.25">
      <c r="A37" s="160" t="s">
        <v>34</v>
      </c>
      <c r="B37" s="23">
        <v>0.022710989053827513</v>
      </c>
      <c r="C37" s="54">
        <v>0.020980334794289623</v>
      </c>
      <c r="D37" s="62"/>
      <c r="E37" s="59"/>
      <c r="F37" s="59"/>
    </row>
    <row r="38" spans="1:6" ht="14.25">
      <c r="A38" s="22" t="s">
        <v>15</v>
      </c>
      <c r="B38" s="23">
        <v>0.36114353872703275</v>
      </c>
      <c r="C38" s="54">
        <v>0.3700619452072291</v>
      </c>
      <c r="D38" s="62"/>
      <c r="E38" s="59"/>
      <c r="F38" s="59"/>
    </row>
    <row r="39" spans="1:6" ht="14.25">
      <c r="A39" s="58"/>
      <c r="B39" s="59"/>
      <c r="C39" s="59"/>
      <c r="D39" s="62"/>
      <c r="E39" s="59"/>
      <c r="F39" s="59"/>
    </row>
    <row r="40" spans="1:6" ht="14.25">
      <c r="A40" s="58" t="s">
        <v>35</v>
      </c>
      <c r="B40" s="59"/>
      <c r="C40" s="59"/>
      <c r="D40" s="62"/>
      <c r="E40" s="59"/>
      <c r="F40" s="59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7.00390625" style="24" bestFit="1" customWidth="1"/>
    <col min="3" max="4" width="12.75390625" style="26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45.75" thickBot="1">
      <c r="A2" s="190" t="s">
        <v>37</v>
      </c>
      <c r="B2" s="177" t="s">
        <v>76</v>
      </c>
      <c r="C2" s="161" t="s">
        <v>106</v>
      </c>
      <c r="D2" s="188" t="s">
        <v>107</v>
      </c>
      <c r="E2" s="188" t="s">
        <v>39</v>
      </c>
      <c r="F2" s="188" t="s">
        <v>113</v>
      </c>
      <c r="G2" s="188" t="s">
        <v>114</v>
      </c>
      <c r="H2" s="188" t="s">
        <v>115</v>
      </c>
      <c r="I2" s="163" t="s">
        <v>43</v>
      </c>
      <c r="J2" s="164" t="s">
        <v>44</v>
      </c>
    </row>
    <row r="3" spans="1:11" ht="14.25" customHeight="1">
      <c r="A3" s="18">
        <v>1</v>
      </c>
      <c r="B3" s="89" t="s">
        <v>116</v>
      </c>
      <c r="C3" s="191" t="s">
        <v>117</v>
      </c>
      <c r="D3" s="192" t="s">
        <v>118</v>
      </c>
      <c r="E3" s="92">
        <v>3654067.66</v>
      </c>
      <c r="F3" s="93">
        <v>169125</v>
      </c>
      <c r="G3" s="92">
        <v>21.6057</v>
      </c>
      <c r="H3" s="42">
        <v>100</v>
      </c>
      <c r="I3" s="194" t="s">
        <v>48</v>
      </c>
      <c r="J3" s="94" t="s">
        <v>6</v>
      </c>
      <c r="K3" s="39"/>
    </row>
    <row r="4" spans="1:11" ht="14.25" customHeight="1">
      <c r="A4" s="18">
        <v>2</v>
      </c>
      <c r="B4" s="89" t="s">
        <v>119</v>
      </c>
      <c r="C4" s="191" t="s">
        <v>117</v>
      </c>
      <c r="D4" s="193" t="s">
        <v>120</v>
      </c>
      <c r="E4" s="92">
        <v>3180342.23</v>
      </c>
      <c r="F4" s="93">
        <v>173506</v>
      </c>
      <c r="G4" s="92">
        <v>18.3299</v>
      </c>
      <c r="H4" s="42">
        <v>10</v>
      </c>
      <c r="I4" s="194" t="s">
        <v>48</v>
      </c>
      <c r="J4" s="94" t="s">
        <v>6</v>
      </c>
      <c r="K4" s="39"/>
    </row>
    <row r="5" spans="1:10" ht="15.75" thickBot="1">
      <c r="A5" s="197" t="s">
        <v>71</v>
      </c>
      <c r="B5" s="198"/>
      <c r="C5" s="95" t="s">
        <v>3</v>
      </c>
      <c r="D5" s="95" t="s">
        <v>3</v>
      </c>
      <c r="E5" s="81">
        <f>SUM(E3:E4)</f>
        <v>6834409.890000001</v>
      </c>
      <c r="F5" s="82">
        <f>SUM(F3:F4)</f>
        <v>342631</v>
      </c>
      <c r="G5" s="95" t="s">
        <v>3</v>
      </c>
      <c r="H5" s="95" t="s">
        <v>3</v>
      </c>
      <c r="I5" s="95" t="s">
        <v>3</v>
      </c>
      <c r="J5" s="95" t="s">
        <v>3</v>
      </c>
    </row>
    <row r="6" spans="1:10" ht="15" thickBot="1">
      <c r="A6" s="221"/>
      <c r="B6" s="221"/>
      <c r="C6" s="221"/>
      <c r="D6" s="221"/>
      <c r="E6" s="221"/>
      <c r="F6" s="221"/>
      <c r="G6" s="221"/>
      <c r="H6" s="221"/>
      <c r="I6" s="142"/>
      <c r="J6" s="142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1" width="21.375" style="26" bestFit="1" customWidth="1"/>
    <col min="12" max="16384" width="9.125" style="26" customWidth="1"/>
  </cols>
  <sheetData>
    <row r="1" spans="1:10" s="40" customFormat="1" ht="16.5" thickBot="1">
      <c r="A1" s="215" t="s">
        <v>121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s="19" customFormat="1" ht="15.75" customHeight="1" thickBot="1">
      <c r="A2" s="203" t="s">
        <v>37</v>
      </c>
      <c r="B2" s="169"/>
      <c r="C2" s="170"/>
      <c r="D2" s="171"/>
      <c r="E2" s="204" t="s">
        <v>75</v>
      </c>
      <c r="F2" s="204"/>
      <c r="G2" s="204"/>
      <c r="H2" s="204"/>
      <c r="I2" s="204"/>
      <c r="J2" s="204"/>
      <c r="K2" s="204"/>
    </row>
    <row r="3" spans="1:11" s="19" customFormat="1" ht="51.75" thickBot="1">
      <c r="A3" s="203"/>
      <c r="B3" s="172" t="s">
        <v>76</v>
      </c>
      <c r="C3" s="173" t="s">
        <v>77</v>
      </c>
      <c r="D3" s="173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15" t="s">
        <v>83</v>
      </c>
      <c r="J3" s="164" t="s">
        <v>84</v>
      </c>
      <c r="K3" s="174" t="s">
        <v>85</v>
      </c>
    </row>
    <row r="4" spans="1:11" s="19" customFormat="1" ht="14.25" collapsed="1">
      <c r="A4" s="18">
        <v>1</v>
      </c>
      <c r="B4" s="89" t="s">
        <v>116</v>
      </c>
      <c r="C4" s="85">
        <v>40555</v>
      </c>
      <c r="D4" s="85">
        <v>40626</v>
      </c>
      <c r="E4" s="83">
        <v>6.480191443380967E-05</v>
      </c>
      <c r="F4" s="83">
        <v>-0.006054109756041592</v>
      </c>
      <c r="G4" s="83">
        <v>-0.038447502403247125</v>
      </c>
      <c r="H4" s="83">
        <v>-0.4424421815404148</v>
      </c>
      <c r="I4" s="83">
        <v>0.19620305726418574</v>
      </c>
      <c r="J4" s="86">
        <v>-0.7839430000000001</v>
      </c>
      <c r="K4" s="103">
        <v>-0.1151369067210457</v>
      </c>
    </row>
    <row r="5" spans="1:11" s="19" customFormat="1" ht="14.25">
      <c r="A5" s="143">
        <v>2</v>
      </c>
      <c r="B5" s="89" t="s">
        <v>119</v>
      </c>
      <c r="C5" s="148">
        <v>41848</v>
      </c>
      <c r="D5" s="148">
        <v>42032</v>
      </c>
      <c r="E5" s="149">
        <v>-0.0348620471777592</v>
      </c>
      <c r="F5" s="149">
        <v>-0.0448849218135301</v>
      </c>
      <c r="G5" s="149">
        <v>-0.06196778023417682</v>
      </c>
      <c r="H5" s="149">
        <v>0.11702296216848662</v>
      </c>
      <c r="I5" s="149">
        <v>0.02153426031710648</v>
      </c>
      <c r="J5" s="150">
        <v>0.8329899999999999</v>
      </c>
      <c r="K5" s="151">
        <v>0.07235615988085531</v>
      </c>
    </row>
    <row r="6" spans="1:11" s="19" customFormat="1" ht="15.75" collapsed="1" thickBot="1">
      <c r="A6" s="143"/>
      <c r="B6" s="195" t="s">
        <v>86</v>
      </c>
      <c r="C6" s="144" t="s">
        <v>3</v>
      </c>
      <c r="D6" s="144" t="s">
        <v>3</v>
      </c>
      <c r="E6" s="145">
        <f>AVERAGE(E4:E5)</f>
        <v>-0.017398622631662697</v>
      </c>
      <c r="F6" s="145">
        <f>AVERAGE(F4:F5)</f>
        <v>-0.025469515784785846</v>
      </c>
      <c r="G6" s="145">
        <f>AVERAGE(G4:G5)</f>
        <v>-0.05020764131871197</v>
      </c>
      <c r="H6" s="145">
        <f>AVERAGE(H4:H5)</f>
        <v>-0.1627096096859641</v>
      </c>
      <c r="I6" s="145">
        <f>AVERAGE(I4:I5)</f>
        <v>0.10886865879064611</v>
      </c>
      <c r="J6" s="144" t="s">
        <v>3</v>
      </c>
      <c r="K6" s="145">
        <f>AVERAGE(K4:K5)</f>
        <v>-0.0213903734200952</v>
      </c>
    </row>
    <row r="7" spans="1:11" s="19" customFormat="1" ht="14.25" hidden="1">
      <c r="A7" s="224" t="s">
        <v>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 s="19" customFormat="1" ht="15" hidden="1" thickBot="1">
      <c r="A8" s="223" t="s">
        <v>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3:4" s="19" customFormat="1" ht="15.75" customHeight="1" hidden="1">
      <c r="C9" s="53"/>
      <c r="D9" s="53"/>
    </row>
    <row r="10" spans="1:11" ht="15" thickBot="1">
      <c r="A10" s="222" t="s">
        <v>109</v>
      </c>
      <c r="B10" s="222"/>
      <c r="C10" s="222"/>
      <c r="D10" s="222"/>
      <c r="E10" s="222"/>
      <c r="F10" s="222"/>
      <c r="G10" s="222"/>
      <c r="H10" s="222"/>
      <c r="I10" s="146"/>
      <c r="J10" s="146"/>
      <c r="K10" s="146"/>
    </row>
    <row r="11" spans="2:5" ht="14.25">
      <c r="B11" s="24"/>
      <c r="C11" s="87"/>
      <c r="E11" s="87"/>
    </row>
    <row r="12" spans="5:6" ht="14.25">
      <c r="E12" s="87"/>
      <c r="F12" s="8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V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07" t="s">
        <v>122</v>
      </c>
      <c r="B1" s="207"/>
      <c r="C1" s="207"/>
      <c r="D1" s="207"/>
      <c r="E1" s="207"/>
      <c r="F1" s="207"/>
      <c r="G1" s="207"/>
    </row>
    <row r="2" spans="1:7" s="24" customFormat="1" ht="15.75" customHeight="1" thickBot="1">
      <c r="A2" s="203" t="s">
        <v>37</v>
      </c>
      <c r="B2" s="169"/>
      <c r="C2" s="225" t="s">
        <v>90</v>
      </c>
      <c r="D2" s="225"/>
      <c r="E2" s="225" t="s">
        <v>123</v>
      </c>
      <c r="F2" s="225"/>
      <c r="G2" s="176"/>
    </row>
    <row r="3" spans="1:7" s="24" customFormat="1" ht="45.75" thickBot="1">
      <c r="A3" s="203"/>
      <c r="B3" s="163" t="s">
        <v>76</v>
      </c>
      <c r="C3" s="172" t="s">
        <v>92</v>
      </c>
      <c r="D3" s="172" t="s">
        <v>93</v>
      </c>
      <c r="E3" s="172" t="s">
        <v>94</v>
      </c>
      <c r="F3" s="172" t="s">
        <v>93</v>
      </c>
      <c r="G3" s="164" t="s">
        <v>111</v>
      </c>
    </row>
    <row r="4" spans="1:7" s="24" customFormat="1" ht="14.25">
      <c r="A4" s="18">
        <v>1</v>
      </c>
      <c r="B4" s="89" t="s">
        <v>116</v>
      </c>
      <c r="C4" s="31">
        <v>0.2319799999999814</v>
      </c>
      <c r="D4" s="83">
        <v>6.348944515205495E-05</v>
      </c>
      <c r="E4" s="32">
        <v>0</v>
      </c>
      <c r="F4" s="83">
        <v>0</v>
      </c>
      <c r="G4" s="33">
        <v>0</v>
      </c>
    </row>
    <row r="5" spans="1:7" s="24" customFormat="1" ht="14.25">
      <c r="A5" s="127">
        <v>2</v>
      </c>
      <c r="B5" s="89" t="s">
        <v>119</v>
      </c>
      <c r="C5" s="137">
        <v>-114.89134640000016</v>
      </c>
      <c r="D5" s="152">
        <v>-0.03486591882980188</v>
      </c>
      <c r="E5" s="153">
        <v>0</v>
      </c>
      <c r="F5" s="152">
        <v>0</v>
      </c>
      <c r="G5" s="34">
        <v>0</v>
      </c>
    </row>
    <row r="6" spans="1:7" s="24" customFormat="1" ht="15.75" thickBot="1">
      <c r="A6" s="98"/>
      <c r="B6" s="75" t="s">
        <v>71</v>
      </c>
      <c r="C6" s="76">
        <v>-114.65936640000018</v>
      </c>
      <c r="D6" s="80">
        <v>-0.01649996023487612</v>
      </c>
      <c r="E6" s="77">
        <v>0</v>
      </c>
      <c r="F6" s="80">
        <v>0</v>
      </c>
      <c r="G6" s="99">
        <v>0</v>
      </c>
    </row>
    <row r="7" spans="1:8" s="24" customFormat="1" ht="15" customHeight="1" thickBot="1">
      <c r="A7" s="199"/>
      <c r="B7" s="199"/>
      <c r="C7" s="199"/>
      <c r="D7" s="199"/>
      <c r="E7" s="199"/>
      <c r="F7" s="199"/>
      <c r="G7" s="199"/>
      <c r="H7" s="7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="24" customFormat="1" ht="14.25">
      <c r="D28" s="6"/>
    </row>
    <row r="29" spans="2:5" s="24" customFormat="1" ht="15" thickBot="1">
      <c r="B29" s="66"/>
      <c r="C29" s="66"/>
      <c r="D29" s="67"/>
      <c r="E29" s="66"/>
    </row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pans="2:5" s="24" customFormat="1" ht="30.75" thickBot="1">
      <c r="B35" s="189" t="s">
        <v>76</v>
      </c>
      <c r="C35" s="172" t="s">
        <v>96</v>
      </c>
      <c r="D35" s="172" t="s">
        <v>97</v>
      </c>
      <c r="E35" s="179" t="s">
        <v>98</v>
      </c>
    </row>
    <row r="36" spans="2:5" s="24" customFormat="1" ht="14.25">
      <c r="B36" s="111" t="str">
        <f aca="true" t="shared" si="0" ref="B36:D37">B4</f>
        <v>Іndeks Ukrainskoi Birzhi</v>
      </c>
      <c r="C36" s="112">
        <f t="shared" si="0"/>
        <v>0.2319799999999814</v>
      </c>
      <c r="D36" s="136">
        <f t="shared" si="0"/>
        <v>6.348944515205495E-05</v>
      </c>
      <c r="E36" s="113">
        <f>G4</f>
        <v>0</v>
      </c>
    </row>
    <row r="37" spans="2:256" ht="14.25">
      <c r="B37" s="30" t="str">
        <f t="shared" si="0"/>
        <v> KINTO-Hold</v>
      </c>
      <c r="C37" s="31">
        <f t="shared" si="0"/>
        <v>-114.89134640000016</v>
      </c>
      <c r="D37" s="154">
        <f t="shared" si="0"/>
        <v>-0.03486591882980188</v>
      </c>
      <c r="E37" s="33">
        <f>G5</f>
        <v>0</v>
      </c>
      <c r="F37" s="16"/>
      <c r="IV37" s="24"/>
    </row>
    <row r="38" spans="2:6" ht="14.25">
      <c r="B38" s="24"/>
      <c r="C38" s="138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76</v>
      </c>
      <c r="B1" s="56" t="s">
        <v>99</v>
      </c>
      <c r="C1" s="10"/>
      <c r="D1" s="10"/>
    </row>
    <row r="2" spans="1:4" ht="14.25">
      <c r="A2" s="89" t="s">
        <v>119</v>
      </c>
      <c r="B2" s="120">
        <v>-0.0348620471777592</v>
      </c>
      <c r="C2" s="10"/>
      <c r="D2" s="10"/>
    </row>
    <row r="3" spans="1:4" ht="14.25">
      <c r="A3" s="22" t="s">
        <v>116</v>
      </c>
      <c r="B3" s="121">
        <v>6.480191443380967E-05</v>
      </c>
      <c r="C3" s="10"/>
      <c r="D3" s="10"/>
    </row>
    <row r="4" spans="1:4" ht="14.25">
      <c r="A4" s="180" t="s">
        <v>100</v>
      </c>
      <c r="B4" s="121">
        <v>-0.0173986226316627</v>
      </c>
      <c r="C4" s="10"/>
      <c r="D4" s="10"/>
    </row>
    <row r="5" spans="1:4" ht="14.25">
      <c r="A5" s="180" t="s">
        <v>15</v>
      </c>
      <c r="B5" s="121">
        <v>0.36114353872703275</v>
      </c>
      <c r="C5" s="10"/>
      <c r="D5" s="10"/>
    </row>
    <row r="6" spans="1:4" ht="14.25">
      <c r="A6" s="180" t="s">
        <v>14</v>
      </c>
      <c r="B6" s="121">
        <v>0</v>
      </c>
      <c r="C6" s="10"/>
      <c r="D6" s="10"/>
    </row>
    <row r="7" spans="1:4" ht="14.25">
      <c r="A7" s="180" t="s">
        <v>101</v>
      </c>
      <c r="B7" s="121">
        <v>-0.03105488310825688</v>
      </c>
      <c r="C7" s="10"/>
      <c r="D7" s="10"/>
    </row>
    <row r="8" spans="1:4" ht="14.25">
      <c r="A8" s="180" t="s">
        <v>102</v>
      </c>
      <c r="B8" s="121">
        <v>8.219178082136125E-06</v>
      </c>
      <c r="C8" s="10"/>
      <c r="D8" s="10"/>
    </row>
    <row r="9" spans="1:4" ht="14.25">
      <c r="A9" s="180" t="s">
        <v>103</v>
      </c>
      <c r="B9" s="121">
        <v>0.01315068493150685</v>
      </c>
      <c r="C9" s="10"/>
      <c r="D9" s="10"/>
    </row>
    <row r="10" spans="1:4" ht="15" thickBot="1">
      <c r="A10" s="181" t="s">
        <v>104</v>
      </c>
      <c r="B10" s="122">
        <v>-0.032468624742959085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43.1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96" t="s">
        <v>36</v>
      </c>
      <c r="B1" s="196"/>
      <c r="C1" s="196"/>
      <c r="D1" s="196"/>
      <c r="E1" s="196"/>
      <c r="F1" s="196"/>
      <c r="G1" s="196"/>
      <c r="H1" s="196"/>
      <c r="I1" s="13"/>
    </row>
    <row r="2" spans="1:9" ht="30.75" thickBot="1">
      <c r="A2" s="161" t="s">
        <v>37</v>
      </c>
      <c r="B2" s="162" t="s">
        <v>38</v>
      </c>
      <c r="C2" s="163" t="s">
        <v>39</v>
      </c>
      <c r="D2" s="163" t="s">
        <v>40</v>
      </c>
      <c r="E2" s="163" t="s">
        <v>41</v>
      </c>
      <c r="F2" s="163" t="s">
        <v>42</v>
      </c>
      <c r="G2" s="163" t="s">
        <v>43</v>
      </c>
      <c r="H2" s="164" t="s">
        <v>44</v>
      </c>
      <c r="I2" s="16"/>
    </row>
    <row r="3" spans="1:9" ht="14.25">
      <c r="A3" s="18">
        <v>1</v>
      </c>
      <c r="B3" s="68" t="s">
        <v>45</v>
      </c>
      <c r="C3" s="69">
        <v>75034378.49</v>
      </c>
      <c r="D3" s="70">
        <v>11934</v>
      </c>
      <c r="E3" s="69">
        <v>6287.45</v>
      </c>
      <c r="F3" s="70">
        <v>1000</v>
      </c>
      <c r="G3" s="68" t="s">
        <v>46</v>
      </c>
      <c r="H3" s="71" t="s">
        <v>2</v>
      </c>
      <c r="I3" s="16"/>
    </row>
    <row r="4" spans="1:9" ht="14.25">
      <c r="A4" s="18">
        <v>2</v>
      </c>
      <c r="B4" s="68" t="s">
        <v>47</v>
      </c>
      <c r="C4" s="69">
        <v>23640301.21</v>
      </c>
      <c r="D4" s="70">
        <v>44455</v>
      </c>
      <c r="E4" s="69">
        <v>531.7805</v>
      </c>
      <c r="F4" s="70">
        <v>100</v>
      </c>
      <c r="G4" s="68" t="s">
        <v>48</v>
      </c>
      <c r="H4" s="71" t="s">
        <v>6</v>
      </c>
      <c r="I4" s="16"/>
    </row>
    <row r="5" spans="1:9" ht="14.25" customHeight="1">
      <c r="A5" s="18">
        <v>3</v>
      </c>
      <c r="B5" s="68" t="s">
        <v>49</v>
      </c>
      <c r="C5" s="69">
        <v>10965120.57</v>
      </c>
      <c r="D5" s="70">
        <v>6900917</v>
      </c>
      <c r="E5" s="69">
        <v>1.59</v>
      </c>
      <c r="F5" s="70">
        <v>1</v>
      </c>
      <c r="G5" s="68" t="s">
        <v>46</v>
      </c>
      <c r="H5" s="71" t="s">
        <v>2</v>
      </c>
      <c r="I5" s="16"/>
    </row>
    <row r="6" spans="1:9" ht="14.25">
      <c r="A6" s="18">
        <v>4</v>
      </c>
      <c r="B6" s="165" t="s">
        <v>50</v>
      </c>
      <c r="C6" s="69">
        <v>8862561.87</v>
      </c>
      <c r="D6" s="70">
        <v>8445</v>
      </c>
      <c r="E6" s="69">
        <v>1049.4449</v>
      </c>
      <c r="F6" s="70">
        <v>1000</v>
      </c>
      <c r="G6" s="166" t="s">
        <v>51</v>
      </c>
      <c r="H6" s="71" t="s">
        <v>1</v>
      </c>
      <c r="I6" s="16"/>
    </row>
    <row r="7" spans="1:9" ht="14.25" customHeight="1">
      <c r="A7" s="18">
        <v>5</v>
      </c>
      <c r="B7" s="68" t="s">
        <v>52</v>
      </c>
      <c r="C7" s="69">
        <v>6479814.5</v>
      </c>
      <c r="D7" s="70">
        <v>1085</v>
      </c>
      <c r="E7" s="69">
        <v>5972.1793</v>
      </c>
      <c r="F7" s="70">
        <v>1000</v>
      </c>
      <c r="G7" s="166" t="s">
        <v>51</v>
      </c>
      <c r="H7" s="71" t="s">
        <v>1</v>
      </c>
      <c r="I7" s="16"/>
    </row>
    <row r="8" spans="1:9" ht="14.25">
      <c r="A8" s="18">
        <v>6</v>
      </c>
      <c r="B8" s="165" t="s">
        <v>53</v>
      </c>
      <c r="C8" s="69">
        <v>5838307.5</v>
      </c>
      <c r="D8" s="70">
        <v>1256</v>
      </c>
      <c r="E8" s="69">
        <v>4648.33</v>
      </c>
      <c r="F8" s="70">
        <v>1000</v>
      </c>
      <c r="G8" s="167" t="s">
        <v>54</v>
      </c>
      <c r="H8" s="71" t="s">
        <v>4</v>
      </c>
      <c r="I8" s="16"/>
    </row>
    <row r="9" spans="1:9" ht="14.25">
      <c r="A9" s="18">
        <v>7</v>
      </c>
      <c r="B9" s="165" t="s">
        <v>55</v>
      </c>
      <c r="C9" s="69">
        <v>4520597.36</v>
      </c>
      <c r="D9" s="70">
        <v>675</v>
      </c>
      <c r="E9" s="69">
        <v>6697.18</v>
      </c>
      <c r="F9" s="70">
        <v>1000</v>
      </c>
      <c r="G9" s="167" t="s">
        <v>56</v>
      </c>
      <c r="H9" s="71" t="s">
        <v>4</v>
      </c>
      <c r="I9" s="16"/>
    </row>
    <row r="10" spans="1:9" ht="14.25">
      <c r="A10" s="18">
        <v>8</v>
      </c>
      <c r="B10" s="165" t="s">
        <v>57</v>
      </c>
      <c r="C10" s="69">
        <v>4384559.8978</v>
      </c>
      <c r="D10" s="70">
        <v>14703</v>
      </c>
      <c r="E10" s="69">
        <v>298.2085</v>
      </c>
      <c r="F10" s="70">
        <v>100</v>
      </c>
      <c r="G10" s="68" t="s">
        <v>48</v>
      </c>
      <c r="H10" s="71" t="s">
        <v>6</v>
      </c>
      <c r="I10" s="16"/>
    </row>
    <row r="11" spans="1:9" ht="14.25">
      <c r="A11" s="18">
        <v>9</v>
      </c>
      <c r="B11" s="165" t="s">
        <v>58</v>
      </c>
      <c r="C11" s="69">
        <v>2720360.47</v>
      </c>
      <c r="D11" s="70">
        <v>2566</v>
      </c>
      <c r="E11" s="69">
        <v>1060.1561</v>
      </c>
      <c r="F11" s="70">
        <v>1000</v>
      </c>
      <c r="G11" s="168" t="s">
        <v>59</v>
      </c>
      <c r="H11" s="71" t="s">
        <v>7</v>
      </c>
      <c r="I11" s="16"/>
    </row>
    <row r="12" spans="1:9" ht="14.25">
      <c r="A12" s="18">
        <v>10</v>
      </c>
      <c r="B12" s="68" t="s">
        <v>60</v>
      </c>
      <c r="C12" s="69">
        <v>2313764.52</v>
      </c>
      <c r="D12" s="70">
        <v>1313</v>
      </c>
      <c r="E12" s="69">
        <v>1762.1969</v>
      </c>
      <c r="F12" s="70">
        <v>1000</v>
      </c>
      <c r="G12" s="68" t="s">
        <v>61</v>
      </c>
      <c r="H12" s="71" t="s">
        <v>5</v>
      </c>
      <c r="I12" s="16"/>
    </row>
    <row r="13" spans="1:9" ht="14.25">
      <c r="A13" s="18">
        <v>11</v>
      </c>
      <c r="B13" t="s">
        <v>62</v>
      </c>
      <c r="C13" s="69">
        <v>1710141.35</v>
      </c>
      <c r="D13" s="70">
        <v>366</v>
      </c>
      <c r="E13" s="69">
        <v>4672.5173</v>
      </c>
      <c r="F13" s="70">
        <v>1000</v>
      </c>
      <c r="G13" s="166" t="s">
        <v>51</v>
      </c>
      <c r="H13" s="71" t="s">
        <v>1</v>
      </c>
      <c r="I13" s="16"/>
    </row>
    <row r="14" spans="1:9" ht="14.25">
      <c r="A14" s="18">
        <v>12</v>
      </c>
      <c r="B14" s="165" t="s">
        <v>63</v>
      </c>
      <c r="C14" s="69">
        <v>1682661.39</v>
      </c>
      <c r="D14" s="70">
        <v>529</v>
      </c>
      <c r="E14" s="69">
        <v>3180.8344</v>
      </c>
      <c r="F14" s="70">
        <v>1000</v>
      </c>
      <c r="G14" s="68" t="s">
        <v>51</v>
      </c>
      <c r="H14" s="71" t="s">
        <v>1</v>
      </c>
      <c r="I14" s="16"/>
    </row>
    <row r="15" spans="1:9" ht="14.25">
      <c r="A15" s="18">
        <v>13</v>
      </c>
      <c r="B15" s="165" t="s">
        <v>64</v>
      </c>
      <c r="C15" s="69">
        <v>1464944.11</v>
      </c>
      <c r="D15" s="70">
        <v>3125</v>
      </c>
      <c r="E15" s="69">
        <v>468.7821</v>
      </c>
      <c r="F15" s="70">
        <v>1000</v>
      </c>
      <c r="G15" s="68" t="s">
        <v>48</v>
      </c>
      <c r="H15" s="71" t="s">
        <v>6</v>
      </c>
      <c r="I15" s="16"/>
    </row>
    <row r="16" spans="1:9" ht="14.25">
      <c r="A16" s="18">
        <v>14</v>
      </c>
      <c r="B16" s="165" t="s">
        <v>65</v>
      </c>
      <c r="C16" s="69">
        <v>1020050.2501</v>
      </c>
      <c r="D16" s="70">
        <v>953</v>
      </c>
      <c r="E16" s="69">
        <v>1070.357</v>
      </c>
      <c r="F16" s="70">
        <v>1000</v>
      </c>
      <c r="G16" s="168" t="s">
        <v>66</v>
      </c>
      <c r="H16" s="71" t="s">
        <v>0</v>
      </c>
      <c r="I16" s="16"/>
    </row>
    <row r="17" spans="1:9" ht="14.25">
      <c r="A17" s="18">
        <v>15</v>
      </c>
      <c r="B17" s="165" t="s">
        <v>67</v>
      </c>
      <c r="C17" s="69">
        <v>774873.76</v>
      </c>
      <c r="D17" s="70">
        <v>7881</v>
      </c>
      <c r="E17" s="69">
        <v>98.3218</v>
      </c>
      <c r="F17" s="70">
        <v>100</v>
      </c>
      <c r="G17" s="168" t="s">
        <v>68</v>
      </c>
      <c r="H17" s="71" t="s">
        <v>10</v>
      </c>
      <c r="I17" s="16"/>
    </row>
    <row r="18" spans="1:9" ht="14.25">
      <c r="A18" s="18">
        <v>16</v>
      </c>
      <c r="B18" s="68" t="s">
        <v>69</v>
      </c>
      <c r="C18" s="69">
        <v>231115.35</v>
      </c>
      <c r="D18" s="70">
        <v>22167</v>
      </c>
      <c r="E18" s="69">
        <v>10.4261</v>
      </c>
      <c r="F18" s="70">
        <v>100</v>
      </c>
      <c r="G18" s="68" t="s">
        <v>70</v>
      </c>
      <c r="H18" s="71" t="s">
        <v>11</v>
      </c>
      <c r="I18" s="16"/>
    </row>
    <row r="19" spans="1:8" ht="15" customHeight="1" thickBot="1">
      <c r="A19" s="197" t="s">
        <v>71</v>
      </c>
      <c r="B19" s="198"/>
      <c r="C19" s="81">
        <f>SUM(C3:C18)</f>
        <v>151643552.59789997</v>
      </c>
      <c r="D19" s="82">
        <f>SUM(D3:D18)</f>
        <v>7022370</v>
      </c>
      <c r="E19" s="46" t="s">
        <v>3</v>
      </c>
      <c r="F19" s="46" t="s">
        <v>3</v>
      </c>
      <c r="G19" s="46" t="s">
        <v>3</v>
      </c>
      <c r="H19" s="46" t="s">
        <v>3</v>
      </c>
    </row>
    <row r="20" spans="1:8" ht="15" customHeight="1">
      <c r="A20" s="200" t="s">
        <v>72</v>
      </c>
      <c r="B20" s="200"/>
      <c r="C20" s="200"/>
      <c r="D20" s="200"/>
      <c r="E20" s="200"/>
      <c r="F20" s="200"/>
      <c r="G20" s="200"/>
      <c r="H20" s="200"/>
    </row>
    <row r="21" spans="1:8" ht="15" customHeight="1" thickBot="1">
      <c r="A21" s="199"/>
      <c r="B21" s="199"/>
      <c r="C21" s="199"/>
      <c r="D21" s="199"/>
      <c r="E21" s="199"/>
      <c r="F21" s="199"/>
      <c r="G21" s="199"/>
      <c r="H21" s="199"/>
    </row>
    <row r="23" spans="2:4" ht="14.25">
      <c r="B23" s="17" t="s">
        <v>73</v>
      </c>
      <c r="C23" s="20">
        <f>C19-SUM(C3:C12)</f>
        <v>6883786.210099965</v>
      </c>
      <c r="D23" s="110">
        <f>C23/$C$19</f>
        <v>0.04539451953063315</v>
      </c>
    </row>
    <row r="24" spans="2:8" ht="14.25">
      <c r="B24" s="68" t="str">
        <f aca="true" t="shared" si="0" ref="B24:C30">B3</f>
        <v>ОТP Klasychnyi</v>
      </c>
      <c r="C24" s="69">
        <f t="shared" si="0"/>
        <v>75034378.49</v>
      </c>
      <c r="D24" s="110">
        <f>C24/$C$19</f>
        <v>0.4948075747668754</v>
      </c>
      <c r="H24" s="16"/>
    </row>
    <row r="25" spans="2:8" ht="14.25">
      <c r="B25" s="68" t="str">
        <f t="shared" si="0"/>
        <v>КІNТО-Кlasychnyi</v>
      </c>
      <c r="C25" s="69">
        <f t="shared" si="0"/>
        <v>23640301.21</v>
      </c>
      <c r="D25" s="110">
        <f aca="true" t="shared" si="1" ref="D25:D33">C25/$C$19</f>
        <v>0.15589387616554284</v>
      </c>
      <c r="H25" s="16"/>
    </row>
    <row r="26" spans="2:8" ht="14.25">
      <c r="B26" s="68" t="str">
        <f t="shared" si="0"/>
        <v>ОТP Fond Aktsii</v>
      </c>
      <c r="C26" s="69">
        <f t="shared" si="0"/>
        <v>10965120.57</v>
      </c>
      <c r="D26" s="110">
        <f t="shared" si="1"/>
        <v>0.07230851811468211</v>
      </c>
      <c r="H26" s="16"/>
    </row>
    <row r="27" spans="2:8" ht="14.25">
      <c r="B27" s="68" t="str">
        <f t="shared" si="0"/>
        <v>UNIVER.UA/Yaroslav Mudryi: Fond Aktsii</v>
      </c>
      <c r="C27" s="69">
        <f t="shared" si="0"/>
        <v>8862561.87</v>
      </c>
      <c r="D27" s="110">
        <f t="shared" si="1"/>
        <v>0.05844338066584396</v>
      </c>
      <c r="H27" s="16"/>
    </row>
    <row r="28" spans="2:8" ht="14.25">
      <c r="B28" s="68" t="str">
        <f t="shared" si="0"/>
        <v>UNIVER.UA/Мykhailo Hrushevskyi: Fond Derzhavnykh Paperiv</v>
      </c>
      <c r="C28" s="69">
        <f t="shared" si="0"/>
        <v>6479814.5</v>
      </c>
      <c r="D28" s="110">
        <f t="shared" si="1"/>
        <v>0.042730563805649956</v>
      </c>
      <c r="H28" s="16"/>
    </row>
    <row r="29" spans="2:8" ht="14.25">
      <c r="B29" s="68" t="str">
        <f t="shared" si="0"/>
        <v>Altus – Depozyt</v>
      </c>
      <c r="C29" s="69">
        <f t="shared" si="0"/>
        <v>5838307.5</v>
      </c>
      <c r="D29" s="110">
        <f t="shared" si="1"/>
        <v>0.038500202613169665</v>
      </c>
      <c r="H29" s="16"/>
    </row>
    <row r="30" spans="2:8" ht="14.25">
      <c r="B30" s="68" t="str">
        <f t="shared" si="0"/>
        <v>Altus – Zbalansovanyi</v>
      </c>
      <c r="C30" s="69">
        <f t="shared" si="0"/>
        <v>4520597.36</v>
      </c>
      <c r="D30" s="110">
        <f t="shared" si="1"/>
        <v>0.029810679600647944</v>
      </c>
      <c r="H30" s="16"/>
    </row>
    <row r="31" spans="2:8" ht="14.25">
      <c r="B31" s="68" t="str">
        <f aca="true" t="shared" si="2" ref="B31:C33">B11</f>
        <v>Sofiivskyi</v>
      </c>
      <c r="C31" s="69">
        <f t="shared" si="2"/>
        <v>2720360.47</v>
      </c>
      <c r="D31" s="110">
        <f t="shared" si="1"/>
        <v>0.017939176597987938</v>
      </c>
      <c r="H31" s="16"/>
    </row>
    <row r="32" spans="2:4" ht="14.25">
      <c r="B32" s="68" t="str">
        <f t="shared" si="2"/>
        <v>VSI</v>
      </c>
      <c r="C32" s="69">
        <f t="shared" si="2"/>
        <v>2313764.52</v>
      </c>
      <c r="D32" s="110">
        <f t="shared" si="1"/>
        <v>0.015257915555006867</v>
      </c>
    </row>
    <row r="33" spans="2:4" ht="14.25">
      <c r="B33" s="68" t="str">
        <f t="shared" si="2"/>
        <v>UNIVER.UA/Taras Shevchenko: Fond Zaoshchadzhen</v>
      </c>
      <c r="C33" s="69">
        <f t="shared" si="2"/>
        <v>1710141.35</v>
      </c>
      <c r="D33" s="110">
        <f t="shared" si="1"/>
        <v>0.011277375929952217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1" width="20.75390625" style="27" customWidth="1"/>
    <col min="12" max="16384" width="9.125" style="27" customWidth="1"/>
  </cols>
  <sheetData>
    <row r="1" spans="1:10" s="14" customFormat="1" ht="16.5" thickBot="1">
      <c r="A1" s="202" t="s">
        <v>74</v>
      </c>
      <c r="B1" s="202"/>
      <c r="C1" s="202"/>
      <c r="D1" s="202"/>
      <c r="E1" s="202"/>
      <c r="F1" s="202"/>
      <c r="G1" s="202"/>
      <c r="H1" s="202"/>
      <c r="I1" s="202"/>
      <c r="J1" s="84"/>
    </row>
    <row r="2" spans="1:11" s="17" customFormat="1" ht="15.75" customHeight="1" thickBot="1">
      <c r="A2" s="203" t="s">
        <v>37</v>
      </c>
      <c r="B2" s="169"/>
      <c r="C2" s="170"/>
      <c r="D2" s="171"/>
      <c r="E2" s="204" t="s">
        <v>75</v>
      </c>
      <c r="F2" s="204"/>
      <c r="G2" s="204"/>
      <c r="H2" s="204"/>
      <c r="I2" s="204"/>
      <c r="J2" s="204"/>
      <c r="K2" s="204"/>
    </row>
    <row r="3" spans="1:11" s="19" customFormat="1" ht="51.75" thickBot="1">
      <c r="A3" s="203"/>
      <c r="B3" s="172" t="s">
        <v>76</v>
      </c>
      <c r="C3" s="173" t="s">
        <v>77</v>
      </c>
      <c r="D3" s="173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15" t="s">
        <v>83</v>
      </c>
      <c r="J3" s="164" t="s">
        <v>84</v>
      </c>
      <c r="K3" s="174" t="s">
        <v>85</v>
      </c>
    </row>
    <row r="4" spans="1:11" s="17" customFormat="1" ht="14.25" collapsed="1">
      <c r="A4" s="18">
        <v>1</v>
      </c>
      <c r="B4" s="175" t="s">
        <v>47</v>
      </c>
      <c r="C4" s="129">
        <v>38118</v>
      </c>
      <c r="D4" s="129">
        <v>38182</v>
      </c>
      <c r="E4" s="130">
        <v>0.010626794033305798</v>
      </c>
      <c r="F4" s="130">
        <v>0.02331228583597955</v>
      </c>
      <c r="G4" s="130">
        <v>0.07682925940273333</v>
      </c>
      <c r="H4" s="130">
        <v>0.02574189628419754</v>
      </c>
      <c r="I4" s="130">
        <v>0.0939570337661868</v>
      </c>
      <c r="J4" s="131">
        <v>4.317805000000384</v>
      </c>
      <c r="K4" s="103">
        <v>0.0908259553112174</v>
      </c>
    </row>
    <row r="5" spans="1:11" s="17" customFormat="1" ht="14.25" collapsed="1">
      <c r="A5" s="18">
        <v>2</v>
      </c>
      <c r="B5" s="175" t="s">
        <v>55</v>
      </c>
      <c r="C5" s="129">
        <v>38828</v>
      </c>
      <c r="D5" s="129">
        <v>39028</v>
      </c>
      <c r="E5" s="130">
        <v>0.00895637514639458</v>
      </c>
      <c r="F5" s="130">
        <v>0.01919169937308496</v>
      </c>
      <c r="G5" s="130">
        <v>0.056474181203254314</v>
      </c>
      <c r="H5" s="130">
        <v>0.09795475833170153</v>
      </c>
      <c r="I5" s="130" t="s">
        <v>21</v>
      </c>
      <c r="J5" s="131">
        <v>5.697179999999768</v>
      </c>
      <c r="K5" s="104">
        <v>0.11907054981736187</v>
      </c>
    </row>
    <row r="6" spans="1:11" s="17" customFormat="1" ht="14.25" collapsed="1">
      <c r="A6" s="18">
        <v>3</v>
      </c>
      <c r="B6" s="166" t="s">
        <v>63</v>
      </c>
      <c r="C6" s="129">
        <v>38919</v>
      </c>
      <c r="D6" s="129">
        <v>39092</v>
      </c>
      <c r="E6" s="130">
        <v>0.004665986283829193</v>
      </c>
      <c r="F6" s="130">
        <v>0.01048542008947484</v>
      </c>
      <c r="G6" s="130">
        <v>0.04134619909728765</v>
      </c>
      <c r="H6" s="130">
        <v>0.14561507677692243</v>
      </c>
      <c r="I6" s="130">
        <v>0.1686427959646486</v>
      </c>
      <c r="J6" s="131">
        <v>2.180834399999046</v>
      </c>
      <c r="K6" s="104">
        <v>0.07161931239312125</v>
      </c>
    </row>
    <row r="7" spans="1:11" s="17" customFormat="1" ht="14.25" collapsed="1">
      <c r="A7" s="18">
        <v>4</v>
      </c>
      <c r="B7" s="166" t="s">
        <v>50</v>
      </c>
      <c r="C7" s="129">
        <v>38919</v>
      </c>
      <c r="D7" s="129">
        <v>39092</v>
      </c>
      <c r="E7" s="130">
        <v>-0.012540778938014085</v>
      </c>
      <c r="F7" s="130">
        <v>-0.019070568469011118</v>
      </c>
      <c r="G7" s="130">
        <v>-0.012082502925795935</v>
      </c>
      <c r="H7" s="130">
        <v>-0.011785465487054059</v>
      </c>
      <c r="I7" s="130">
        <v>-0.009141398367187414</v>
      </c>
      <c r="J7" s="131">
        <v>0.04944489999998014</v>
      </c>
      <c r="K7" s="104">
        <v>0.002889097547789321</v>
      </c>
    </row>
    <row r="8" spans="1:11" s="17" customFormat="1" ht="14.25" collapsed="1">
      <c r="A8" s="18">
        <v>5</v>
      </c>
      <c r="B8" s="128" t="s">
        <v>45</v>
      </c>
      <c r="C8" s="129">
        <v>39413</v>
      </c>
      <c r="D8" s="129">
        <v>39589</v>
      </c>
      <c r="E8" s="130">
        <v>0.01203180581707386</v>
      </c>
      <c r="F8" s="130">
        <v>0.02826672510618433</v>
      </c>
      <c r="G8" s="130">
        <v>0.09672923524077226</v>
      </c>
      <c r="H8" s="130">
        <v>0.1853004607396167</v>
      </c>
      <c r="I8" s="130">
        <v>0.1428776570412451</v>
      </c>
      <c r="J8" s="131">
        <v>5.287450000001315</v>
      </c>
      <c r="K8" s="104">
        <v>0.1270934426813004</v>
      </c>
    </row>
    <row r="9" spans="1:11" s="17" customFormat="1" ht="14.25" collapsed="1">
      <c r="A9" s="18">
        <v>6</v>
      </c>
      <c r="B9" s="166" t="s">
        <v>65</v>
      </c>
      <c r="C9" s="129">
        <v>39429</v>
      </c>
      <c r="D9" s="129">
        <v>39618</v>
      </c>
      <c r="E9" s="130">
        <v>0.003153913647725437</v>
      </c>
      <c r="F9" s="130">
        <v>0.008343758045890493</v>
      </c>
      <c r="G9" s="130">
        <v>0.01882241518401262</v>
      </c>
      <c r="H9" s="130">
        <v>-0.014721230572784627</v>
      </c>
      <c r="I9" s="130">
        <v>-0.015117504680054461</v>
      </c>
      <c r="J9" s="131">
        <v>0.07035699999999556</v>
      </c>
      <c r="K9" s="104">
        <v>0.004457425823764849</v>
      </c>
    </row>
    <row r="10" spans="1:11" s="17" customFormat="1" ht="14.25">
      <c r="A10" s="18">
        <v>7</v>
      </c>
      <c r="B10" s="166" t="s">
        <v>67</v>
      </c>
      <c r="C10" s="129">
        <v>39560</v>
      </c>
      <c r="D10" s="129">
        <v>39770</v>
      </c>
      <c r="E10" s="130">
        <v>-0.0012504456808787312</v>
      </c>
      <c r="F10" s="130">
        <v>-0.0022669800256626127</v>
      </c>
      <c r="G10" s="130">
        <v>-0.04161191841775569</v>
      </c>
      <c r="H10" s="130">
        <v>-0.04847998621904537</v>
      </c>
      <c r="I10" s="130">
        <v>0.08182410337414892</v>
      </c>
      <c r="J10" s="131">
        <v>-0.016782000000075237</v>
      </c>
      <c r="K10" s="104">
        <v>-0.0011374165539248526</v>
      </c>
    </row>
    <row r="11" spans="1:11" s="17" customFormat="1" ht="14.25" collapsed="1">
      <c r="A11" s="18">
        <v>8</v>
      </c>
      <c r="B11" s="166" t="s">
        <v>64</v>
      </c>
      <c r="C11" s="129">
        <v>39884</v>
      </c>
      <c r="D11" s="129">
        <v>40001</v>
      </c>
      <c r="E11" s="130">
        <v>-0.060403640995233876</v>
      </c>
      <c r="F11" s="130">
        <v>-0.0627971854056335</v>
      </c>
      <c r="G11" s="130">
        <v>-0.0992702426951918</v>
      </c>
      <c r="H11" s="130">
        <v>-0.2424022390068068</v>
      </c>
      <c r="I11" s="130">
        <v>-0.05818501223447803</v>
      </c>
      <c r="J11" s="131">
        <v>-0.5312179000000399</v>
      </c>
      <c r="K11" s="104">
        <v>-0.05181874633032757</v>
      </c>
    </row>
    <row r="12" spans="1:11" s="17" customFormat="1" ht="14.25" collapsed="1">
      <c r="A12" s="18">
        <v>9</v>
      </c>
      <c r="B12" s="128" t="s">
        <v>69</v>
      </c>
      <c r="C12" s="129">
        <v>40031</v>
      </c>
      <c r="D12" s="129">
        <v>40129</v>
      </c>
      <c r="E12" s="130">
        <v>-0.010679736019327368</v>
      </c>
      <c r="F12" s="130">
        <v>-0.010979108011556327</v>
      </c>
      <c r="G12" s="130">
        <v>-0.33802896936744253</v>
      </c>
      <c r="H12" s="130">
        <v>-0.8259804985195284</v>
      </c>
      <c r="I12" s="130">
        <v>-0.8189193273019946</v>
      </c>
      <c r="J12" s="131">
        <v>-0.8957389999999978</v>
      </c>
      <c r="K12" s="104">
        <v>-0.15023551293071347</v>
      </c>
    </row>
    <row r="13" spans="1:11" s="17" customFormat="1" ht="14.25" collapsed="1">
      <c r="A13" s="18">
        <v>10</v>
      </c>
      <c r="B13" s="128" t="s">
        <v>49</v>
      </c>
      <c r="C13" s="129">
        <v>40253</v>
      </c>
      <c r="D13" s="129">
        <v>40366</v>
      </c>
      <c r="E13" s="130">
        <v>0.10416666666675511</v>
      </c>
      <c r="F13" s="130">
        <v>0.09655172413803359</v>
      </c>
      <c r="G13" s="130">
        <v>0.1605839416059367</v>
      </c>
      <c r="H13" s="130">
        <v>-0.06470588235285801</v>
      </c>
      <c r="I13" s="130">
        <v>0.1954887218045689</v>
      </c>
      <c r="J13" s="131">
        <v>0.5900000000000307</v>
      </c>
      <c r="K13" s="104">
        <v>0.03565033974688614</v>
      </c>
    </row>
    <row r="14" spans="1:11" s="17" customFormat="1" ht="14.25">
      <c r="A14" s="18">
        <v>11</v>
      </c>
      <c r="B14" s="166" t="s">
        <v>58</v>
      </c>
      <c r="C14" s="129">
        <v>40114</v>
      </c>
      <c r="D14" s="129">
        <v>40401</v>
      </c>
      <c r="E14" s="130">
        <v>-0.004420753981993597</v>
      </c>
      <c r="F14" s="130">
        <v>-0.0073851840158969395</v>
      </c>
      <c r="G14" s="130">
        <v>-0.057365783984122065</v>
      </c>
      <c r="H14" s="130">
        <v>-0.17119606473036597</v>
      </c>
      <c r="I14" s="130">
        <v>0.10609891387692993</v>
      </c>
      <c r="J14" s="131">
        <v>0.060156100000016144</v>
      </c>
      <c r="K14" s="104">
        <v>0.004454733255548238</v>
      </c>
    </row>
    <row r="15" spans="1:11" s="17" customFormat="1" ht="14.25">
      <c r="A15" s="18">
        <v>12</v>
      </c>
      <c r="B15" s="166" t="s">
        <v>53</v>
      </c>
      <c r="C15" s="129">
        <v>40226</v>
      </c>
      <c r="D15" s="129">
        <v>40430</v>
      </c>
      <c r="E15" s="130">
        <v>0.006744361830425261</v>
      </c>
      <c r="F15" s="130">
        <v>0.014522708373938542</v>
      </c>
      <c r="G15" s="130">
        <v>0.04418606218397514</v>
      </c>
      <c r="H15" s="130">
        <v>0.07769952525535118</v>
      </c>
      <c r="I15" s="130" t="s">
        <v>21</v>
      </c>
      <c r="J15" s="131">
        <v>3.6483300000000654</v>
      </c>
      <c r="K15" s="104">
        <v>0.12481972932011232</v>
      </c>
    </row>
    <row r="16" spans="1:11" s="17" customFormat="1" ht="14.25" collapsed="1">
      <c r="A16" s="18">
        <v>13</v>
      </c>
      <c r="B16" s="166" t="s">
        <v>62</v>
      </c>
      <c r="C16" s="129">
        <v>40427</v>
      </c>
      <c r="D16" s="129">
        <v>40543</v>
      </c>
      <c r="E16" s="130">
        <v>0.014842293222796288</v>
      </c>
      <c r="F16" s="130">
        <v>0.0362187322018217</v>
      </c>
      <c r="G16" s="130">
        <v>0.08896784222925258</v>
      </c>
      <c r="H16" s="130">
        <v>0.27990598955243784</v>
      </c>
      <c r="I16" s="130">
        <v>0.27712292234594416</v>
      </c>
      <c r="J16" s="131">
        <v>3.672517300000309</v>
      </c>
      <c r="K16" s="104">
        <v>0.128495147708926</v>
      </c>
    </row>
    <row r="17" spans="1:11" s="17" customFormat="1" ht="14.25">
      <c r="A17" s="18">
        <v>14</v>
      </c>
      <c r="B17" s="128" t="s">
        <v>60</v>
      </c>
      <c r="C17" s="129">
        <v>40444</v>
      </c>
      <c r="D17" s="129">
        <v>40638</v>
      </c>
      <c r="E17" s="130">
        <v>0.007656475796770534</v>
      </c>
      <c r="F17" s="130">
        <v>0.014672120179027193</v>
      </c>
      <c r="G17" s="130">
        <v>0.07270116819443895</v>
      </c>
      <c r="H17" s="130">
        <v>0.061796713594207464</v>
      </c>
      <c r="I17" s="130">
        <v>0.07046850300953111</v>
      </c>
      <c r="J17" s="131">
        <v>0.7621968999999873</v>
      </c>
      <c r="K17" s="104">
        <v>0.04639377289256896</v>
      </c>
    </row>
    <row r="18" spans="1:11" s="17" customFormat="1" ht="14.25">
      <c r="A18" s="18">
        <v>15</v>
      </c>
      <c r="B18" s="175" t="s">
        <v>52</v>
      </c>
      <c r="C18" s="129">
        <v>40427</v>
      </c>
      <c r="D18" s="129">
        <v>40708</v>
      </c>
      <c r="E18" s="130">
        <v>0.014087686643746267</v>
      </c>
      <c r="F18" s="130">
        <v>0.030557066842173075</v>
      </c>
      <c r="G18" s="130">
        <v>0.09996578273512546</v>
      </c>
      <c r="H18" s="130">
        <v>0.5179080449338129</v>
      </c>
      <c r="I18" s="130">
        <v>0.47848364615200145</v>
      </c>
      <c r="J18" s="131">
        <v>4.972179300001054</v>
      </c>
      <c r="K18" s="104">
        <v>0.15636038214825265</v>
      </c>
    </row>
    <row r="19" spans="1:11" s="17" customFormat="1" ht="14.25">
      <c r="A19" s="18">
        <v>16</v>
      </c>
      <c r="B19" s="166" t="s">
        <v>57</v>
      </c>
      <c r="C19" s="129">
        <v>41026</v>
      </c>
      <c r="D19" s="129">
        <v>41242</v>
      </c>
      <c r="E19" s="130">
        <v>-0.0058480604421773386</v>
      </c>
      <c r="F19" s="130">
        <v>0.028658818221357407</v>
      </c>
      <c r="G19" s="130">
        <v>0.05784569585780175</v>
      </c>
      <c r="H19" s="130">
        <v>0.07250186477652365</v>
      </c>
      <c r="I19" s="130">
        <v>0.09068960926485325</v>
      </c>
      <c r="J19" s="131">
        <v>1.9820850000000418</v>
      </c>
      <c r="K19" s="104">
        <v>0.10606728918680997</v>
      </c>
    </row>
    <row r="20" spans="1:12" s="17" customFormat="1" ht="15.75" thickBot="1">
      <c r="A20" s="127"/>
      <c r="B20" s="132" t="s">
        <v>86</v>
      </c>
      <c r="C20" s="133" t="s">
        <v>3</v>
      </c>
      <c r="D20" s="133" t="s">
        <v>3</v>
      </c>
      <c r="E20" s="134">
        <f>AVERAGE(E4:E19)</f>
        <v>0.005736808939449833</v>
      </c>
      <c r="F20" s="134">
        <f>AVERAGE(F4:F19)</f>
        <v>0.013017627029950324</v>
      </c>
      <c r="G20" s="134">
        <f>AVERAGE(G4:G19)</f>
        <v>0.01663077284651767</v>
      </c>
      <c r="H20" s="134">
        <f>AVERAGE(H4:H19)</f>
        <v>0.005322060209770503</v>
      </c>
      <c r="I20" s="134">
        <f>AVERAGE(I4:I19)</f>
        <v>0.057449333144024554</v>
      </c>
      <c r="J20" s="133" t="s">
        <v>3</v>
      </c>
      <c r="K20" s="134">
        <f>AVERAGE(K4:K19)</f>
        <v>0.05093784387616834</v>
      </c>
      <c r="L20" s="135"/>
    </row>
    <row r="21" spans="1:11" s="17" customFormat="1" ht="14.25">
      <c r="A21" s="205" t="s">
        <v>87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s="17" customFormat="1" ht="15" collapsed="1" thickBot="1">
      <c r="A22" s="201"/>
      <c r="B22" s="201"/>
      <c r="C22" s="201"/>
      <c r="D22" s="201"/>
      <c r="E22" s="201"/>
      <c r="F22" s="201"/>
      <c r="G22" s="201"/>
      <c r="H22" s="201"/>
      <c r="I22" s="141"/>
      <c r="J22" s="141"/>
      <c r="K22" s="141"/>
    </row>
    <row r="23" spans="5:10" s="17" customFormat="1" ht="14.25" collapsed="1">
      <c r="E23" s="87"/>
      <c r="J23" s="16"/>
    </row>
    <row r="24" spans="5:10" s="17" customFormat="1" ht="14.25" collapsed="1">
      <c r="E24" s="88"/>
      <c r="J24" s="16"/>
    </row>
    <row r="25" spans="5:10" s="17" customFormat="1" ht="14.25">
      <c r="E25" s="87"/>
      <c r="F25" s="87"/>
      <c r="J25" s="16"/>
    </row>
    <row r="26" spans="5:10" s="17" customFormat="1" ht="14.25" collapsed="1">
      <c r="E26" s="88"/>
      <c r="I26" s="88"/>
      <c r="J26" s="16"/>
    </row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 collapsed="1"/>
    <row r="36" s="17" customFormat="1" ht="14.25" collapsed="1"/>
    <row r="37" s="17" customFormat="1" ht="14.25" collapsed="1"/>
    <row r="38" s="17" customFormat="1" ht="14.25" collapsed="1"/>
    <row r="39" s="17" customFormat="1" ht="14.25" collapsed="1"/>
    <row r="40" s="17" customFormat="1" ht="14.25"/>
    <row r="41" s="17" customFormat="1" ht="14.25"/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  <row r="57" spans="3:8" s="24" customFormat="1" ht="14.25">
      <c r="C57" s="25"/>
      <c r="D57" s="25"/>
      <c r="E57" s="26"/>
      <c r="F57" s="26"/>
      <c r="G57" s="26"/>
      <c r="H57" s="26"/>
    </row>
    <row r="58" spans="3:8" s="24" customFormat="1" ht="14.25">
      <c r="C58" s="25"/>
      <c r="D58" s="25"/>
      <c r="E58" s="26"/>
      <c r="F58" s="26"/>
      <c r="G58" s="26"/>
      <c r="H58" s="26"/>
    </row>
    <row r="59" spans="3:8" s="24" customFormat="1" ht="14.25">
      <c r="C59" s="25"/>
      <c r="D59" s="25"/>
      <c r="E59" s="26"/>
      <c r="F59" s="26"/>
      <c r="G59" s="26"/>
      <c r="H59" s="26"/>
    </row>
    <row r="60" spans="3:8" s="24" customFormat="1" ht="14.25">
      <c r="C60" s="25"/>
      <c r="D60" s="25"/>
      <c r="E60" s="26"/>
      <c r="F60" s="26"/>
      <c r="G60" s="26"/>
      <c r="H60" s="26"/>
    </row>
    <row r="61" spans="3:8" s="24" customFormat="1" ht="14.25">
      <c r="C61" s="25"/>
      <c r="D61" s="25"/>
      <c r="E61" s="26"/>
      <c r="F61" s="26"/>
      <c r="G61" s="26"/>
      <c r="H61" s="26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1.8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07" t="s">
        <v>88</v>
      </c>
      <c r="B1" s="207"/>
      <c r="C1" s="207"/>
      <c r="D1" s="207"/>
      <c r="E1" s="207"/>
      <c r="F1" s="207"/>
      <c r="G1" s="207"/>
    </row>
    <row r="2" spans="1:7" ht="15.75" customHeight="1" thickBot="1">
      <c r="A2" s="209" t="s">
        <v>89</v>
      </c>
      <c r="B2" s="169"/>
      <c r="C2" s="208" t="s">
        <v>90</v>
      </c>
      <c r="D2" s="203"/>
      <c r="E2" s="208" t="s">
        <v>91</v>
      </c>
      <c r="F2" s="203"/>
      <c r="G2" s="176"/>
    </row>
    <row r="3" spans="1:7" ht="45.75" thickBot="1">
      <c r="A3" s="210"/>
      <c r="B3" s="177" t="s">
        <v>76</v>
      </c>
      <c r="C3" s="172" t="s">
        <v>92</v>
      </c>
      <c r="D3" s="172" t="s">
        <v>93</v>
      </c>
      <c r="E3" s="172" t="s">
        <v>94</v>
      </c>
      <c r="F3" s="172" t="s">
        <v>93</v>
      </c>
      <c r="G3" s="164" t="s">
        <v>95</v>
      </c>
    </row>
    <row r="4" spans="1:8" ht="15" customHeight="1">
      <c r="A4" s="18">
        <v>1</v>
      </c>
      <c r="B4" s="30" t="s">
        <v>60</v>
      </c>
      <c r="C4" s="31">
        <v>662.8905000000001</v>
      </c>
      <c r="D4" s="79">
        <v>0.4015391192599906</v>
      </c>
      <c r="E4" s="32">
        <v>369</v>
      </c>
      <c r="F4" s="79">
        <v>0.3908898305084746</v>
      </c>
      <c r="G4" s="33">
        <v>649.7846071399438</v>
      </c>
      <c r="H4" s="43"/>
    </row>
    <row r="5" spans="1:8" ht="14.25" customHeight="1">
      <c r="A5" s="18">
        <v>2</v>
      </c>
      <c r="B5" s="175" t="s">
        <v>52</v>
      </c>
      <c r="C5" s="31">
        <v>90.01737000000011</v>
      </c>
      <c r="D5" s="79">
        <v>0.014087672608159957</v>
      </c>
      <c r="E5" s="32">
        <v>0</v>
      </c>
      <c r="F5" s="79">
        <v>0</v>
      </c>
      <c r="G5" s="33">
        <v>0</v>
      </c>
      <c r="H5" s="43"/>
    </row>
    <row r="6" spans="1:7" ht="14.25">
      <c r="A6" s="18">
        <v>3</v>
      </c>
      <c r="B6" s="175" t="s">
        <v>55</v>
      </c>
      <c r="C6" s="31">
        <v>40.13109000000078</v>
      </c>
      <c r="D6" s="79">
        <v>0.008956900371889372</v>
      </c>
      <c r="E6" s="32">
        <v>0</v>
      </c>
      <c r="F6" s="79">
        <v>0</v>
      </c>
      <c r="G6" s="33">
        <v>0</v>
      </c>
    </row>
    <row r="7" spans="1:7" ht="14.25">
      <c r="A7" s="18">
        <v>4</v>
      </c>
      <c r="B7" s="166" t="s">
        <v>53</v>
      </c>
      <c r="C7" s="31">
        <v>39.11350999999978</v>
      </c>
      <c r="D7" s="79">
        <v>0.0067446459055251875</v>
      </c>
      <c r="E7" s="32">
        <v>0</v>
      </c>
      <c r="F7" s="79">
        <v>0</v>
      </c>
      <c r="G7" s="33">
        <v>0</v>
      </c>
    </row>
    <row r="8" spans="1:7" ht="14.25">
      <c r="A8" s="18">
        <v>5</v>
      </c>
      <c r="B8" s="166" t="s">
        <v>62</v>
      </c>
      <c r="C8" s="31">
        <v>25.011200000000187</v>
      </c>
      <c r="D8" s="79">
        <v>0.01484229571229272</v>
      </c>
      <c r="E8" s="32">
        <v>0</v>
      </c>
      <c r="F8" s="79">
        <v>0</v>
      </c>
      <c r="G8" s="33">
        <v>0</v>
      </c>
    </row>
    <row r="9" spans="1:7" ht="14.25">
      <c r="A9" s="18">
        <v>6</v>
      </c>
      <c r="B9" s="166" t="s">
        <v>63</v>
      </c>
      <c r="C9" s="31">
        <v>7.814819999999833</v>
      </c>
      <c r="D9" s="79">
        <v>0.004665991583933466</v>
      </c>
      <c r="E9" s="32">
        <v>0</v>
      </c>
      <c r="F9" s="79">
        <v>0</v>
      </c>
      <c r="G9" s="33">
        <v>0</v>
      </c>
    </row>
    <row r="10" spans="1:7" ht="14.25">
      <c r="A10" s="18">
        <v>7</v>
      </c>
      <c r="B10" s="166" t="s">
        <v>65</v>
      </c>
      <c r="C10" s="31">
        <v>3.2070999999999765</v>
      </c>
      <c r="D10" s="79">
        <v>0.003153977090453507</v>
      </c>
      <c r="E10" s="32">
        <v>0</v>
      </c>
      <c r="F10" s="79">
        <v>0</v>
      </c>
      <c r="G10" s="33">
        <v>0</v>
      </c>
    </row>
    <row r="11" spans="1:8" ht="14.25">
      <c r="A11" s="18">
        <v>8</v>
      </c>
      <c r="B11" s="166" t="s">
        <v>67</v>
      </c>
      <c r="C11" s="31">
        <v>-0.9705899999999674</v>
      </c>
      <c r="D11" s="79">
        <v>-0.0012510112369832525</v>
      </c>
      <c r="E11" s="32">
        <v>0</v>
      </c>
      <c r="F11" s="79">
        <v>0</v>
      </c>
      <c r="G11" s="33">
        <v>0</v>
      </c>
      <c r="H11" s="43"/>
    </row>
    <row r="12" spans="1:8" ht="14.25">
      <c r="A12" s="18">
        <v>9</v>
      </c>
      <c r="B12" s="30" t="s">
        <v>69</v>
      </c>
      <c r="C12" s="31">
        <v>-2.644470000000001</v>
      </c>
      <c r="D12" s="79">
        <v>-0.01131276538457294</v>
      </c>
      <c r="E12" s="32">
        <v>0</v>
      </c>
      <c r="F12" s="79">
        <v>0</v>
      </c>
      <c r="G12" s="33">
        <v>0</v>
      </c>
      <c r="H12" s="43"/>
    </row>
    <row r="13" spans="1:7" ht="14.25">
      <c r="A13" s="18">
        <v>10</v>
      </c>
      <c r="B13" s="178" t="s">
        <v>58</v>
      </c>
      <c r="C13" s="31">
        <v>-12.07953999999957</v>
      </c>
      <c r="D13" s="79">
        <v>-0.00442078872941096</v>
      </c>
      <c r="E13" s="32">
        <v>0</v>
      </c>
      <c r="F13" s="79">
        <v>0</v>
      </c>
      <c r="G13" s="33">
        <v>0</v>
      </c>
    </row>
    <row r="14" spans="1:7" ht="14.25">
      <c r="A14" s="18">
        <v>11</v>
      </c>
      <c r="B14" s="178" t="s">
        <v>64</v>
      </c>
      <c r="C14" s="31">
        <v>-94.1765499999998</v>
      </c>
      <c r="D14" s="79">
        <v>-0.060403631621429366</v>
      </c>
      <c r="E14" s="32">
        <v>0</v>
      </c>
      <c r="F14" s="79">
        <v>0</v>
      </c>
      <c r="G14" s="33">
        <v>0</v>
      </c>
    </row>
    <row r="15" spans="1:7" ht="14.25">
      <c r="A15" s="18">
        <v>12</v>
      </c>
      <c r="B15" s="166" t="s">
        <v>50</v>
      </c>
      <c r="C15" s="31">
        <v>-112.55544000000134</v>
      </c>
      <c r="D15" s="79">
        <v>-0.012540832182170256</v>
      </c>
      <c r="E15" s="32">
        <v>0</v>
      </c>
      <c r="F15" s="79">
        <v>0</v>
      </c>
      <c r="G15" s="33">
        <v>0</v>
      </c>
    </row>
    <row r="16" spans="1:7" ht="14.25">
      <c r="A16" s="18">
        <v>13</v>
      </c>
      <c r="B16" s="175" t="s">
        <v>47</v>
      </c>
      <c r="C16" s="31">
        <v>245.4218300000019</v>
      </c>
      <c r="D16" s="79">
        <v>0.010490408008250305</v>
      </c>
      <c r="E16" s="32">
        <v>-6</v>
      </c>
      <c r="F16" s="79">
        <v>-0.00013494973122511863</v>
      </c>
      <c r="G16" s="33">
        <v>-3.224182503998616</v>
      </c>
    </row>
    <row r="17" spans="1:7" ht="14.25">
      <c r="A17" s="18">
        <v>14</v>
      </c>
      <c r="B17" s="30" t="s">
        <v>45</v>
      </c>
      <c r="C17" s="31">
        <v>805.0054499999882</v>
      </c>
      <c r="D17" s="79">
        <v>0.010844836983416184</v>
      </c>
      <c r="E17" s="32">
        <v>-14</v>
      </c>
      <c r="F17" s="79">
        <v>-0.001171744224974891</v>
      </c>
      <c r="G17" s="33">
        <v>-87.447301424507</v>
      </c>
    </row>
    <row r="18" spans="1:7" ht="14.25">
      <c r="A18" s="18">
        <v>15</v>
      </c>
      <c r="B18" s="166" t="s">
        <v>57</v>
      </c>
      <c r="C18" s="31">
        <v>-190.77127819999959</v>
      </c>
      <c r="D18" s="79">
        <v>-0.04169562177284445</v>
      </c>
      <c r="E18" s="32">
        <v>-550</v>
      </c>
      <c r="F18" s="79">
        <v>-0.036058480298957585</v>
      </c>
      <c r="G18" s="33">
        <v>-164.95717591361915</v>
      </c>
    </row>
    <row r="19" spans="1:7" ht="14.25">
      <c r="A19" s="18">
        <v>16</v>
      </c>
      <c r="B19" s="30" t="s">
        <v>49</v>
      </c>
      <c r="C19" s="31">
        <v>535.592370000001</v>
      </c>
      <c r="D19" s="79">
        <v>0.05135346103191906</v>
      </c>
      <c r="E19" s="32">
        <v>-333970</v>
      </c>
      <c r="F19" s="79">
        <v>-0.04616105268817606</v>
      </c>
      <c r="G19" s="33">
        <v>-527.7902715625057</v>
      </c>
    </row>
    <row r="20" spans="1:8" ht="15.75" thickBot="1">
      <c r="A20" s="74"/>
      <c r="B20" s="75" t="s">
        <v>71</v>
      </c>
      <c r="C20" s="76">
        <v>2041.0073717999915</v>
      </c>
      <c r="D20" s="80">
        <v>0.013642865291598747</v>
      </c>
      <c r="E20" s="77">
        <v>-334171</v>
      </c>
      <c r="F20" s="80">
        <v>-0.04542501700187629</v>
      </c>
      <c r="G20" s="78">
        <v>-133.6343242646867</v>
      </c>
      <c r="H20" s="43"/>
    </row>
    <row r="21" spans="1:8" ht="15" customHeight="1" thickBot="1">
      <c r="A21" s="206"/>
      <c r="B21" s="206"/>
      <c r="C21" s="206"/>
      <c r="D21" s="206"/>
      <c r="E21" s="206"/>
      <c r="F21" s="206"/>
      <c r="G21" s="206"/>
      <c r="H21" s="140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.75" thickBot="1">
      <c r="B48" s="65"/>
      <c r="C48" s="65"/>
      <c r="D48" s="65"/>
      <c r="E48" s="65"/>
    </row>
    <row r="51" ht="14.25" customHeight="1"/>
    <row r="52" ht="14.25">
      <c r="F52" s="43"/>
    </row>
    <row r="54" ht="14.25">
      <c r="F54"/>
    </row>
    <row r="55" ht="14.25">
      <c r="F55"/>
    </row>
    <row r="56" spans="2:6" ht="30.75" thickBot="1">
      <c r="B56" s="35" t="s">
        <v>76</v>
      </c>
      <c r="C56" s="172" t="s">
        <v>96</v>
      </c>
      <c r="D56" s="172" t="s">
        <v>97</v>
      </c>
      <c r="E56" s="179" t="s">
        <v>98</v>
      </c>
      <c r="F56"/>
    </row>
    <row r="57" spans="2:5" ht="14.25">
      <c r="B57" s="30" t="str">
        <f aca="true" t="shared" si="0" ref="B57:D60">B4</f>
        <v>VSI</v>
      </c>
      <c r="C57" s="31">
        <f t="shared" si="0"/>
        <v>662.8905000000001</v>
      </c>
      <c r="D57" s="79">
        <f t="shared" si="0"/>
        <v>0.4015391192599906</v>
      </c>
      <c r="E57" s="33">
        <f>G4</f>
        <v>649.7846071399438</v>
      </c>
    </row>
    <row r="58" spans="2:5" ht="14.25">
      <c r="B58" s="30" t="str">
        <f t="shared" si="0"/>
        <v>UNIVER.UA/Мykhailo Hrushevskyi: Fond Derzhavnykh Paperiv</v>
      </c>
      <c r="C58" s="31">
        <f t="shared" si="0"/>
        <v>90.01737000000011</v>
      </c>
      <c r="D58" s="79">
        <f t="shared" si="0"/>
        <v>0.014087672608159957</v>
      </c>
      <c r="E58" s="33">
        <f>G5</f>
        <v>0</v>
      </c>
    </row>
    <row r="59" spans="2:5" ht="14.25">
      <c r="B59" s="30" t="str">
        <f t="shared" si="0"/>
        <v>Altus – Zbalansovanyi</v>
      </c>
      <c r="C59" s="31">
        <f t="shared" si="0"/>
        <v>40.13109000000078</v>
      </c>
      <c r="D59" s="79">
        <f t="shared" si="0"/>
        <v>0.008956900371889372</v>
      </c>
      <c r="E59" s="33">
        <f>G6</f>
        <v>0</v>
      </c>
    </row>
    <row r="60" spans="2:5" ht="14.25">
      <c r="B60" s="30" t="str">
        <f t="shared" si="0"/>
        <v>Altus – Depozyt</v>
      </c>
      <c r="C60" s="31">
        <f t="shared" si="0"/>
        <v>39.11350999999978</v>
      </c>
      <c r="D60" s="79">
        <f t="shared" si="0"/>
        <v>0.0067446459055251875</v>
      </c>
      <c r="E60" s="33">
        <f>G7</f>
        <v>0</v>
      </c>
    </row>
    <row r="61" spans="2:5" ht="14.25">
      <c r="B61" s="106" t="str">
        <f>B9</f>
        <v>UNIVER.UA/Volodymyr Velykyi: Fond Zbalansovanyi</v>
      </c>
      <c r="C61" s="107">
        <f>C9</f>
        <v>7.814819999999833</v>
      </c>
      <c r="D61" s="108">
        <f>D9</f>
        <v>0.004665991583933466</v>
      </c>
      <c r="E61" s="109">
        <f>G9</f>
        <v>0</v>
      </c>
    </row>
    <row r="62" spans="2:5" ht="14.25">
      <c r="B62" s="105" t="str">
        <f>B15</f>
        <v>UNIVER.UA/Yaroslav Mudryi: Fond Aktsii</v>
      </c>
      <c r="C62" s="31">
        <f aca="true" t="shared" si="1" ref="C62:D66">C14</f>
        <v>-94.1765499999998</v>
      </c>
      <c r="D62" s="79">
        <f t="shared" si="1"/>
        <v>-0.060403631621429366</v>
      </c>
      <c r="E62" s="33">
        <f>G14</f>
        <v>0</v>
      </c>
    </row>
    <row r="63" spans="2:5" ht="14.25">
      <c r="B63" s="105" t="str">
        <f>B16</f>
        <v>КІNТО-Кlasychnyi</v>
      </c>
      <c r="C63" s="31">
        <f t="shared" si="1"/>
        <v>-112.55544000000134</v>
      </c>
      <c r="D63" s="79">
        <f t="shared" si="1"/>
        <v>-0.012540832182170256</v>
      </c>
      <c r="E63" s="33">
        <f>G15</f>
        <v>0</v>
      </c>
    </row>
    <row r="64" spans="2:5" ht="14.25">
      <c r="B64" s="105" t="str">
        <f>B17</f>
        <v>ОТP Klasychnyi</v>
      </c>
      <c r="C64" s="31">
        <f t="shared" si="1"/>
        <v>245.4218300000019</v>
      </c>
      <c r="D64" s="79">
        <f t="shared" si="1"/>
        <v>0.010490408008250305</v>
      </c>
      <c r="E64" s="33">
        <f>G16</f>
        <v>-3.224182503998616</v>
      </c>
    </row>
    <row r="65" spans="2:5" ht="14.25">
      <c r="B65" s="105" t="str">
        <f>B18</f>
        <v>KINTO-Kaznacheiskyi</v>
      </c>
      <c r="C65" s="31">
        <f t="shared" si="1"/>
        <v>805.0054499999882</v>
      </c>
      <c r="D65" s="79">
        <f t="shared" si="1"/>
        <v>0.010844836983416184</v>
      </c>
      <c r="E65" s="33">
        <f>G17</f>
        <v>-87.447301424507</v>
      </c>
    </row>
    <row r="66" spans="2:5" ht="14.25">
      <c r="B66" s="105" t="str">
        <f>B19</f>
        <v>ОТP Fond Aktsii</v>
      </c>
      <c r="C66" s="31">
        <f t="shared" si="1"/>
        <v>-190.77127819999959</v>
      </c>
      <c r="D66" s="79">
        <f t="shared" si="1"/>
        <v>-0.04169562177284445</v>
      </c>
      <c r="E66" s="33">
        <f>G18</f>
        <v>-164.95717591361915</v>
      </c>
    </row>
    <row r="67" spans="2:5" ht="14.25">
      <c r="B67" s="116" t="s">
        <v>73</v>
      </c>
      <c r="C67" s="117">
        <f>C20-SUM(C57:C66)</f>
        <v>548.1160700000014</v>
      </c>
      <c r="D67" s="118"/>
      <c r="E67" s="117">
        <f>G20-SUM(E57:E66)</f>
        <v>-527.7902715625057</v>
      </c>
    </row>
    <row r="68" spans="2:5" ht="15">
      <c r="B68" s="114" t="s">
        <v>71</v>
      </c>
      <c r="C68" s="115">
        <f>SUM(C57:C67)</f>
        <v>2041.0073717999915</v>
      </c>
      <c r="D68" s="115"/>
      <c r="E68" s="115">
        <f>SUM(E57:E67)</f>
        <v>-133.6343242646867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2" sqref="A2:A17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76</v>
      </c>
      <c r="B1" s="56" t="s">
        <v>99</v>
      </c>
      <c r="C1" s="10"/>
    </row>
    <row r="2" spans="1:3" ht="14.25">
      <c r="A2" s="182" t="s">
        <v>64</v>
      </c>
      <c r="B2" s="147">
        <v>-0.060403640995233876</v>
      </c>
      <c r="C2" s="10"/>
    </row>
    <row r="3" spans="1:3" ht="14.25">
      <c r="A3" s="183" t="s">
        <v>50</v>
      </c>
      <c r="B3" s="123">
        <v>-0.012540778938014085</v>
      </c>
      <c r="C3" s="10"/>
    </row>
    <row r="4" spans="1:3" ht="14.25">
      <c r="A4" s="184" t="s">
        <v>69</v>
      </c>
      <c r="B4" s="123">
        <v>-0.010679736019327368</v>
      </c>
      <c r="C4" s="10"/>
    </row>
    <row r="5" spans="1:3" ht="14.25">
      <c r="A5" s="185" t="s">
        <v>57</v>
      </c>
      <c r="B5" s="124">
        <v>-0.0058480604421773386</v>
      </c>
      <c r="C5" s="10"/>
    </row>
    <row r="6" spans="1:3" ht="14.25">
      <c r="A6" s="184" t="s">
        <v>58</v>
      </c>
      <c r="B6" s="124">
        <v>-0.004420753981993597</v>
      </c>
      <c r="C6" s="10"/>
    </row>
    <row r="7" spans="1:3" ht="14.25">
      <c r="A7" s="186" t="s">
        <v>67</v>
      </c>
      <c r="B7" s="124">
        <v>-0.0012504456808787312</v>
      </c>
      <c r="C7" s="10"/>
    </row>
    <row r="8" spans="1:3" ht="14.25">
      <c r="A8" s="166" t="s">
        <v>65</v>
      </c>
      <c r="B8" s="124">
        <v>0.003153913647725437</v>
      </c>
      <c r="C8" s="10"/>
    </row>
    <row r="9" spans="1:3" ht="14.25">
      <c r="A9" s="183" t="s">
        <v>63</v>
      </c>
      <c r="B9" s="124">
        <v>0.004665986283829193</v>
      </c>
      <c r="C9" s="10"/>
    </row>
    <row r="10" spans="1:3" ht="14.25">
      <c r="A10" s="183" t="s">
        <v>53</v>
      </c>
      <c r="B10" s="124">
        <v>0.006744361830425261</v>
      </c>
      <c r="C10" s="10"/>
    </row>
    <row r="11" spans="1:3" ht="14.25">
      <c r="A11" s="119" t="s">
        <v>60</v>
      </c>
      <c r="B11" s="124">
        <v>0.007656475796770534</v>
      </c>
      <c r="C11" s="10"/>
    </row>
    <row r="12" spans="1:3" ht="14.25">
      <c r="A12" s="183" t="s">
        <v>55</v>
      </c>
      <c r="B12" s="124">
        <v>0.00895637514639458</v>
      </c>
      <c r="C12" s="10"/>
    </row>
    <row r="13" spans="1:3" ht="14.25">
      <c r="A13" s="175" t="s">
        <v>47</v>
      </c>
      <c r="B13" s="124">
        <v>0.010626794033305798</v>
      </c>
      <c r="C13" s="10"/>
    </row>
    <row r="14" spans="1:3" ht="14.25">
      <c r="A14" s="30" t="s">
        <v>45</v>
      </c>
      <c r="B14" s="125">
        <v>0.01203180581707386</v>
      </c>
      <c r="C14" s="10"/>
    </row>
    <row r="15" spans="1:3" ht="14.25">
      <c r="A15" s="167" t="s">
        <v>52</v>
      </c>
      <c r="B15" s="124">
        <v>0.014087686643746267</v>
      </c>
      <c r="C15" s="10"/>
    </row>
    <row r="16" spans="1:3" ht="14.25">
      <c r="A16" s="183" t="s">
        <v>62</v>
      </c>
      <c r="B16" s="124">
        <v>0.014842293222796288</v>
      </c>
      <c r="C16" s="10"/>
    </row>
    <row r="17" spans="1:3" ht="14.25">
      <c r="A17" s="187" t="s">
        <v>49</v>
      </c>
      <c r="B17" s="124">
        <v>0.10416666666675511</v>
      </c>
      <c r="C17" s="10"/>
    </row>
    <row r="18" spans="1:3" ht="14.25">
      <c r="A18" s="180" t="s">
        <v>100</v>
      </c>
      <c r="B18" s="123">
        <v>0.005736808939449833</v>
      </c>
      <c r="C18" s="10"/>
    </row>
    <row r="19" spans="1:3" ht="14.25">
      <c r="A19" s="180" t="s">
        <v>15</v>
      </c>
      <c r="B19" s="123">
        <v>0.36114353872703275</v>
      </c>
      <c r="C19" s="10"/>
    </row>
    <row r="20" spans="1:3" ht="14.25">
      <c r="A20" s="180" t="s">
        <v>14</v>
      </c>
      <c r="B20" s="123">
        <v>0</v>
      </c>
      <c r="C20" s="47"/>
    </row>
    <row r="21" spans="1:3" ht="14.25">
      <c r="A21" s="180" t="s">
        <v>101</v>
      </c>
      <c r="B21" s="123">
        <v>-0.03105488310825688</v>
      </c>
      <c r="C21" s="9"/>
    </row>
    <row r="22" spans="1:3" ht="14.25">
      <c r="A22" s="180" t="s">
        <v>102</v>
      </c>
      <c r="B22" s="123">
        <v>8.219178082136125E-06</v>
      </c>
      <c r="C22" s="61"/>
    </row>
    <row r="23" spans="1:3" ht="14.25">
      <c r="A23" s="180" t="s">
        <v>103</v>
      </c>
      <c r="B23" s="123">
        <v>0.01315068493150685</v>
      </c>
      <c r="C23" s="10"/>
    </row>
    <row r="24" spans="1:3" ht="15" thickBot="1">
      <c r="A24" s="181" t="s">
        <v>104</v>
      </c>
      <c r="B24" s="126">
        <v>-0.032468624742959085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5.875" style="24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39.125" style="24" bestFit="1" customWidth="1"/>
    <col min="10" max="10" width="31.875" style="24" bestFit="1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11" t="s">
        <v>105</v>
      </c>
      <c r="B1" s="212"/>
      <c r="C1" s="212"/>
      <c r="D1" s="212"/>
      <c r="E1" s="212"/>
      <c r="F1" s="212"/>
      <c r="G1" s="212"/>
      <c r="H1" s="212"/>
      <c r="I1" s="212"/>
      <c r="J1" s="213"/>
      <c r="K1" s="13"/>
      <c r="L1" s="14"/>
      <c r="M1" s="14"/>
    </row>
    <row r="2" spans="1:10" ht="30.75" thickBot="1">
      <c r="A2" s="161" t="s">
        <v>89</v>
      </c>
      <c r="B2" s="161" t="s">
        <v>76</v>
      </c>
      <c r="C2" s="188" t="s">
        <v>106</v>
      </c>
      <c r="D2" s="188" t="s">
        <v>107</v>
      </c>
      <c r="E2" s="188" t="s">
        <v>39</v>
      </c>
      <c r="F2" s="188" t="s">
        <v>40</v>
      </c>
      <c r="G2" s="188" t="s">
        <v>41</v>
      </c>
      <c r="H2" s="188" t="s">
        <v>42</v>
      </c>
      <c r="I2" s="163" t="s">
        <v>43</v>
      </c>
      <c r="J2" s="164" t="s">
        <v>44</v>
      </c>
    </row>
    <row r="3" spans="1:10" ht="14.25">
      <c r="A3" s="18">
        <v>1</v>
      </c>
      <c r="B3" s="89" t="s">
        <v>21</v>
      </c>
      <c r="C3" s="90" t="s">
        <v>21</v>
      </c>
      <c r="D3" s="91" t="s">
        <v>21</v>
      </c>
      <c r="E3" s="92" t="s">
        <v>21</v>
      </c>
      <c r="F3" s="93" t="s">
        <v>21</v>
      </c>
      <c r="G3" s="92" t="s">
        <v>21</v>
      </c>
      <c r="H3" s="42" t="s">
        <v>21</v>
      </c>
      <c r="I3" s="89" t="s">
        <v>21</v>
      </c>
      <c r="J3" s="94" t="s">
        <v>21</v>
      </c>
    </row>
    <row r="4" spans="1:10" ht="15.75" thickBot="1">
      <c r="A4" s="197" t="s">
        <v>71</v>
      </c>
      <c r="B4" s="198"/>
      <c r="C4" s="95" t="s">
        <v>3</v>
      </c>
      <c r="D4" s="95" t="s">
        <v>3</v>
      </c>
      <c r="E4" s="81">
        <f>SUM(E3:E3)</f>
        <v>0</v>
      </c>
      <c r="F4" s="82">
        <f>SUM(F3:F3)</f>
        <v>0</v>
      </c>
      <c r="G4" s="95" t="s">
        <v>3</v>
      </c>
      <c r="H4" s="95" t="s">
        <v>3</v>
      </c>
      <c r="I4" s="95" t="s">
        <v>3</v>
      </c>
      <c r="J4" s="95" t="s">
        <v>3</v>
      </c>
    </row>
    <row r="5" spans="1:8" ht="14.25">
      <c r="A5" s="200"/>
      <c r="B5" s="200"/>
      <c r="C5" s="200"/>
      <c r="D5" s="200"/>
      <c r="E5" s="200"/>
      <c r="F5" s="200"/>
      <c r="G5" s="200"/>
      <c r="H5" s="200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15" t="s">
        <v>108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ht="15.75" customHeight="1" thickBot="1">
      <c r="A2" s="203" t="s">
        <v>37</v>
      </c>
      <c r="B2" s="169"/>
      <c r="C2" s="170"/>
      <c r="D2" s="171"/>
      <c r="E2" s="204" t="s">
        <v>75</v>
      </c>
      <c r="F2" s="204"/>
      <c r="G2" s="204"/>
      <c r="H2" s="204"/>
      <c r="I2" s="204"/>
      <c r="J2" s="204"/>
      <c r="K2" s="204"/>
    </row>
    <row r="3" spans="1:11" ht="51.75" thickBot="1">
      <c r="A3" s="203"/>
      <c r="B3" s="172" t="s">
        <v>76</v>
      </c>
      <c r="C3" s="173" t="s">
        <v>77</v>
      </c>
      <c r="D3" s="173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15" t="s">
        <v>83</v>
      </c>
      <c r="J3" s="164" t="s">
        <v>84</v>
      </c>
      <c r="K3" s="174" t="s">
        <v>85</v>
      </c>
    </row>
    <row r="4" spans="1:11" ht="14.25" collapsed="1">
      <c r="A4" s="18">
        <v>1</v>
      </c>
      <c r="B4" s="22" t="s">
        <v>21</v>
      </c>
      <c r="C4" s="85" t="s">
        <v>21</v>
      </c>
      <c r="D4" s="85" t="s">
        <v>21</v>
      </c>
      <c r="E4" s="83" t="s">
        <v>21</v>
      </c>
      <c r="F4" s="83" t="s">
        <v>21</v>
      </c>
      <c r="G4" s="83" t="s">
        <v>21</v>
      </c>
      <c r="H4" s="83" t="s">
        <v>21</v>
      </c>
      <c r="I4" s="83" t="s">
        <v>21</v>
      </c>
      <c r="J4" s="86" t="s">
        <v>21</v>
      </c>
      <c r="K4" s="139" t="s">
        <v>21</v>
      </c>
    </row>
    <row r="5" spans="1:11" ht="15.75" thickBot="1">
      <c r="A5" s="127"/>
      <c r="B5" s="132" t="s">
        <v>86</v>
      </c>
      <c r="C5" s="133" t="s">
        <v>3</v>
      </c>
      <c r="D5" s="133" t="s">
        <v>3</v>
      </c>
      <c r="E5" s="134" t="s">
        <v>21</v>
      </c>
      <c r="F5" s="134" t="s">
        <v>21</v>
      </c>
      <c r="G5" s="134" t="s">
        <v>21</v>
      </c>
      <c r="H5" s="134" t="s">
        <v>21</v>
      </c>
      <c r="I5" s="134" t="s">
        <v>21</v>
      </c>
      <c r="J5" s="133" t="s">
        <v>3</v>
      </c>
      <c r="K5" s="134" t="s">
        <v>21</v>
      </c>
    </row>
    <row r="6" spans="1:11" ht="14.25">
      <c r="A6" s="216" t="s">
        <v>109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5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0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07" t="s">
        <v>110</v>
      </c>
      <c r="B1" s="207"/>
      <c r="C1" s="207"/>
      <c r="D1" s="207"/>
      <c r="E1" s="207"/>
      <c r="F1" s="207"/>
      <c r="G1" s="207"/>
    </row>
    <row r="2" spans="1:7" s="26" customFormat="1" ht="15.75" customHeight="1" thickBot="1">
      <c r="A2" s="217" t="s">
        <v>89</v>
      </c>
      <c r="B2" s="169"/>
      <c r="C2" s="219" t="s">
        <v>90</v>
      </c>
      <c r="D2" s="220"/>
      <c r="E2" s="219" t="s">
        <v>91</v>
      </c>
      <c r="F2" s="220"/>
      <c r="G2" s="176"/>
    </row>
    <row r="3" spans="1:7" s="26" customFormat="1" ht="45.75" thickBot="1">
      <c r="A3" s="218"/>
      <c r="B3" s="172" t="s">
        <v>76</v>
      </c>
      <c r="C3" s="172" t="s">
        <v>92</v>
      </c>
      <c r="D3" s="172" t="s">
        <v>93</v>
      </c>
      <c r="E3" s="172" t="s">
        <v>94</v>
      </c>
      <c r="F3" s="172" t="s">
        <v>93</v>
      </c>
      <c r="G3" s="164" t="s">
        <v>111</v>
      </c>
    </row>
    <row r="4" spans="1:7" s="26" customFormat="1" ht="14.25">
      <c r="A4" s="18">
        <v>1</v>
      </c>
      <c r="B4" s="30" t="s">
        <v>21</v>
      </c>
      <c r="C4" s="31" t="s">
        <v>21</v>
      </c>
      <c r="D4" s="83" t="s">
        <v>21</v>
      </c>
      <c r="E4" s="32" t="s">
        <v>21</v>
      </c>
      <c r="F4" s="83" t="s">
        <v>21</v>
      </c>
      <c r="G4" s="33" t="s">
        <v>21</v>
      </c>
    </row>
    <row r="5" spans="1:7" s="26" customFormat="1" ht="15.75" thickBot="1">
      <c r="A5" s="96"/>
      <c r="B5" s="75" t="s">
        <v>71</v>
      </c>
      <c r="C5" s="97" t="s">
        <v>21</v>
      </c>
      <c r="D5" s="80" t="s">
        <v>21</v>
      </c>
      <c r="E5" s="77" t="s">
        <v>21</v>
      </c>
      <c r="F5" s="80" t="s">
        <v>21</v>
      </c>
      <c r="G5" s="78" t="s">
        <v>21</v>
      </c>
    </row>
    <row r="6" spans="1:11" s="26" customFormat="1" ht="15" customHeight="1" thickBot="1">
      <c r="A6" s="214"/>
      <c r="B6" s="214"/>
      <c r="C6" s="214"/>
      <c r="D6" s="214"/>
      <c r="E6" s="214"/>
      <c r="F6" s="214"/>
      <c r="G6" s="214"/>
      <c r="H6" s="7"/>
      <c r="I6" s="7"/>
      <c r="J6" s="7"/>
      <c r="K6" s="7"/>
    </row>
    <row r="7" s="26" customFormat="1" ht="14.25">
      <c r="D7" s="34"/>
    </row>
    <row r="8" s="26" customFormat="1" ht="14.25">
      <c r="D8" s="34"/>
    </row>
    <row r="9" s="26" customFormat="1" ht="14.25"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/>
    <row r="27" s="26" customFormat="1" ht="14.25"/>
    <row r="28" spans="8:9" s="26" customFormat="1" ht="14.25">
      <c r="H28" s="19"/>
      <c r="I28" s="19"/>
    </row>
    <row r="31" spans="2:5" ht="30.75" thickBot="1">
      <c r="B31" s="189" t="s">
        <v>76</v>
      </c>
      <c r="C31" s="172" t="s">
        <v>96</v>
      </c>
      <c r="D31" s="172" t="s">
        <v>97</v>
      </c>
      <c r="E31" s="179" t="s">
        <v>98</v>
      </c>
    </row>
    <row r="32" spans="1:5" ht="14.25">
      <c r="A32" s="19">
        <v>1</v>
      </c>
      <c r="B32" s="30" t="str">
        <f>B4</f>
        <v>no data</v>
      </c>
      <c r="C32" s="101" t="str">
        <f>C4</f>
        <v>no data</v>
      </c>
      <c r="D32" s="83" t="str">
        <f>D4</f>
        <v>no data</v>
      </c>
      <c r="E32" s="102" t="s">
        <v>21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A1" sqref="A1:B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76</v>
      </c>
      <c r="B1" s="56" t="s">
        <v>99</v>
      </c>
      <c r="C1" s="10"/>
      <c r="D1" s="10"/>
    </row>
    <row r="2" spans="1:4" ht="14.25">
      <c r="A2" s="22" t="s">
        <v>21</v>
      </c>
      <c r="B2" s="120" t="s">
        <v>21</v>
      </c>
      <c r="C2" s="10"/>
      <c r="D2" s="10"/>
    </row>
    <row r="3" spans="1:4" ht="14.25">
      <c r="A3" s="180" t="s">
        <v>100</v>
      </c>
      <c r="B3" s="121" t="s">
        <v>21</v>
      </c>
      <c r="C3" s="10"/>
      <c r="D3" s="10"/>
    </row>
    <row r="4" spans="1:4" ht="14.25">
      <c r="A4" s="180" t="s">
        <v>15</v>
      </c>
      <c r="B4" s="121">
        <v>0.36114353872703275</v>
      </c>
      <c r="C4" s="10"/>
      <c r="D4" s="10"/>
    </row>
    <row r="5" spans="1:4" ht="14.25">
      <c r="A5" s="180" t="s">
        <v>14</v>
      </c>
      <c r="B5" s="121">
        <v>0</v>
      </c>
      <c r="C5" s="10"/>
      <c r="D5" s="10"/>
    </row>
    <row r="6" spans="1:4" ht="14.25">
      <c r="A6" s="180" t="s">
        <v>101</v>
      </c>
      <c r="B6" s="121">
        <v>-0.03105488310825688</v>
      </c>
      <c r="C6" s="10"/>
      <c r="D6" s="10"/>
    </row>
    <row r="7" spans="1:4" ht="14.25">
      <c r="A7" s="180" t="s">
        <v>102</v>
      </c>
      <c r="B7" s="121">
        <v>8.219178082136125E-06</v>
      </c>
      <c r="C7" s="10"/>
      <c r="D7" s="10"/>
    </row>
    <row r="8" spans="1:4" ht="14.25">
      <c r="A8" s="180" t="s">
        <v>103</v>
      </c>
      <c r="B8" s="121">
        <v>0.01315068493150685</v>
      </c>
      <c r="C8" s="10"/>
      <c r="D8" s="10"/>
    </row>
    <row r="9" spans="1:4" ht="15" thickBot="1">
      <c r="A9" s="181" t="s">
        <v>104</v>
      </c>
      <c r="B9" s="122">
        <v>-0.032468624742959085</v>
      </c>
      <c r="C9" s="10"/>
      <c r="D9" s="10"/>
    </row>
    <row r="10" spans="2:4" ht="12.75">
      <c r="B10" s="10"/>
      <c r="C10" s="10"/>
      <c r="D10" s="10"/>
    </row>
    <row r="11" spans="1:4" ht="14.25">
      <c r="A11" s="44"/>
      <c r="B11" s="45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2023-10-19T10:57:57Z</dcterms:modified>
  <cp:category/>
  <cp:version/>
  <cp:contentType/>
  <cp:contentStatus/>
</cp:coreProperties>
</file>