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ВЧА'!$B$35:$E$35</definedName>
    <definedName name="_xlnm._FilterDatabase" localSheetId="1" hidden="1">В_ВЧА!#REF!</definedName>
    <definedName name="_xlnm._FilterDatabase" localSheetId="3" hidden="1">'В_динаміка ВЧА'!$B$3:$G$21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ВЧА'!$B$36:$E$36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63" i="14"/>
  <c r="E64"/>
  <c r="E65"/>
  <c r="E66"/>
  <c r="D63"/>
  <c r="D64"/>
  <c r="D65"/>
  <c r="D66"/>
  <c r="C63"/>
  <c r="C64"/>
  <c r="C65"/>
  <c r="C66"/>
  <c r="B63"/>
  <c r="B64"/>
  <c r="B65"/>
  <c r="B66"/>
  <c r="E67"/>
  <c r="D67"/>
  <c r="C67"/>
  <c r="B67"/>
  <c r="E41" i="17"/>
  <c r="D41"/>
  <c r="C41"/>
  <c r="B41"/>
  <c r="E40"/>
  <c r="D40"/>
  <c r="C40"/>
  <c r="B40"/>
  <c r="E62" i="14"/>
  <c r="D62"/>
  <c r="C62"/>
  <c r="B62"/>
  <c r="C28" i="12"/>
  <c r="C22"/>
  <c r="D28" s="1"/>
  <c r="C29"/>
  <c r="D29"/>
  <c r="C30"/>
  <c r="D30"/>
  <c r="C31"/>
  <c r="D31"/>
  <c r="C32"/>
  <c r="D32"/>
  <c r="C33"/>
  <c r="D33"/>
  <c r="C34"/>
  <c r="D34"/>
  <c r="C35"/>
  <c r="D35"/>
  <c r="B28"/>
  <c r="B29"/>
  <c r="B30"/>
  <c r="B31"/>
  <c r="B32"/>
  <c r="B33"/>
  <c r="B34"/>
  <c r="B35"/>
  <c r="I9" i="16"/>
  <c r="H9"/>
  <c r="G9"/>
  <c r="F9"/>
  <c r="E9"/>
  <c r="E38" i="20"/>
  <c r="D38"/>
  <c r="C38"/>
  <c r="B38"/>
  <c r="C39" i="17"/>
  <c r="B39"/>
  <c r="B38"/>
  <c r="C27" i="12"/>
  <c r="B27"/>
  <c r="C26"/>
  <c r="B26"/>
  <c r="E37" i="20"/>
  <c r="D37"/>
  <c r="C37"/>
  <c r="B37"/>
  <c r="E36"/>
  <c r="D36"/>
  <c r="C36"/>
  <c r="B36"/>
  <c r="I7" i="24"/>
  <c r="H7"/>
  <c r="G7"/>
  <c r="F7"/>
  <c r="E7"/>
  <c r="E39" i="17"/>
  <c r="E38"/>
  <c r="D39"/>
  <c r="D38"/>
  <c r="C38"/>
  <c r="E37"/>
  <c r="D37"/>
  <c r="C37"/>
  <c r="B37"/>
  <c r="E8" i="22"/>
  <c r="E61" i="14"/>
  <c r="E60"/>
  <c r="E59"/>
  <c r="E58"/>
  <c r="D61"/>
  <c r="D60"/>
  <c r="D59"/>
  <c r="D58"/>
  <c r="C61"/>
  <c r="C60"/>
  <c r="C59"/>
  <c r="C58"/>
  <c r="B61"/>
  <c r="B60"/>
  <c r="B59"/>
  <c r="B58"/>
  <c r="I23" i="21"/>
  <c r="H23"/>
  <c r="G23"/>
  <c r="F23"/>
  <c r="E23"/>
  <c r="E68" i="14"/>
  <c r="E69"/>
  <c r="C68"/>
  <c r="C69"/>
  <c r="C25" i="12"/>
  <c r="D25"/>
  <c r="D27"/>
  <c r="D26"/>
  <c r="F6" i="23"/>
  <c r="E6"/>
  <c r="F8" i="22"/>
  <c r="D22" i="12"/>
</calcChain>
</file>

<file path=xl/sharedStrings.xml><?xml version="1.0" encoding="utf-8"?>
<sst xmlns="http://schemas.openxmlformats.org/spreadsheetml/2006/main" count="392" uniqueCount="169">
  <si>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</si>
  <si>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</si>
  <si>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</si>
  <si>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</si>
  <si>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</si>
  <si>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</si>
  <si>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</si>
  <si>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</si>
  <si>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</si>
  <si>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</si>
  <si>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</si>
  <si>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http://ozoncap.com/</t>
  </si>
  <si>
    <t>http://bonum-group.com/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</si>
  <si>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</si>
  <si>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</si>
  <si>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</si>
  <si>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</si>
  <si>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</si>
  <si>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</si>
  <si>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</si>
  <si>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September</t>
  </si>
  <si>
    <t>October</t>
  </si>
  <si>
    <t>YTD 2016</t>
  </si>
  <si>
    <t>Index</t>
  </si>
  <si>
    <t>Monthly change</t>
  </si>
  <si>
    <t>YTD change</t>
  </si>
  <si>
    <t>S&amp;P 500 (USA)</t>
  </si>
  <si>
    <t>HANG SENG (Hong Kong)</t>
  </si>
  <si>
    <t>DJIA (USA)</t>
  </si>
  <si>
    <t>RTSI (Russia)</t>
  </si>
  <si>
    <t>MICEX (Russia)</t>
  </si>
  <si>
    <t>FTSE 100 (Great Britain)</t>
  </si>
  <si>
    <t>CAC 40 (France)</t>
  </si>
  <si>
    <t>DAX (Germany)</t>
  </si>
  <si>
    <t>SHANGHAI SE COMPOSITE (China)</t>
  </si>
  <si>
    <t>NIKKEI 225 (Japan)</t>
  </si>
  <si>
    <t>WIG20 (Poland)</t>
  </si>
  <si>
    <t>Open-Ended Funds. Ranking by NAV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</si>
  <si>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</si>
  <si>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</si>
  <si>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</si>
  <si>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</si>
  <si>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</si>
  <si>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</si>
  <si>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</si>
  <si>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</si>
  <si>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KINTO-Klasychnyi</t>
  </si>
  <si>
    <t>UNIVER.UA/Myhailo Hrushevskyi: Fond Derzhavnykh Paperiv</t>
  </si>
  <si>
    <t>Sofiivskyi</t>
  </si>
  <si>
    <t>KINTO-Ekviti</t>
  </si>
  <si>
    <t>Altus – Depozyt</t>
  </si>
  <si>
    <t>UNIVER.UA/Taras Shevchenko: Fond Zaoshchadzhen</t>
  </si>
  <si>
    <t>Altus – Zbalansovanyi</t>
  </si>
  <si>
    <t>ОТP Klasychnyi</t>
  </si>
  <si>
    <t>OTP Fond Aktsii</t>
  </si>
  <si>
    <t>VSI</t>
  </si>
  <si>
    <t>KINTO-Kaznacheyskyi</t>
  </si>
  <si>
    <t>Аrgentum</t>
  </si>
  <si>
    <t>UNIVER.UA/Volodymyr Velykyi: Fond Zbalansovanyi</t>
  </si>
  <si>
    <t>ТАSK Resurs</t>
  </si>
  <si>
    <t>UNIVER.UA/Iaroslav Mudryi: Fond Aktsii</t>
  </si>
  <si>
    <t>Bonum Optimum</t>
  </si>
  <si>
    <t>Altus-Stratehichnyi</t>
  </si>
  <si>
    <t>Nadbannia</t>
  </si>
  <si>
    <t>SEM Azhio</t>
  </si>
  <si>
    <t>Total</t>
  </si>
  <si>
    <t>(*) All funds are diversified unit funds.</t>
  </si>
  <si>
    <t>Others</t>
  </si>
  <si>
    <t>PrJSC “KINTO”</t>
  </si>
  <si>
    <t>LLC AMC “Univer Menedzhment”</t>
  </si>
  <si>
    <t>LLC AMC  "IVEKS ESSET MENEDZHMENT"</t>
  </si>
  <si>
    <t>LLC AMC "Altus Assets Activitis"</t>
  </si>
  <si>
    <t>LLC AMC "Altus Essets Activitis"</t>
  </si>
  <si>
    <t>LLC AMC "OTP Kapital"</t>
  </si>
  <si>
    <t>LLC AMC "Vsesvit"</t>
  </si>
  <si>
    <t>LLC AMC "OZON"</t>
  </si>
  <si>
    <t>LLC AMC "TASK-Invest"</t>
  </si>
  <si>
    <t>LLC AMC "Bonum Grup"</t>
  </si>
  <si>
    <t>LLC AMC "АRТ - КАPITAL  Menedzhment"</t>
  </si>
  <si>
    <t>LLC AMC “Spivdruzhnist Esset Menedzhment”</t>
  </si>
  <si>
    <t>Open-Ended Funds' Rates of Return. Sorting by the Date of Reaching Compliance with the Standards</t>
  </si>
  <si>
    <t>Rates of Return of Investment Certificates</t>
  </si>
  <si>
    <t>Fund</t>
  </si>
  <si>
    <t>Registration date</t>
  </si>
  <si>
    <t>Date of reaching compliance with the standards</t>
  </si>
  <si>
    <t>1 month</t>
  </si>
  <si>
    <t>3 months</t>
  </si>
  <si>
    <t>6 months</t>
  </si>
  <si>
    <t>1 year</t>
  </si>
  <si>
    <t xml:space="preserve"> YTD</t>
  </si>
  <si>
    <t>since the fund's inception</t>
  </si>
  <si>
    <t>since the fund's inception, % per annum (average)*</t>
  </si>
  <si>
    <t>ОТP klasychnyi</t>
  </si>
  <si>
    <t>ОТP Fond Aktsii</t>
  </si>
  <si>
    <t xml:space="preserve">UNIVER.UA/Myhailo Hrushevskyi: Fond Derzhavnykh Paperiv   </t>
  </si>
  <si>
    <t>Average</t>
  </si>
  <si>
    <t>*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</si>
  <si>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</si>
  <si>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</si>
  <si>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</si>
  <si>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</si>
  <si>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</si>
  <si>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</si>
  <si>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</si>
  <si>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</si>
  <si>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</si>
  <si>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</si>
  <si>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Altus-Zbalansovanyi</t>
  </si>
  <si>
    <t>NAV change, UAH thsd.</t>
  </si>
  <si>
    <t>NAV change, %</t>
  </si>
  <si>
    <t>Net inflow/ outflow of capital, UAH thsd.</t>
  </si>
  <si>
    <t>1 month*</t>
  </si>
  <si>
    <t>ОТP Кlasychnyi</t>
  </si>
  <si>
    <t>КІNTO-Каznacheiskyi</t>
  </si>
  <si>
    <t>ТАSК Resurs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</si>
  <si>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</si>
  <si>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</si>
  <si>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</si>
  <si>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</si>
  <si>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</si>
  <si>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</si>
  <si>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</si>
  <si>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</si>
  <si>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Platynum</t>
  </si>
  <si>
    <t>Aurum</t>
  </si>
  <si>
    <t>Zbalansovanyi Fond "Parytet"</t>
  </si>
  <si>
    <t>ТАSК Ukrainskyi Kapital</t>
  </si>
  <si>
    <t xml:space="preserve">Optimum </t>
  </si>
  <si>
    <t>unit</t>
  </si>
  <si>
    <t>diversified</t>
  </si>
  <si>
    <t>specialized</t>
  </si>
  <si>
    <t>LLC AMC  "ОZON"</t>
  </si>
  <si>
    <t>LLC AMC "ART-KAPITAL Menedzhment"</t>
  </si>
  <si>
    <t>LLC AMC "ТАSК-Іnvest"</t>
  </si>
  <si>
    <t>LLC AMC "SЕМ"</t>
  </si>
  <si>
    <t>Interval Funds' Rates of Return. Sorting by the Date of Reaching Compliance with the Standards</t>
  </si>
  <si>
    <t xml:space="preserve">1 month </t>
  </si>
  <si>
    <t xml:space="preserve">3 months </t>
  </si>
  <si>
    <t xml:space="preserve">6 month </t>
  </si>
  <si>
    <t>Оptimum</t>
  </si>
  <si>
    <t>Аurum</t>
  </si>
  <si>
    <t>Interval Funds' Dynamics.  Ranking by Net Inflow</t>
  </si>
  <si>
    <t xml:space="preserve">Net inflow/outflow of capital over the month, UAH thsd </t>
  </si>
  <si>
    <t>ТАSК Ukrainckyi Kapital</t>
  </si>
  <si>
    <t>Optimum</t>
  </si>
  <si>
    <t>NAV Change, UAH thsd.</t>
  </si>
  <si>
    <t>NAV Change, %</t>
  </si>
  <si>
    <t>Net inflow-outflow,   UAH thsd.</t>
  </si>
  <si>
    <t>EURO deposits</t>
  </si>
  <si>
    <t>USD deposits</t>
  </si>
  <si>
    <t>UAH deposits</t>
  </si>
  <si>
    <t>Gold deposit (at official rate of gold)</t>
  </si>
  <si>
    <t>Closed-End Funds. Ranking by NAV</t>
  </si>
  <si>
    <t>Number of securities in circulation, items</t>
  </si>
  <si>
    <t>NAV per one security, UAH</t>
  </si>
  <si>
    <t>Security nominal, UAH</t>
  </si>
  <si>
    <t>Indeks Ukrainskoi Birzhi”</t>
  </si>
  <si>
    <t>AntyBank</t>
  </si>
  <si>
    <t>ТАSК Universal</t>
  </si>
  <si>
    <t>non-diversified</t>
  </si>
  <si>
    <t>PrJSC "Kinto"</t>
  </si>
  <si>
    <t>LLC AMC "ART KAPITAL Menedzhment"</t>
  </si>
  <si>
    <t>Closed-End Funds' Rates of Return. Sorting by the Date of Reaching Compliance with the Standards</t>
  </si>
  <si>
    <t xml:space="preserve">6 months </t>
  </si>
  <si>
    <t>Indeks Ukrainskoi Birzhi</t>
  </si>
  <si>
    <t>Closed-End Funds' Rates of Return. Sorting by the Date of Reaching Compliance with the Standards*</t>
  </si>
  <si>
    <t>Number of Securities in Circulation</t>
  </si>
  <si>
    <t>Net inflow/ outflow of capital during month, UAH thsd.</t>
  </si>
  <si>
    <t>1 Month*</t>
  </si>
</sst>
</file>

<file path=xl/styles.xml><?xml version="1.0" encoding="utf-8"?>
<styleSheet xmlns="http://schemas.openxmlformats.org/spreadsheetml/2006/main">
  <numFmts count="1">
    <numFmt numFmtId="182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otted">
        <color indexed="23"/>
      </right>
      <top/>
      <bottom style="thin">
        <color indexed="10"/>
      </bottom>
      <diagonal/>
    </border>
    <border>
      <left style="dotted">
        <color indexed="23"/>
      </left>
      <right style="dotted">
        <color indexed="23"/>
      </right>
      <top/>
      <bottom style="thin">
        <color indexed="10"/>
      </bottom>
      <diagonal/>
    </border>
    <border>
      <left style="dotted">
        <color indexed="23"/>
      </left>
      <right/>
      <top/>
      <bottom style="thin">
        <color indexed="10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/>
      <top style="dotted">
        <color indexed="23"/>
      </top>
      <bottom/>
      <diagonal/>
    </border>
    <border>
      <left/>
      <right style="dotted">
        <color indexed="55"/>
      </right>
      <top/>
      <bottom/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rgb="FF008080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/>
      <right/>
      <top style="medium">
        <color indexed="21"/>
      </top>
      <bottom/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82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10" fontId="14" fillId="0" borderId="24" xfId="5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4" fontId="9" fillId="0" borderId="25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6" xfId="4" applyFont="1" applyFill="1" applyBorder="1" applyAlignment="1">
      <alignment vertical="center" wrapText="1"/>
    </xf>
    <xf numFmtId="10" fontId="14" fillId="0" borderId="27" xfId="5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30" xfId="0" applyBorder="1"/>
    <xf numFmtId="0" fontId="10" fillId="0" borderId="31" xfId="0" applyFont="1" applyFill="1" applyBorder="1" applyAlignment="1">
      <alignment horizontal="center" vertical="center" wrapText="1" shrinkToFit="1"/>
    </xf>
    <xf numFmtId="4" fontId="10" fillId="0" borderId="32" xfId="0" applyNumberFormat="1" applyFont="1" applyFill="1" applyBorder="1" applyAlignment="1">
      <alignment horizontal="right" vertical="center" indent="1"/>
    </xf>
    <xf numFmtId="3" fontId="10" fillId="0" borderId="33" xfId="0" applyNumberFormat="1" applyFont="1" applyFill="1" applyBorder="1" applyAlignment="1">
      <alignment horizontal="right" vertical="center" indent="1"/>
    </xf>
    <xf numFmtId="4" fontId="10" fillId="0" borderId="34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19" fillId="0" borderId="16" xfId="6" applyNumberFormat="1" applyFont="1" applyFill="1" applyBorder="1" applyAlignment="1">
      <alignment horizontal="right" vertical="center" wrapText="1" indent="1"/>
    </xf>
    <xf numFmtId="3" fontId="19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5" xfId="0" applyFont="1" applyBorder="1" applyAlignment="1">
      <alignment vertical="center"/>
    </xf>
    <xf numFmtId="14" fontId="9" fillId="0" borderId="35" xfId="0" applyNumberFormat="1" applyFont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7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" fontId="10" fillId="0" borderId="33" xfId="0" applyNumberFormat="1" applyFont="1" applyFill="1" applyBorder="1" applyAlignment="1">
      <alignment horizontal="right" vertical="center" indent="1"/>
    </xf>
    <xf numFmtId="0" fontId="9" fillId="0" borderId="38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9" xfId="0" applyNumberFormat="1" applyFont="1" applyBorder="1" applyAlignment="1">
      <alignment horizontal="right" vertical="center" indent="1"/>
    </xf>
    <xf numFmtId="10" fontId="9" fillId="0" borderId="21" xfId="0" applyNumberFormat="1" applyFont="1" applyBorder="1" applyAlignment="1">
      <alignment horizontal="right" vertical="center" indent="1"/>
    </xf>
    <xf numFmtId="0" fontId="9" fillId="0" borderId="40" xfId="0" applyFont="1" applyFill="1" applyBorder="1" applyAlignment="1">
      <alignment horizontal="left" vertical="center" wrapText="1" shrinkToFit="1"/>
    </xf>
    <xf numFmtId="10" fontId="9" fillId="0" borderId="0" xfId="0" applyNumberFormat="1" applyFont="1" applyAlignment="1">
      <alignment horizontal="right" vertical="center" inden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10" fontId="9" fillId="0" borderId="45" xfId="9" applyNumberFormat="1" applyFont="1" applyFill="1" applyBorder="1" applyAlignment="1">
      <alignment horizontal="right" vertical="center" inden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4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34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0" fillId="0" borderId="5" xfId="4" applyFont="1" applyFill="1" applyBorder="1" applyAlignment="1">
      <alignment vertical="center" wrapText="1"/>
    </xf>
    <xf numFmtId="14" fontId="20" fillId="0" borderId="8" xfId="4" applyNumberFormat="1" applyFont="1" applyFill="1" applyBorder="1" applyAlignment="1">
      <alignment horizontal="center" vertical="center" wrapText="1"/>
    </xf>
    <xf numFmtId="10" fontId="20" fillId="0" borderId="8" xfId="5" applyNumberFormat="1" applyFont="1" applyFill="1" applyBorder="1" applyAlignment="1">
      <alignment horizontal="right" vertical="center" wrapText="1" indent="1"/>
    </xf>
    <xf numFmtId="10" fontId="20" fillId="0" borderId="37" xfId="7" applyNumberFormat="1" applyFont="1" applyFill="1" applyBorder="1" applyAlignment="1">
      <alignment horizontal="right" vertical="center" wrapText="1" indent="1"/>
    </xf>
    <xf numFmtId="0" fontId="19" fillId="0" borderId="0" xfId="4" applyFont="1" applyFill="1" applyBorder="1" applyAlignment="1">
      <alignment vertical="center" wrapText="1"/>
    </xf>
    <xf numFmtId="10" fontId="19" fillId="0" borderId="0" xfId="5" applyNumberFormat="1" applyFont="1" applyFill="1" applyBorder="1" applyAlignment="1">
      <alignment horizontal="center" vertical="center" wrapText="1"/>
    </xf>
    <xf numFmtId="10" fontId="19" fillId="0" borderId="0" xfId="5" applyNumberFormat="1" applyFont="1" applyFill="1" applyBorder="1" applyAlignment="1">
      <alignment horizontal="right" vertical="center" wrapText="1" indent="1"/>
    </xf>
    <xf numFmtId="10" fontId="19" fillId="0" borderId="0" xfId="7" applyNumberFormat="1" applyFont="1" applyFill="1" applyBorder="1" applyAlignment="1">
      <alignment horizontal="center" vertical="center" wrapText="1"/>
    </xf>
    <xf numFmtId="10" fontId="14" fillId="0" borderId="42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46" xfId="0" applyFont="1" applyFill="1" applyBorder="1" applyAlignment="1">
      <alignment horizontal="left" vertical="center" wrapText="1" shrinkToFit="1"/>
    </xf>
    <xf numFmtId="4" fontId="9" fillId="0" borderId="47" xfId="0" applyNumberFormat="1" applyFont="1" applyFill="1" applyBorder="1" applyAlignment="1">
      <alignment horizontal="right" vertical="center" indent="1"/>
    </xf>
    <xf numFmtId="10" fontId="14" fillId="0" borderId="47" xfId="5" applyNumberFormat="1" applyFont="1" applyFill="1" applyBorder="1" applyAlignment="1">
      <alignment horizontal="right" vertical="center" wrapText="1" indent="1"/>
    </xf>
    <xf numFmtId="4" fontId="9" fillId="0" borderId="48" xfId="0" applyNumberFormat="1" applyFont="1" applyFill="1" applyBorder="1" applyAlignment="1">
      <alignment horizontal="right" vertical="center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2" fillId="0" borderId="39" xfId="0" applyNumberFormat="1" applyFont="1" applyBorder="1" applyAlignment="1">
      <alignment horizontal="right" vertical="center" indent="1"/>
    </xf>
    <xf numFmtId="10" fontId="12" fillId="0" borderId="21" xfId="0" applyNumberFormat="1" applyFont="1" applyBorder="1" applyAlignment="1">
      <alignment horizontal="right" vertical="center" indent="1"/>
    </xf>
    <xf numFmtId="0" fontId="9" fillId="0" borderId="49" xfId="0" applyFont="1" applyFill="1" applyBorder="1" applyAlignment="1">
      <alignment horizontal="left" vertical="center" wrapText="1" shrinkToFit="1"/>
    </xf>
    <xf numFmtId="4" fontId="9" fillId="0" borderId="50" xfId="0" applyNumberFormat="1" applyFont="1" applyFill="1" applyBorder="1" applyAlignment="1">
      <alignment horizontal="right" vertical="center" indent="1"/>
    </xf>
    <xf numFmtId="10" fontId="9" fillId="0" borderId="50" xfId="9" applyNumberFormat="1" applyFont="1" applyFill="1" applyBorder="1" applyAlignment="1">
      <alignment horizontal="right" vertical="center" indent="1"/>
    </xf>
    <xf numFmtId="4" fontId="9" fillId="0" borderId="51" xfId="0" applyNumberFormat="1" applyFont="1" applyFill="1" applyBorder="1" applyAlignment="1">
      <alignment horizontal="right" vertical="center" indent="1"/>
    </xf>
    <xf numFmtId="0" fontId="5" fillId="0" borderId="25" xfId="0" applyFont="1" applyBorder="1" applyAlignment="1">
      <alignment horizontal="left" vertical="center"/>
    </xf>
    <xf numFmtId="0" fontId="19" fillId="0" borderId="25" xfId="6" applyFont="1" applyFill="1" applyBorder="1" applyAlignment="1">
      <alignment horizontal="center" vertical="center" wrapText="1"/>
    </xf>
    <xf numFmtId="0" fontId="19" fillId="0" borderId="52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5" xfId="0" applyBorder="1" applyAlignment="1"/>
    <xf numFmtId="0" fontId="8" fillId="0" borderId="38" xfId="0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left"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9" fillId="0" borderId="58" xfId="0" applyFont="1" applyBorder="1" applyAlignment="1">
      <alignment vertical="center"/>
    </xf>
    <xf numFmtId="0" fontId="20" fillId="0" borderId="0" xfId="4" applyFont="1" applyFill="1" applyBorder="1" applyAlignment="1">
      <alignment vertical="center" wrapText="1"/>
    </xf>
    <xf numFmtId="0" fontId="14" fillId="0" borderId="59" xfId="4" applyFont="1" applyFill="1" applyBorder="1" applyAlignment="1">
      <alignment vertical="center" wrapText="1"/>
    </xf>
    <xf numFmtId="0" fontId="20" fillId="0" borderId="60" xfId="4" applyFont="1" applyFill="1" applyBorder="1" applyAlignment="1">
      <alignment vertical="center" wrapText="1"/>
    </xf>
    <xf numFmtId="10" fontId="14" fillId="0" borderId="5" xfId="5" applyNumberFormat="1" applyFont="1" applyFill="1" applyBorder="1" applyAlignment="1">
      <alignment horizontal="center" vertical="center" wrapText="1"/>
    </xf>
    <xf numFmtId="0" fontId="20" fillId="0" borderId="61" xfId="4" applyFont="1" applyFill="1" applyBorder="1" applyAlignment="1">
      <alignment vertical="center" wrapText="1"/>
    </xf>
    <xf numFmtId="0" fontId="20" fillId="0" borderId="8" xfId="3" applyFont="1" applyFill="1" applyBorder="1" applyAlignment="1">
      <alignment vertical="center" wrapText="1"/>
    </xf>
    <xf numFmtId="0" fontId="20" fillId="0" borderId="62" xfId="3" applyFont="1" applyFill="1" applyBorder="1" applyAlignment="1">
      <alignment vertical="center" wrapText="1"/>
    </xf>
    <xf numFmtId="0" fontId="20" fillId="0" borderId="63" xfId="0" applyFont="1" applyBorder="1"/>
    <xf numFmtId="0" fontId="20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4" xfId="0" applyFont="1" applyBorder="1"/>
    <xf numFmtId="0" fontId="10" fillId="0" borderId="6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68" xfId="0" applyFont="1" applyBorder="1" applyAlignment="1">
      <alignment vertical="top" wrapText="1"/>
    </xf>
    <xf numFmtId="0" fontId="9" fillId="0" borderId="69" xfId="0" applyFont="1" applyBorder="1"/>
    <xf numFmtId="0" fontId="9" fillId="0" borderId="70" xfId="0" applyFont="1" applyBorder="1"/>
    <xf numFmtId="0" fontId="14" fillId="0" borderId="10" xfId="4" applyFont="1" applyFill="1" applyBorder="1" applyAlignment="1">
      <alignment horizontal="left" vertical="center" wrapText="1"/>
    </xf>
    <xf numFmtId="0" fontId="20" fillId="0" borderId="10" xfId="4" applyFont="1" applyFill="1" applyBorder="1" applyAlignment="1">
      <alignment horizontal="left" vertical="center" wrapText="1"/>
    </xf>
    <xf numFmtId="10" fontId="20" fillId="0" borderId="24" xfId="5" applyNumberFormat="1" applyFont="1" applyFill="1" applyBorder="1" applyAlignment="1">
      <alignment horizontal="left" vertical="center" wrapText="1"/>
    </xf>
    <xf numFmtId="0" fontId="9" fillId="0" borderId="71" xfId="0" applyFont="1" applyBorder="1"/>
    <xf numFmtId="4" fontId="20" fillId="0" borderId="8" xfId="3" applyNumberFormat="1" applyFont="1" applyFill="1" applyBorder="1" applyAlignment="1">
      <alignment horizontal="center" vertical="center" wrapText="1"/>
    </xf>
    <xf numFmtId="3" fontId="20" fillId="0" borderId="8" xfId="3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0" fillId="0" borderId="22" xfId="4" applyFont="1" applyFill="1" applyBorder="1" applyAlignment="1">
      <alignment vertical="center" wrapText="1"/>
    </xf>
    <xf numFmtId="0" fontId="23" fillId="0" borderId="72" xfId="0" applyFont="1" applyBorder="1" applyAlignment="1">
      <alignment horizontal="center" vertical="center" wrapText="1"/>
    </xf>
    <xf numFmtId="0" fontId="9" fillId="0" borderId="63" xfId="0" applyFont="1" applyBorder="1"/>
    <xf numFmtId="0" fontId="19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333361155650006E-2"/>
          <c:y val="0.29118882898119081"/>
          <c:w val="0.95042814372007189"/>
          <c:h val="0.32567171662370026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3.2349358169615609E-3"/>
                  <c:y val="8.8469429017862533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2016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7.4927179027559854E-2</c:v>
                </c:pt>
                <c:pt idx="1">
                  <c:v>0.10401467461541669</c:v>
                </c:pt>
                <c:pt idx="2">
                  <c:v>0.10020772746157047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700201230857644E-3"/>
                  <c:y val="1.0899186050682057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2016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0.13950348125747225</c:v>
                </c:pt>
                <c:pt idx="1">
                  <c:v>4.7276363052843218E-2</c:v>
                </c:pt>
                <c:pt idx="2">
                  <c:v>0.23703088093780056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9471514190190875E-4"/>
                  <c:y val="-2.39115127867449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4488338383126777E-4"/>
                  <c:y val="-2.7400736738517725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5869308319489702E-4"/>
                  <c:y val="-1.7348441582618751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2016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3.5808037886462661E-2</c:v>
                </c:pt>
                <c:pt idx="1">
                  <c:v>2.2925638098047953E-2</c:v>
                </c:pt>
                <c:pt idx="2">
                  <c:v>0.14027429449992337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609211393114369E-3"/>
                  <c:y val="-1.468831057113826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9111652885744256E-4"/>
                  <c:y val="-8.2439604562518989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2016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2.3433967225590657E-2</c:v>
                </c:pt>
                <c:pt idx="1">
                  <c:v>2.8974840472661967E-2</c:v>
                </c:pt>
                <c:pt idx="2">
                  <c:v>3.0055454985598473E-2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2016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5.0990449064129806E-2</c:v>
                </c:pt>
                <c:pt idx="1">
                  <c:v>2.2591654697054597E-2</c:v>
                </c:pt>
                <c:pt idx="2">
                  <c:v>6.07331882664498E-2</c:v>
                </c:pt>
              </c:numCache>
            </c:numRef>
          </c:val>
        </c:ser>
        <c:dLbls>
          <c:showVal val="1"/>
        </c:dLbls>
        <c:gapWidth val="400"/>
        <c:overlap val="-10"/>
        <c:axId val="63268352"/>
        <c:axId val="63269888"/>
      </c:barChart>
      <c:catAx>
        <c:axId val="63268352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269888"/>
        <c:crosses val="autoZero"/>
        <c:auto val="1"/>
        <c:lblAlgn val="ctr"/>
        <c:lblOffset val="0"/>
        <c:tickLblSkip val="1"/>
        <c:tickMarkSkip val="1"/>
      </c:catAx>
      <c:valAx>
        <c:axId val="63269888"/>
        <c:scaling>
          <c:orientation val="minMax"/>
          <c:max val="0.2"/>
          <c:min val="-0.08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2683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5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34"/>
          <c:y val="0.25117428471217701"/>
          <c:w val="0.53846153846153844"/>
          <c:h val="0.5446021874133184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S&amp;P 500 (USA)</c:v>
                </c:pt>
                <c:pt idx="1">
                  <c:v>HANG SENG (Hong Kong)</c:v>
                </c:pt>
                <c:pt idx="2">
                  <c:v>DJIA (USA)</c:v>
                </c:pt>
                <c:pt idx="3">
                  <c:v>RTSI (Russia)</c:v>
                </c:pt>
                <c:pt idx="4">
                  <c:v>MICEX (Russia)</c:v>
                </c:pt>
                <c:pt idx="5">
                  <c:v>FTSE 100 (Great Britain)</c:v>
                </c:pt>
                <c:pt idx="6">
                  <c:v>CAC 40 (France)</c:v>
                </c:pt>
                <c:pt idx="7">
                  <c:v>DAX (Germany)</c:v>
                </c:pt>
                <c:pt idx="8">
                  <c:v>SHANGHAI SE COMPOSITE (China)</c:v>
                </c:pt>
                <c:pt idx="9">
                  <c:v>UX Index</c:v>
                </c:pt>
                <c:pt idx="10">
                  <c:v>NIKKEI 225 (Japan)</c:v>
                </c:pt>
                <c:pt idx="11">
                  <c:v>WIG20 (Poland)</c:v>
                </c:pt>
                <c:pt idx="12">
                  <c:v>PFTS Index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-1.9425625037472249E-2</c:v>
                </c:pt>
                <c:pt idx="1">
                  <c:v>-1.5564564764359634E-2</c:v>
                </c:pt>
                <c:pt idx="2">
                  <c:v>-9.0522526852796492E-3</c:v>
                </c:pt>
                <c:pt idx="3">
                  <c:v>-2.1596964314548606E-3</c:v>
                </c:pt>
                <c:pt idx="4">
                  <c:v>5.8847320525783342E-3</c:v>
                </c:pt>
                <c:pt idx="5">
                  <c:v>7.9558449878467385E-3</c:v>
                </c:pt>
                <c:pt idx="6">
                  <c:v>1.3713227194453559E-2</c:v>
                </c:pt>
                <c:pt idx="7">
                  <c:v>1.4650338406738905E-2</c:v>
                </c:pt>
                <c:pt idx="8">
                  <c:v>3.1879689939405154E-2</c:v>
                </c:pt>
                <c:pt idx="9">
                  <c:v>4.7276363052843218E-2</c:v>
                </c:pt>
                <c:pt idx="10">
                  <c:v>5.9282035569950819E-2</c:v>
                </c:pt>
                <c:pt idx="11">
                  <c:v>6.1508853414136366E-2</c:v>
                </c:pt>
                <c:pt idx="12">
                  <c:v>0.10401467461541669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S&amp;P 500 (USA)</c:v>
                </c:pt>
                <c:pt idx="1">
                  <c:v>HANG SENG (Hong Kong)</c:v>
                </c:pt>
                <c:pt idx="2">
                  <c:v>DJIA (USA)</c:v>
                </c:pt>
                <c:pt idx="3">
                  <c:v>RTSI (Russia)</c:v>
                </c:pt>
                <c:pt idx="4">
                  <c:v>MICEX (Russia)</c:v>
                </c:pt>
                <c:pt idx="5">
                  <c:v>FTSE 100 (Great Britain)</c:v>
                </c:pt>
                <c:pt idx="6">
                  <c:v>CAC 40 (France)</c:v>
                </c:pt>
                <c:pt idx="7">
                  <c:v>DAX (Germany)</c:v>
                </c:pt>
                <c:pt idx="8">
                  <c:v>SHANGHAI SE COMPOSITE (China)</c:v>
                </c:pt>
                <c:pt idx="9">
                  <c:v>UX Index</c:v>
                </c:pt>
                <c:pt idx="10">
                  <c:v>NIKKEI 225 (Japan)</c:v>
                </c:pt>
                <c:pt idx="11">
                  <c:v>WIG20 (Poland)</c:v>
                </c:pt>
                <c:pt idx="12">
                  <c:v>PFTS Index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3.043094758064524E-2</c:v>
                </c:pt>
                <c:pt idx="1">
                  <c:v>4.8093537426624033E-2</c:v>
                </c:pt>
                <c:pt idx="2">
                  <c:v>3.0592704899547574E-2</c:v>
                </c:pt>
                <c:pt idx="3">
                  <c:v>0.30606044594737414</c:v>
                </c:pt>
                <c:pt idx="4">
                  <c:v>0.12960439660262546</c:v>
                </c:pt>
                <c:pt idx="5">
                  <c:v>0.1084100381731099</c:v>
                </c:pt>
                <c:pt idx="6">
                  <c:v>-3.5893729928973661E-2</c:v>
                </c:pt>
                <c:pt idx="7">
                  <c:v>-7.260534989728229E-3</c:v>
                </c:pt>
                <c:pt idx="8">
                  <c:v>-0.13221393633588174</c:v>
                </c:pt>
                <c:pt idx="9">
                  <c:v>0.23703088093780056</c:v>
                </c:pt>
                <c:pt idx="10">
                  <c:v>-8.451794211428032E-2</c:v>
                </c:pt>
                <c:pt idx="11">
                  <c:v>-2.3930290724255676E-2</c:v>
                </c:pt>
                <c:pt idx="12">
                  <c:v>0.10020772746157047</c:v>
                </c:pt>
              </c:numCache>
            </c:numRef>
          </c:val>
        </c:ser>
        <c:dLbls>
          <c:showVal val="1"/>
        </c:dLbls>
        <c:gapWidth val="100"/>
        <c:overlap val="-20"/>
        <c:axId val="65499904"/>
        <c:axId val="65501440"/>
      </c:barChart>
      <c:catAx>
        <c:axId val="6549990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501440"/>
        <c:crosses val="autoZero"/>
        <c:lblAlgn val="ctr"/>
        <c:lblOffset val="100"/>
        <c:tickLblSkip val="1"/>
        <c:tickMarkSkip val="1"/>
      </c:catAx>
      <c:valAx>
        <c:axId val="65501440"/>
        <c:scaling>
          <c:orientation val="minMax"/>
          <c:max val="0.32"/>
          <c:min val="-0.15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999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/>
              <a:t>Funds' Shares within  the Aggregate NAV of Open-Ended CII</a:t>
            </a:r>
            <a:endParaRPr lang="ru-RU"/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4.2379583455367451E-2"/>
                  <c:y val="-0.13972604581206657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2925703076284512E-2"/>
                  <c:y val="-8.4411891537438666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5.2452269587833063E-2"/>
                  <c:y val="-1.9346044694780396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5.65808190442144E-2"/>
                  <c:y val="7.1865020246257197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0.14149786259561212"/>
                  <c:y val="0.1082240445589616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6.439534218826376E-2"/>
                  <c:y val="0.11025667628668577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6.7485536446277306E-2"/>
                  <c:y val="7.828311511781004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4358297876805525E-2"/>
                  <c:y val="9.6592126491388333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6912339156204088E-2"/>
                  <c:y val="2.3331975106226772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039099161507128"/>
                  <c:y val="-3.6570472945176985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7166594816221182E-2"/>
                  <c:y val="-9.8098100687781284E-2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В_ВЧА!$B$25:$B$35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Hrushevskyi: Fond Derzhavnykh Paperiv</c:v>
                </c:pt>
                <c:pt idx="3">
                  <c:v>Sofiivskyi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ОТP Klasychnyi</c:v>
                </c:pt>
                <c:pt idx="9">
                  <c:v>OTP Fond Aktsii</c:v>
                </c:pt>
                <c:pt idx="10">
                  <c:v>KINTO-Kaznacheyskyi</c:v>
                </c:pt>
              </c:strCache>
            </c:strRef>
          </c:cat>
          <c:val>
            <c:numRef>
              <c:f>В_ВЧА!$C$25:$C$35</c:f>
              <c:numCache>
                <c:formatCode>#,##0.00</c:formatCode>
                <c:ptCount val="11"/>
                <c:pt idx="0">
                  <c:v>5272474.2898999974</c:v>
                </c:pt>
                <c:pt idx="1">
                  <c:v>21756347.800000001</c:v>
                </c:pt>
                <c:pt idx="2">
                  <c:v>5318417.68</c:v>
                </c:pt>
                <c:pt idx="3">
                  <c:v>4318424.45</c:v>
                </c:pt>
                <c:pt idx="4">
                  <c:v>3625362.08</c:v>
                </c:pt>
                <c:pt idx="5">
                  <c:v>3462262.67</c:v>
                </c:pt>
                <c:pt idx="6">
                  <c:v>3167659.36</c:v>
                </c:pt>
                <c:pt idx="7">
                  <c:v>2750262.71</c:v>
                </c:pt>
                <c:pt idx="8">
                  <c:v>2718280.99</c:v>
                </c:pt>
                <c:pt idx="9">
                  <c:v>2457564.5</c:v>
                </c:pt>
                <c:pt idx="10">
                  <c:v>1493604.85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В_ВЧА!$B$25:$B$35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Hrushevskyi: Fond Derzhavnykh Paperiv</c:v>
                </c:pt>
                <c:pt idx="3">
                  <c:v>Sofiivskyi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ОТP Klasychnyi</c:v>
                </c:pt>
                <c:pt idx="9">
                  <c:v>OTP Fond Aktsii</c:v>
                </c:pt>
                <c:pt idx="10">
                  <c:v>KINTO-Kaznacheyskyi</c:v>
                </c:pt>
              </c:strCache>
            </c:strRef>
          </c:cat>
          <c:val>
            <c:numRef>
              <c:f>В_ВЧА!$D$25:$D$35</c:f>
              <c:numCache>
                <c:formatCode>0.00%</c:formatCode>
                <c:ptCount val="11"/>
                <c:pt idx="0">
                  <c:v>8.887972004425064E-2</c:v>
                </c:pt>
                <c:pt idx="1">
                  <c:v>0.36675344351200712</c:v>
                </c:pt>
                <c:pt idx="2">
                  <c:v>8.9654201895740041E-2</c:v>
                </c:pt>
                <c:pt idx="3">
                  <c:v>7.2797008585418252E-2</c:v>
                </c:pt>
                <c:pt idx="4">
                  <c:v>6.1113843143188427E-2</c:v>
                </c:pt>
                <c:pt idx="5">
                  <c:v>5.8364426246466594E-2</c:v>
                </c:pt>
                <c:pt idx="6">
                  <c:v>5.3398207678636234E-2</c:v>
                </c:pt>
                <c:pt idx="7">
                  <c:v>4.6362024027542185E-2</c:v>
                </c:pt>
                <c:pt idx="8">
                  <c:v>4.5822898341224709E-2</c:v>
                </c:pt>
                <c:pt idx="9">
                  <c:v>4.1427920316104892E-2</c:v>
                </c:pt>
                <c:pt idx="10">
                  <c:v>2.5178156141801283E-2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42337532108077636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2659524226858456E-2"/>
          <c:y val="0.34496954505577138"/>
          <c:w val="0.92009594426427876"/>
          <c:h val="0.38398395788945983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ВЧА'!$C$57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8234923045619719E-3"/>
                  <c:y val="-1.538138860139812E-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ВЧА'!$B$58:$B$68</c:f>
              <c:strCache>
                <c:ptCount val="11"/>
                <c:pt idx="0">
                  <c:v>Altus-Stratehichnyi</c:v>
                </c:pt>
                <c:pt idx="1">
                  <c:v>ОТP Fond Aktsii</c:v>
                </c:pt>
                <c:pt idx="2">
                  <c:v>KINTO-Kaznacheyskyi</c:v>
                </c:pt>
                <c:pt idx="3">
                  <c:v>UNIVER.UA/Iaroslav Mudryi: Fond Aktsii</c:v>
                </c:pt>
                <c:pt idx="4">
                  <c:v>KINTO-Klasychnyi</c:v>
                </c:pt>
                <c:pt idx="5">
                  <c:v>Altus-Zbalansovanyi</c:v>
                </c:pt>
                <c:pt idx="6">
                  <c:v>SEM Azhio</c:v>
                </c:pt>
                <c:pt idx="7">
                  <c:v>Bonum Optimum</c:v>
                </c:pt>
                <c:pt idx="8">
                  <c:v>KINTO-Ekviti</c:v>
                </c:pt>
                <c:pt idx="9">
                  <c:v>VSI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ВЧА'!$C$58:$C$68</c:f>
              <c:numCache>
                <c:formatCode>#,##0.00</c:formatCode>
                <c:ptCount val="11"/>
                <c:pt idx="0">
                  <c:v>173.11633999999998</c:v>
                </c:pt>
                <c:pt idx="1">
                  <c:v>118.06129999999983</c:v>
                </c:pt>
                <c:pt idx="2">
                  <c:v>13.982129000000191</c:v>
                </c:pt>
                <c:pt idx="3">
                  <c:v>24.983780000000028</c:v>
                </c:pt>
                <c:pt idx="4">
                  <c:v>130.8838599999994</c:v>
                </c:pt>
                <c:pt idx="5">
                  <c:v>9.6560099999997764</c:v>
                </c:pt>
                <c:pt idx="6">
                  <c:v>0.92135000000003486</c:v>
                </c:pt>
                <c:pt idx="7">
                  <c:v>0.38319999999995341</c:v>
                </c:pt>
                <c:pt idx="8">
                  <c:v>80.26668999999994</c:v>
                </c:pt>
                <c:pt idx="9">
                  <c:v>-52.165270000000021</c:v>
                </c:pt>
                <c:pt idx="10">
                  <c:v>655.62371209999947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ВЧА'!$E$57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7202351553702207E-3"/>
                  <c:y val="-6.5143088131182818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4961553826981474E-3"/>
                  <c:y val="-3.294755527699041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4646821482817685E-3"/>
                  <c:y val="4.314875070396700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3020265056410897E-3"/>
                  <c:y val="-5.0960550763351552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4947624142941331E-4"/>
                  <c:y val="-3.2081376205680716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8.1213188407009231E-4"/>
                  <c:y val="-3.1420538908495787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8.1418498362662408E-4"/>
                  <c:y val="-7.2488341891325091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5.4107719726981317E-4"/>
                  <c:y val="-5.1954440399910994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9.0193141270553025E-4"/>
                  <c:y val="-7.2723339682560454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9570676061666235E-4"/>
                  <c:y val="8.1577005030157787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0289814222381199E-3"/>
                  <c:y val="-5.4476807619386933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561720008828083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9373910683786315"/>
                  <c:y val="0.34907632535405442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3070990952379016"/>
                  <c:y val="0.3839839578894598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5682770154788449"/>
                  <c:y val="0.3470229352049129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0644042470302761"/>
                  <c:y val="0.3511297155031958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4162231758157096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7740051372924226"/>
                  <c:y val="0.35728988595062039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0781198045476279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6571262025788952"/>
                  <c:y val="0.46406617370597819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68455615295877648"/>
                  <c:y val="0.66324501817270332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72570107852859844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ВЧА'!$B$58:$B$68</c:f>
              <c:strCache>
                <c:ptCount val="11"/>
                <c:pt idx="0">
                  <c:v>Altus-Stratehichnyi</c:v>
                </c:pt>
                <c:pt idx="1">
                  <c:v>ОТP Fond Aktsii</c:v>
                </c:pt>
                <c:pt idx="2">
                  <c:v>KINTO-Kaznacheyskyi</c:v>
                </c:pt>
                <c:pt idx="3">
                  <c:v>UNIVER.UA/Iaroslav Mudryi: Fond Aktsii</c:v>
                </c:pt>
                <c:pt idx="4">
                  <c:v>KINTO-Klasychnyi</c:v>
                </c:pt>
                <c:pt idx="5">
                  <c:v>Altus-Zbalansovanyi</c:v>
                </c:pt>
                <c:pt idx="6">
                  <c:v>SEM Azhio</c:v>
                </c:pt>
                <c:pt idx="7">
                  <c:v>Bonum Optimum</c:v>
                </c:pt>
                <c:pt idx="8">
                  <c:v>KINTO-Ekviti</c:v>
                </c:pt>
                <c:pt idx="9">
                  <c:v>VSI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ВЧА'!$E$58:$E$68</c:f>
              <c:numCache>
                <c:formatCode>#,##0.00</c:formatCode>
                <c:ptCount val="11"/>
                <c:pt idx="0">
                  <c:v>168.92744440476196</c:v>
                </c:pt>
                <c:pt idx="1">
                  <c:v>19.953995490742692</c:v>
                </c:pt>
                <c:pt idx="2">
                  <c:v>3.4004735005451221</c:v>
                </c:pt>
                <c:pt idx="3">
                  <c:v>1.7138614982332994</c:v>
                </c:pt>
                <c:pt idx="4">
                  <c:v>1.2939269809759806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-3.0892726837756066</c:v>
                </c:pt>
                <c:pt idx="9">
                  <c:v>-25.167260634397621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65030016"/>
        <c:axId val="65031552"/>
      </c:barChart>
      <c:lineChart>
        <c:grouping val="standard"/>
        <c:ser>
          <c:idx val="2"/>
          <c:order val="2"/>
          <c:tx>
            <c:strRef>
              <c:f>'В_динаміка ВЧА'!$D$57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542222341923366E-2"/>
                  <c:y val="-0.10159517679039586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934389128587432E-2"/>
                  <c:y val="-6.609513135568637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5561924651824601E-3"/>
                  <c:y val="5.83579716283944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067031172659301E-2"/>
                  <c:y val="5.536124115568709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1807506430067142E-2"/>
                  <c:y val="4.9057307749636195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1373858803579969E-2"/>
                  <c:y val="0.13038366430714649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1536451743266918E-2"/>
                  <c:y val="0.10942733809785087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8717591040268287E-2"/>
                  <c:y val="0.12120933711174203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458003594722342E-2"/>
                  <c:y val="0.11596732365813235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3813265775618653E-2"/>
                  <c:y val="6.3765024050277841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3947550934722845"/>
                  <c:y val="1.0266950745707482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7585000876402755"/>
                  <c:y val="8.2135605965659858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237332195077353"/>
                  <c:y val="8.2135605965659858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6130032546279016"/>
                  <c:y val="8.2135605965659858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69886743141784491"/>
                  <c:y val="8.2135605965659858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ВЧА'!$B$58:$B$67</c:f>
              <c:strCache>
                <c:ptCount val="10"/>
                <c:pt idx="0">
                  <c:v>Altus-Stratehichnyi</c:v>
                </c:pt>
                <c:pt idx="1">
                  <c:v>ОТP Fond Aktsii</c:v>
                </c:pt>
                <c:pt idx="2">
                  <c:v>KINTO-Kaznacheyskyi</c:v>
                </c:pt>
                <c:pt idx="3">
                  <c:v>UNIVER.UA/Iaroslav Mudryi: Fond Aktsii</c:v>
                </c:pt>
                <c:pt idx="4">
                  <c:v>KINTO-Klasychnyi</c:v>
                </c:pt>
                <c:pt idx="5">
                  <c:v>Altus-Zbalansovanyi</c:v>
                </c:pt>
                <c:pt idx="6">
                  <c:v>SEM Azhio</c:v>
                </c:pt>
                <c:pt idx="7">
                  <c:v>Bonum Optimum</c:v>
                </c:pt>
                <c:pt idx="8">
                  <c:v>KINTO-Ekviti</c:v>
                </c:pt>
                <c:pt idx="9">
                  <c:v>VSI</c:v>
                </c:pt>
              </c:strCache>
            </c:strRef>
          </c:cat>
          <c:val>
            <c:numRef>
              <c:f>'В_динаміка ВЧА'!$D$58:$D$67</c:f>
              <c:numCache>
                <c:formatCode>0.00%</c:formatCode>
                <c:ptCount val="10"/>
                <c:pt idx="0">
                  <c:v>0.36305147525285891</c:v>
                </c:pt>
                <c:pt idx="1">
                  <c:v>5.0464260959335219E-2</c:v>
                </c:pt>
                <c:pt idx="2">
                  <c:v>9.4497933841880977E-3</c:v>
                </c:pt>
                <c:pt idx="3">
                  <c:v>3.2169839086165629E-2</c:v>
                </c:pt>
                <c:pt idx="4">
                  <c:v>6.0523029870312873E-3</c:v>
                </c:pt>
                <c:pt idx="5">
                  <c:v>3.5233110975025259E-3</c:v>
                </c:pt>
                <c:pt idx="6">
                  <c:v>2.202878788516451E-3</c:v>
                </c:pt>
                <c:pt idx="7">
                  <c:v>5.2104535084104354E-4</c:v>
                </c:pt>
                <c:pt idx="8">
                  <c:v>2.2641616422061903E-2</c:v>
                </c:pt>
                <c:pt idx="9">
                  <c:v>-3.1406877602790505E-2</c:v>
                </c:pt>
              </c:numCache>
            </c:numRef>
          </c:val>
        </c:ser>
        <c:dLbls>
          <c:showVal val="1"/>
        </c:dLbls>
        <c:marker val="1"/>
        <c:axId val="65053824"/>
        <c:axId val="65055360"/>
      </c:lineChart>
      <c:catAx>
        <c:axId val="6503001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31552"/>
        <c:crosses val="autoZero"/>
        <c:lblAlgn val="ctr"/>
        <c:lblOffset val="40"/>
        <c:tickLblSkip val="1"/>
        <c:tickMarkSkip val="1"/>
      </c:catAx>
      <c:valAx>
        <c:axId val="65031552"/>
        <c:scaling>
          <c:orientation val="minMax"/>
          <c:max val="190"/>
          <c:min val="-6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30016"/>
        <c:crosses val="autoZero"/>
        <c:crossBetween val="between"/>
      </c:valAx>
      <c:catAx>
        <c:axId val="65053824"/>
        <c:scaling>
          <c:orientation val="minMax"/>
        </c:scaling>
        <c:delete val="1"/>
        <c:axPos val="b"/>
        <c:tickLblPos val="none"/>
        <c:crossAx val="65055360"/>
        <c:crosses val="autoZero"/>
        <c:lblAlgn val="ctr"/>
        <c:lblOffset val="100"/>
      </c:catAx>
      <c:valAx>
        <c:axId val="65055360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5382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568283421080369"/>
          <c:y val="0.75564757488407064"/>
          <c:w val="0.38103778897269874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991967425631634"/>
          <c:y val="5.506607929515418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9537267323308661E-2"/>
          <c:y val="0.10022026431718062"/>
          <c:w val="0.89134852638709527"/>
          <c:h val="0.8612334801762114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9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'В_діаграма(дох)'!$A$2:$A$27</c:f>
              <c:strCache>
                <c:ptCount val="26"/>
                <c:pt idx="0">
                  <c:v>VSI</c:v>
                </c:pt>
                <c:pt idx="1">
                  <c:v>Bonum Optimum</c:v>
                </c:pt>
                <c:pt idx="2">
                  <c:v>SEM Azhio</c:v>
                </c:pt>
                <c:pt idx="3">
                  <c:v>Altus – Zbalansovanyi</c:v>
                </c:pt>
                <c:pt idx="4">
                  <c:v>Altus – Depozyt</c:v>
                </c:pt>
                <c:pt idx="5">
                  <c:v>UNIVER.UA/Taras Shevchenko: Fond Zaoshchadzhen</c:v>
                </c:pt>
                <c:pt idx="6">
                  <c:v>ОТP Кlasychnyi</c:v>
                </c:pt>
                <c:pt idx="7">
                  <c:v>КІNTO-Каznacheiskyi</c:v>
                </c:pt>
                <c:pt idx="8">
                  <c:v>Altus-Stratehichnyi</c:v>
                </c:pt>
                <c:pt idx="9">
                  <c:v>UNIVER.UA/Myhailo Hrushevskyi: Fond Derzhavnykh Paperiv   </c:v>
                </c:pt>
                <c:pt idx="10">
                  <c:v>ОТP Кlasychnyi</c:v>
                </c:pt>
                <c:pt idx="11">
                  <c:v>ТАSК Resurs</c:v>
                </c:pt>
                <c:pt idx="12">
                  <c:v>KINTO-Ekviti</c:v>
                </c:pt>
                <c:pt idx="13">
                  <c:v>UNIVER.UA/Iaroslav Mudryi: Fond Aktsii</c:v>
                </c:pt>
                <c:pt idx="14">
                  <c:v>UNIVER.UA/Volodymyr Velykyi: Fond Zbalansovanyi</c:v>
                </c:pt>
                <c:pt idx="15">
                  <c:v>ОТP Fond Aktsii</c:v>
                </c:pt>
                <c:pt idx="16">
                  <c:v>Nadbannia</c:v>
                </c:pt>
                <c:pt idx="17">
                  <c:v>Sofiivskyi</c:v>
                </c:pt>
                <c:pt idx="18">
                  <c:v>Аrgentum</c:v>
                </c:pt>
                <c:pt idx="19">
                  <c:v>Funds' average rate of return</c:v>
                </c:pt>
                <c:pt idx="20">
                  <c:v>UX Index</c:v>
                </c:pt>
                <c:pt idx="21">
                  <c:v>PFTS Index</c:v>
                </c:pt>
                <c:pt idx="22">
                  <c:v>EURO Deposits</c:v>
                </c:pt>
                <c:pt idx="23">
                  <c:v>USD Deposits</c:v>
                </c:pt>
                <c:pt idx="24">
                  <c:v>UAH Deposits</c:v>
                </c:pt>
                <c:pt idx="25">
                  <c:v>"Gold" deposit (at official rate of gold)</c:v>
                </c:pt>
              </c:strCache>
            </c:strRef>
          </c:cat>
          <c:val>
            <c:numRef>
              <c:f>'В_діаграма(дох)'!$B$2:$B$27</c:f>
              <c:numCache>
                <c:formatCode>0.00%</c:formatCode>
                <c:ptCount val="26"/>
                <c:pt idx="0">
                  <c:v>-1.6043995752075157E-2</c:v>
                </c:pt>
                <c:pt idx="1">
                  <c:v>5.2104535083907777E-4</c:v>
                </c:pt>
                <c:pt idx="2">
                  <c:v>2.202878788516216E-3</c:v>
                </c:pt>
                <c:pt idx="3">
                  <c:v>3.523311097544779E-3</c:v>
                </c:pt>
                <c:pt idx="4">
                  <c:v>3.9963388289989688E-3</c:v>
                </c:pt>
                <c:pt idx="5">
                  <c:v>5.5242229407592713E-3</c:v>
                </c:pt>
                <c:pt idx="6">
                  <c:v>5.9921143957681888E-3</c:v>
                </c:pt>
                <c:pt idx="7">
                  <c:v>7.1533200659201768E-3</c:v>
                </c:pt>
                <c:pt idx="8">
                  <c:v>8.7781843280947403E-3</c:v>
                </c:pt>
                <c:pt idx="9">
                  <c:v>9.290970345467997E-3</c:v>
                </c:pt>
                <c:pt idx="10">
                  <c:v>1.4172914695409267E-2</c:v>
                </c:pt>
                <c:pt idx="11">
                  <c:v>2.0871152954896832E-2</c:v>
                </c:pt>
                <c:pt idx="12">
                  <c:v>2.3532031412319077E-2</c:v>
                </c:pt>
                <c:pt idx="13">
                  <c:v>2.9986122924468672E-2</c:v>
                </c:pt>
                <c:pt idx="14">
                  <c:v>3.4501161856139051E-2</c:v>
                </c:pt>
                <c:pt idx="15">
                  <c:v>4.1878355022328728E-2</c:v>
                </c:pt>
                <c:pt idx="16">
                  <c:v>5.8569117857283803E-2</c:v>
                </c:pt>
                <c:pt idx="17">
                  <c:v>8.0167792217788358E-2</c:v>
                </c:pt>
                <c:pt idx="18">
                  <c:v>0.10097008453244305</c:v>
                </c:pt>
                <c:pt idx="19">
                  <c:v>2.2925638098047953E-2</c:v>
                </c:pt>
                <c:pt idx="20">
                  <c:v>4.7276363052843218E-2</c:v>
                </c:pt>
                <c:pt idx="21">
                  <c:v>0.10401467461541669</c:v>
                </c:pt>
                <c:pt idx="22">
                  <c:v>-3.6576456711865379E-2</c:v>
                </c:pt>
                <c:pt idx="23">
                  <c:v>-9.7840177752460677E-3</c:v>
                </c:pt>
                <c:pt idx="24">
                  <c:v>1.6986301369863017E-2</c:v>
                </c:pt>
                <c:pt idx="25">
                  <c:v>-5.3162444238033735E-2</c:v>
                </c:pt>
              </c:numCache>
            </c:numRef>
          </c:val>
        </c:ser>
        <c:gapWidth val="60"/>
        <c:axId val="65090304"/>
        <c:axId val="65091840"/>
      </c:barChart>
      <c:catAx>
        <c:axId val="6509030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91840"/>
        <c:crosses val="autoZero"/>
        <c:lblAlgn val="ctr"/>
        <c:lblOffset val="0"/>
        <c:tickLblSkip val="1"/>
        <c:tickMarkSkip val="1"/>
      </c:catAx>
      <c:valAx>
        <c:axId val="65091840"/>
        <c:scaling>
          <c:orientation val="minMax"/>
          <c:max val="0.14000000000000001"/>
          <c:min val="-0.06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90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3846153846153848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566433566433566E-2"/>
          <c:y val="0.34133422222453702"/>
          <c:w val="0.93916083916083914"/>
          <c:h val="0.43733447222518806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-5.4558985503957026E-4"/>
                  <c:y val="6.8537541262380097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4293625603269975E-3"/>
                  <c:y val="3.9215433072351657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4055944055944056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ВЧА'!$B$37:$B$41</c:f>
              <c:strCache>
                <c:ptCount val="5"/>
                <c:pt idx="0">
                  <c:v>Аurum</c:v>
                </c:pt>
                <c:pt idx="1">
                  <c:v>ТАSК Ukrainckyi Kapital</c:v>
                </c:pt>
                <c:pt idx="2">
                  <c:v>Zbalansovanyi Fond "Parytet"</c:v>
                </c:pt>
                <c:pt idx="3">
                  <c:v>Optimum</c:v>
                </c:pt>
                <c:pt idx="4">
                  <c:v>Platynum</c:v>
                </c:pt>
              </c:strCache>
            </c:strRef>
          </c:cat>
          <c:val>
            <c:numRef>
              <c:f>'І_динаміка ВЧА'!$C$37:$C$41</c:f>
              <c:numCache>
                <c:formatCode>#,##0.00</c:formatCode>
                <c:ptCount val="5"/>
                <c:pt idx="0">
                  <c:v>104.00792000000015</c:v>
                </c:pt>
                <c:pt idx="1">
                  <c:v>46.947169999999929</c:v>
                </c:pt>
                <c:pt idx="2">
                  <c:v>35.747909999999919</c:v>
                </c:pt>
                <c:pt idx="3">
                  <c:v>1.0996799999999349</c:v>
                </c:pt>
                <c:pt idx="4">
                  <c:v>14.102859999999405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ВЧА'!$E$36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449222689976765E-2"/>
                  <c:y val="-5.74702737122493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2171265471232983E-3"/>
                  <c:y val="-4.136801489665092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5724429916823867E-3"/>
                  <c:y val="-1.108037459348324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5291580376401577E-3"/>
                  <c:y val="-5.747027371224931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811188811188815"/>
                  <c:y val="0.4800012500032552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8321678321678323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9020979020979021"/>
                  <c:y val="0.3840010000026041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9230769230769227"/>
                  <c:y val="0.5546681111148726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48"/>
                  <c:y val="0.5120013333368055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7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83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ВЧА'!$B$37:$B$41</c:f>
              <c:strCache>
                <c:ptCount val="5"/>
                <c:pt idx="0">
                  <c:v>Аurum</c:v>
                </c:pt>
                <c:pt idx="1">
                  <c:v>ТАSК Ukrainckyi Kapital</c:v>
                </c:pt>
                <c:pt idx="2">
                  <c:v>Zbalansovanyi Fond "Parytet"</c:v>
                </c:pt>
                <c:pt idx="3">
                  <c:v>Optimum</c:v>
                </c:pt>
                <c:pt idx="4">
                  <c:v>Platynum</c:v>
                </c:pt>
              </c:strCache>
            </c:strRef>
          </c:cat>
          <c:val>
            <c:numRef>
              <c:f>'І_динаміка ВЧА'!$E$37:$E$41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-125.67290150199707</c:v>
                </c:pt>
              </c:numCache>
            </c:numRef>
          </c:val>
        </c:ser>
        <c:dLbls>
          <c:showVal val="1"/>
        </c:dLbls>
        <c:overlap val="-20"/>
        <c:axId val="65365504"/>
        <c:axId val="65367040"/>
      </c:barChart>
      <c:lineChart>
        <c:grouping val="standard"/>
        <c:ser>
          <c:idx val="2"/>
          <c:order val="2"/>
          <c:tx>
            <c:strRef>
              <c:f>'І_динаміка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056461250169306E-3"/>
                  <c:y val="-5.435702052982824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0482317783599019E-3"/>
                  <c:y val="-5.820581788495961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1.1042874634018783E-3"/>
                  <c:y val="-2.320533476051701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932004483647329E-3"/>
                  <c:y val="-7.301339913040884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9.1981545741524884E-4"/>
                  <c:y val="6.1275343138892602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874125874125875"/>
                  <c:y val="0.69333513889359089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6783216783216779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"/>
                  <c:y val="1.066669444451678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993006993006996"/>
                  <c:y val="1.066669444451678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31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2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ВЧА'!$D$37:$D$41</c:f>
              <c:numCache>
                <c:formatCode>0.00%</c:formatCode>
                <c:ptCount val="5"/>
                <c:pt idx="0">
                  <c:v>5.4992110290545695E-2</c:v>
                </c:pt>
                <c:pt idx="1">
                  <c:v>4.2756773583424661E-2</c:v>
                </c:pt>
                <c:pt idx="2">
                  <c:v>2.8168381819547235E-2</c:v>
                </c:pt>
                <c:pt idx="3">
                  <c:v>1.9447498148014069E-3</c:v>
                </c:pt>
                <c:pt idx="4">
                  <c:v>1.7099201546051123E-3</c:v>
                </c:pt>
              </c:numCache>
            </c:numRef>
          </c:val>
        </c:ser>
        <c:dLbls>
          <c:showVal val="1"/>
        </c:dLbls>
        <c:marker val="1"/>
        <c:axId val="65381120"/>
        <c:axId val="65382656"/>
      </c:lineChart>
      <c:catAx>
        <c:axId val="6536550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67040"/>
        <c:crosses val="autoZero"/>
        <c:lblAlgn val="ctr"/>
        <c:lblOffset val="100"/>
        <c:tickLblSkip val="1"/>
        <c:tickMarkSkip val="1"/>
      </c:catAx>
      <c:valAx>
        <c:axId val="65367040"/>
        <c:scaling>
          <c:orientation val="minMax"/>
          <c:max val="3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65504"/>
        <c:crosses val="autoZero"/>
        <c:crossBetween val="between"/>
      </c:valAx>
      <c:catAx>
        <c:axId val="65381120"/>
        <c:scaling>
          <c:orientation val="minMax"/>
        </c:scaling>
        <c:delete val="1"/>
        <c:axPos val="b"/>
        <c:tickLblPos val="none"/>
        <c:crossAx val="65382656"/>
        <c:crosses val="autoZero"/>
        <c:lblAlgn val="ctr"/>
        <c:lblOffset val="100"/>
      </c:catAx>
      <c:valAx>
        <c:axId val="65382656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8112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524475524475526"/>
          <c:y val="0.81600212500553382"/>
          <c:w val="0.4706293706293706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/>
          </a:p>
        </c:rich>
      </c:tx>
      <c:layout>
        <c:manualLayout>
          <c:xMode val="edge"/>
          <c:yMode val="edge"/>
          <c:x val="0.28121838059476606"/>
          <c:y val="5.766974526128896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9898506850068832E-2"/>
          <c:y val="0.11995399901104632"/>
          <c:w val="0.92487355492224921"/>
          <c:h val="0.8396779930773242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'І_діаграма(дох)'!$A$2:$A$13</c:f>
              <c:strCache>
                <c:ptCount val="12"/>
                <c:pt idx="0">
                  <c:v>Optimum</c:v>
                </c:pt>
                <c:pt idx="1">
                  <c:v>Platynum</c:v>
                </c:pt>
                <c:pt idx="2">
                  <c:v>Zbalansovanyi Fond "Parytet"</c:v>
                </c:pt>
                <c:pt idx="3">
                  <c:v>ТАSК Ukrainskyi Kapital</c:v>
                </c:pt>
                <c:pt idx="4">
                  <c:v>Аurum</c:v>
                </c:pt>
                <c:pt idx="5">
                  <c:v>Funds' average rate of return</c:v>
                </c:pt>
                <c:pt idx="6">
                  <c:v>UX Index</c:v>
                </c:pt>
                <c:pt idx="7">
                  <c:v>PFTS Index</c:v>
                </c:pt>
                <c:pt idx="8">
                  <c:v>EURO deposits</c:v>
                </c:pt>
                <c:pt idx="9">
                  <c:v>USD deposits</c:v>
                </c:pt>
                <c:pt idx="10">
                  <c:v>UAH deposits</c:v>
                </c:pt>
                <c:pt idx="11">
                  <c:v>Gold deposit (at official rate of gold)</c:v>
                </c:pt>
              </c:strCache>
            </c:strRef>
          </c:cat>
          <c:val>
            <c:numRef>
              <c:f>'І_діаграма(дох)'!$B$2:$B$13</c:f>
              <c:numCache>
                <c:formatCode>0.00%</c:formatCode>
                <c:ptCount val="12"/>
                <c:pt idx="0">
                  <c:v>1.9447498148013054E-3</c:v>
                </c:pt>
                <c:pt idx="1">
                  <c:v>1.701218685499839E-2</c:v>
                </c:pt>
                <c:pt idx="2">
                  <c:v>2.8168381819537958E-2</c:v>
                </c:pt>
                <c:pt idx="3">
                  <c:v>4.2756773583422225E-2</c:v>
                </c:pt>
                <c:pt idx="4">
                  <c:v>5.4992110290549956E-2</c:v>
                </c:pt>
                <c:pt idx="5">
                  <c:v>2.8974840472661967E-2</c:v>
                </c:pt>
                <c:pt idx="6">
                  <c:v>4.7276363052843218E-2</c:v>
                </c:pt>
                <c:pt idx="7">
                  <c:v>0.10401467461541669</c:v>
                </c:pt>
                <c:pt idx="8">
                  <c:v>-3.6576456711865379E-2</c:v>
                </c:pt>
                <c:pt idx="9">
                  <c:v>-9.7840177752460677E-3</c:v>
                </c:pt>
                <c:pt idx="10">
                  <c:v>1.6986301369863017E-2</c:v>
                </c:pt>
                <c:pt idx="11">
                  <c:v>-5.3162444238033735E-2</c:v>
                </c:pt>
              </c:numCache>
            </c:numRef>
          </c:val>
        </c:ser>
        <c:gapWidth val="60"/>
        <c:axId val="65409024"/>
        <c:axId val="65410560"/>
      </c:barChart>
      <c:catAx>
        <c:axId val="6540902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10560"/>
        <c:crosses val="autoZero"/>
        <c:lblAlgn val="ctr"/>
        <c:lblOffset val="100"/>
        <c:tickLblSkip val="1"/>
        <c:tickMarkSkip val="1"/>
      </c:catAx>
      <c:valAx>
        <c:axId val="65410560"/>
        <c:scaling>
          <c:orientation val="minMax"/>
          <c:max val="0.11"/>
          <c:min val="-0.06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09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0583214793741108E-2"/>
          <c:y val="0.32840236686390534"/>
          <c:w val="0.93243243243243246"/>
          <c:h val="0.45857988165680474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7288973318263039E-3"/>
                  <c:y val="-1.359284182915271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8583251586475977E-3"/>
                  <c:y val="-5.2837466675846288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94310099573263"/>
                  <c:y val="0.58875739644970415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ВЧА'!$B$36:$B$38</c:f>
              <c:strCache>
                <c:ptCount val="3"/>
                <c:pt idx="0">
                  <c:v>Indeks Ukrainskoi Birzhi</c:v>
                </c:pt>
                <c:pt idx="1">
                  <c:v>AntyBank</c:v>
                </c:pt>
                <c:pt idx="2">
                  <c:v>ТАSК Universal</c:v>
                </c:pt>
              </c:strCache>
            </c:strRef>
          </c:cat>
          <c:val>
            <c:numRef>
              <c:f>'3_динаміка ВЧА'!$C$36:$C$38</c:f>
              <c:numCache>
                <c:formatCode>#,##0.00</c:formatCode>
                <c:ptCount val="3"/>
                <c:pt idx="0">
                  <c:v>264.70144000000045</c:v>
                </c:pt>
                <c:pt idx="1">
                  <c:v>70.033139999999662</c:v>
                </c:pt>
                <c:pt idx="2">
                  <c:v>3.0405200000000185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ВЧА'!$B$36:$B$38</c:f>
              <c:strCache>
                <c:ptCount val="3"/>
                <c:pt idx="0">
                  <c:v>Indeks Ukrainskoi Birzhi</c:v>
                </c:pt>
                <c:pt idx="1">
                  <c:v>AntyBank</c:v>
                </c:pt>
                <c:pt idx="2">
                  <c:v>ТАSК Universal</c:v>
                </c:pt>
              </c:strCache>
            </c:strRef>
          </c:cat>
          <c:val>
            <c:numRef>
              <c:f>'3_динаміка ВЧА'!$E$36:$E$38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64493440"/>
        <c:axId val="64494976"/>
      </c:barChart>
      <c:lineChart>
        <c:grouping val="standard"/>
        <c:ser>
          <c:idx val="2"/>
          <c:order val="2"/>
          <c:tx>
            <c:strRef>
              <c:f>'3_динаміка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7820000323105733E-3"/>
                  <c:y val="-5.492157161358104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0111432765821825E-3"/>
                  <c:y val="3.121406525588513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5.5038609411123761E-4"/>
                  <c:y val="0.11609617940210881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ВЧА'!$D$36:$D$38</c:f>
              <c:numCache>
                <c:formatCode>0.00%</c:formatCode>
                <c:ptCount val="3"/>
                <c:pt idx="0">
                  <c:v>4.893908733768821E-2</c:v>
                </c:pt>
                <c:pt idx="1">
                  <c:v>1.5900432364978435E-2</c:v>
                </c:pt>
                <c:pt idx="2">
                  <c:v>2.9354443884563606E-3</c:v>
                </c:pt>
              </c:numCache>
            </c:numRef>
          </c:val>
        </c:ser>
        <c:dLbls>
          <c:showVal val="1"/>
        </c:dLbls>
        <c:marker val="1"/>
        <c:axId val="64521344"/>
        <c:axId val="64522880"/>
      </c:lineChart>
      <c:catAx>
        <c:axId val="6449344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94976"/>
        <c:crosses val="autoZero"/>
        <c:lblAlgn val="ctr"/>
        <c:lblOffset val="100"/>
        <c:tickLblSkip val="1"/>
        <c:tickMarkSkip val="1"/>
      </c:catAx>
      <c:valAx>
        <c:axId val="64494976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93440"/>
        <c:crosses val="autoZero"/>
        <c:crossBetween val="between"/>
      </c:valAx>
      <c:catAx>
        <c:axId val="64521344"/>
        <c:scaling>
          <c:orientation val="minMax"/>
        </c:scaling>
        <c:delete val="1"/>
        <c:axPos val="b"/>
        <c:tickLblPos val="none"/>
        <c:crossAx val="64522880"/>
        <c:crosses val="autoZero"/>
        <c:lblAlgn val="ctr"/>
        <c:lblOffset val="100"/>
      </c:catAx>
      <c:valAx>
        <c:axId val="64522880"/>
        <c:scaling>
          <c:orientation val="minMax"/>
          <c:max val="0.66"/>
          <c:min val="-0.2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52134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7994310099573257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3"/>
          <c:y val="7.5987898333534929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998001998001998E-2"/>
          <c:y val="0.17629192413380104"/>
          <c:w val="0.96103896103896103"/>
          <c:h val="0.7705172891020442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'З_діаграма(дох)'!$A$2:$A$11</c:f>
              <c:strCache>
                <c:ptCount val="10"/>
                <c:pt idx="0">
                  <c:v>ТАSК Universal</c:v>
                </c:pt>
                <c:pt idx="1">
                  <c:v>AntyBank</c:v>
                </c:pt>
                <c:pt idx="2">
                  <c:v>Indeks Ukrainskoi Birzhi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Gold deposit (at official rate of gold)</c:v>
                </c:pt>
              </c:strCache>
            </c:strRef>
          </c:cat>
          <c:val>
            <c:numRef>
              <c:f>'З_діаграма(дох)'!$B$2:$B$11</c:f>
              <c:numCache>
                <c:formatCode>0.00%</c:formatCode>
                <c:ptCount val="10"/>
                <c:pt idx="0">
                  <c:v>2.9354443884224146E-3</c:v>
                </c:pt>
                <c:pt idx="1">
                  <c:v>1.5900432365048456E-2</c:v>
                </c:pt>
                <c:pt idx="2">
                  <c:v>4.8939087337692921E-2</c:v>
                </c:pt>
                <c:pt idx="3">
                  <c:v>2.2591654697054597E-2</c:v>
                </c:pt>
                <c:pt idx="4">
                  <c:v>4.7276363052843218E-2</c:v>
                </c:pt>
                <c:pt idx="5">
                  <c:v>0.10401467461541669</c:v>
                </c:pt>
                <c:pt idx="6">
                  <c:v>-3.6576456711865379E-2</c:v>
                </c:pt>
                <c:pt idx="7">
                  <c:v>-9.7840177752460677E-3</c:v>
                </c:pt>
                <c:pt idx="8">
                  <c:v>1.6986301369863017E-2</c:v>
                </c:pt>
                <c:pt idx="9">
                  <c:v>-5.3162444238033735E-2</c:v>
                </c:pt>
              </c:numCache>
            </c:numRef>
          </c:val>
        </c:ser>
        <c:gapWidth val="60"/>
        <c:axId val="65128320"/>
        <c:axId val="65129856"/>
      </c:barChart>
      <c:catAx>
        <c:axId val="6512832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29856"/>
        <c:crosses val="autoZero"/>
        <c:lblAlgn val="ctr"/>
        <c:lblOffset val="100"/>
        <c:tickLblSkip val="1"/>
        <c:tickMarkSkip val="1"/>
      </c:catAx>
      <c:valAx>
        <c:axId val="65129856"/>
        <c:scaling>
          <c:orientation val="minMax"/>
          <c:max val="0.11"/>
          <c:min val="-0.06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28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35</xdr:row>
      <xdr:rowOff>104775</xdr:rowOff>
    </xdr:from>
    <xdr:to>
      <xdr:col>4</xdr:col>
      <xdr:colOff>533400</xdr:colOff>
      <xdr:row>59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104775</xdr:rowOff>
    </xdr:from>
    <xdr:to>
      <xdr:col>12</xdr:col>
      <xdr:colOff>342900</xdr:colOff>
      <xdr:row>48</xdr:row>
      <xdr:rowOff>161925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51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19050</xdr:rowOff>
    </xdr:from>
    <xdr:to>
      <xdr:col>9</xdr:col>
      <xdr:colOff>581025</xdr:colOff>
      <xdr:row>29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50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9</xdr:col>
      <xdr:colOff>571500</xdr:colOff>
      <xdr:row>25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38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pioglobal.ua/" TargetMode="External"/><Relationship Id="rId2" Type="http://schemas.openxmlformats.org/officeDocument/2006/relationships/hyperlink" Target="http://pioglobal.ua/" TargetMode="External"/><Relationship Id="rId1" Type="http://schemas.openxmlformats.org/officeDocument/2006/relationships/hyperlink" Target="http://www.kinto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nto.com/" TargetMode="External"/><Relationship Id="rId13" Type="http://schemas.openxmlformats.org/officeDocument/2006/relationships/hyperlink" Target="http://www.vseswit.com.ua/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://citadele.com.ua/" TargetMode="External"/><Relationship Id="rId7" Type="http://schemas.openxmlformats.org/officeDocument/2006/relationships/hyperlink" Target="http://pioglobal.ua/" TargetMode="External"/><Relationship Id="rId12" Type="http://schemas.openxmlformats.org/officeDocument/2006/relationships/hyperlink" Target="http://www.altus.ua/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://www.kinto.com/" TargetMode="External"/><Relationship Id="rId16" Type="http://schemas.openxmlformats.org/officeDocument/2006/relationships/hyperlink" Target="http://www.dragon-am.com/" TargetMode="External"/><Relationship Id="rId1" Type="http://schemas.openxmlformats.org/officeDocument/2006/relationships/hyperlink" Target="http://otpcapital.com.ua/" TargetMode="External"/><Relationship Id="rId6" Type="http://schemas.openxmlformats.org/officeDocument/2006/relationships/hyperlink" Target="http://www.seb.ua/" TargetMode="External"/><Relationship Id="rId11" Type="http://schemas.openxmlformats.org/officeDocument/2006/relationships/hyperlink" Target="http://www.am.eavex.com.ua/" TargetMode="External"/><Relationship Id="rId5" Type="http://schemas.openxmlformats.org/officeDocument/2006/relationships/hyperlink" Target="http://citadele.com.ua/" TargetMode="External"/><Relationship Id="rId15" Type="http://schemas.openxmlformats.org/officeDocument/2006/relationships/hyperlink" Target="http://art-capital.com.ua/" TargetMode="External"/><Relationship Id="rId10" Type="http://schemas.openxmlformats.org/officeDocument/2006/relationships/hyperlink" Target="http://www.delta-capital.com.ua/" TargetMode="External"/><Relationship Id="rId4" Type="http://schemas.openxmlformats.org/officeDocument/2006/relationships/hyperlink" Target="http://raam.com.ua/" TargetMode="External"/><Relationship Id="rId9" Type="http://schemas.openxmlformats.org/officeDocument/2006/relationships/hyperlink" Target="http://otpcapital.com.ua/" TargetMode="External"/><Relationship Id="rId14" Type="http://schemas.openxmlformats.org/officeDocument/2006/relationships/hyperlink" Target="http://www.seb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dragon-am.com/" TargetMode="External"/><Relationship Id="rId2" Type="http://schemas.openxmlformats.org/officeDocument/2006/relationships/hyperlink" Target="http://www.dragon-am.com/" TargetMode="External"/><Relationship Id="rId1" Type="http://schemas.openxmlformats.org/officeDocument/2006/relationships/hyperlink" Target="http://am.concorde.ua/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://www.kua-absolut.com/" TargetMode="External"/><Relationship Id="rId4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O45" sqref="O45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5" t="s">
        <v>13</v>
      </c>
      <c r="B1" s="75"/>
      <c r="C1" s="75"/>
      <c r="D1" s="76"/>
      <c r="E1" s="76"/>
      <c r="F1" s="76"/>
    </row>
    <row r="2" spans="1:14" ht="30.75" thickBot="1">
      <c r="A2" s="25" t="s">
        <v>14</v>
      </c>
      <c r="B2" s="25" t="s">
        <v>15</v>
      </c>
      <c r="C2" s="25" t="s">
        <v>16</v>
      </c>
      <c r="D2" s="25" t="s">
        <v>17</v>
      </c>
      <c r="E2" s="25" t="s">
        <v>18</v>
      </c>
      <c r="F2" s="25" t="s">
        <v>19</v>
      </c>
      <c r="G2" s="2"/>
      <c r="I2" s="1"/>
    </row>
    <row r="3" spans="1:14" ht="14.25">
      <c r="A3" s="90" t="s">
        <v>20</v>
      </c>
      <c r="B3" s="91">
        <v>7.4927179027559854E-2</v>
      </c>
      <c r="C3" s="91">
        <v>0.13950348125747225</v>
      </c>
      <c r="D3" s="91">
        <v>3.5808037886462661E-2</v>
      </c>
      <c r="E3" s="91">
        <v>2.3433967225590657E-2</v>
      </c>
      <c r="F3" s="91">
        <v>5.0990449064129806E-2</v>
      </c>
      <c r="G3" s="59"/>
      <c r="H3" s="59"/>
      <c r="I3" s="2"/>
      <c r="J3" s="2"/>
      <c r="K3" s="2"/>
      <c r="L3" s="2"/>
    </row>
    <row r="4" spans="1:14" ht="14.25">
      <c r="A4" s="90" t="s">
        <v>21</v>
      </c>
      <c r="B4" s="91">
        <v>0.10401467461541669</v>
      </c>
      <c r="C4" s="91">
        <v>4.7276363052843218E-2</v>
      </c>
      <c r="D4" s="91">
        <v>2.2925638098047953E-2</v>
      </c>
      <c r="E4" s="91">
        <v>2.8974840472661967E-2</v>
      </c>
      <c r="F4" s="91">
        <v>2.2591654697054597E-2</v>
      </c>
      <c r="G4" s="59"/>
      <c r="H4" s="59"/>
      <c r="I4" s="2"/>
      <c r="J4" s="2"/>
      <c r="K4" s="2"/>
      <c r="L4" s="2"/>
    </row>
    <row r="5" spans="1:14" ht="15" thickBot="1">
      <c r="A5" s="79" t="s">
        <v>22</v>
      </c>
      <c r="B5" s="81">
        <v>0.10020772746157047</v>
      </c>
      <c r="C5" s="81">
        <v>0.23703088093780056</v>
      </c>
      <c r="D5" s="81">
        <v>0.14027429449992337</v>
      </c>
      <c r="E5" s="81">
        <v>3.0055454985598473E-2</v>
      </c>
      <c r="F5" s="81">
        <v>6.07331882664498E-2</v>
      </c>
      <c r="G5" s="59"/>
      <c r="H5" s="59"/>
      <c r="I5" s="2"/>
      <c r="J5" s="2"/>
      <c r="K5" s="2"/>
      <c r="L5" s="2"/>
    </row>
    <row r="6" spans="1:14" ht="14.25">
      <c r="A6" s="73"/>
      <c r="B6" s="72"/>
      <c r="C6" s="72"/>
      <c r="D6" s="74"/>
      <c r="E6" s="74"/>
      <c r="F6" s="74"/>
      <c r="G6" s="10"/>
      <c r="J6" s="2"/>
      <c r="K6" s="2"/>
      <c r="L6" s="2"/>
      <c r="M6" s="2"/>
      <c r="N6" s="2"/>
    </row>
    <row r="7" spans="1:14" ht="14.25">
      <c r="A7" s="73"/>
      <c r="B7" s="74"/>
      <c r="C7" s="74"/>
      <c r="D7" s="74"/>
      <c r="E7" s="74"/>
      <c r="F7" s="74"/>
      <c r="J7" s="4"/>
      <c r="K7" s="4"/>
      <c r="L7" s="4"/>
      <c r="M7" s="4"/>
      <c r="N7" s="4"/>
    </row>
    <row r="8" spans="1:14" ht="14.25">
      <c r="A8" s="73"/>
      <c r="B8" s="74"/>
      <c r="C8" s="74"/>
      <c r="D8" s="74"/>
      <c r="E8" s="74"/>
      <c r="F8" s="74"/>
    </row>
    <row r="9" spans="1:14" ht="14.25">
      <c r="A9" s="73"/>
      <c r="B9" s="74"/>
      <c r="C9" s="74"/>
      <c r="D9" s="74"/>
      <c r="E9" s="74"/>
      <c r="F9" s="74"/>
    </row>
    <row r="10" spans="1:14" ht="14.25">
      <c r="A10" s="73"/>
      <c r="B10" s="74"/>
      <c r="C10" s="74"/>
      <c r="D10" s="74"/>
      <c r="E10" s="74"/>
      <c r="F10" s="74"/>
      <c r="N10" s="10"/>
    </row>
    <row r="11" spans="1:14" ht="14.25">
      <c r="A11" s="73"/>
      <c r="B11" s="74"/>
      <c r="C11" s="74"/>
      <c r="D11" s="74"/>
      <c r="E11" s="74"/>
      <c r="F11" s="74"/>
    </row>
    <row r="12" spans="1:14" ht="14.25">
      <c r="A12" s="73"/>
      <c r="B12" s="74"/>
      <c r="C12" s="74"/>
      <c r="D12" s="74"/>
      <c r="E12" s="74"/>
      <c r="F12" s="74"/>
    </row>
    <row r="13" spans="1:14" ht="14.25">
      <c r="A13" s="73"/>
      <c r="B13" s="74"/>
      <c r="C13" s="74"/>
      <c r="D13" s="74"/>
      <c r="E13" s="74"/>
      <c r="F13" s="74"/>
    </row>
    <row r="14" spans="1:14" ht="14.25">
      <c r="A14" s="73"/>
      <c r="B14" s="74"/>
      <c r="C14" s="74"/>
      <c r="D14" s="74"/>
      <c r="E14" s="74"/>
      <c r="F14" s="74"/>
    </row>
    <row r="15" spans="1:14" ht="14.25">
      <c r="A15" s="73"/>
      <c r="B15" s="74"/>
      <c r="C15" s="74"/>
      <c r="D15" s="74"/>
      <c r="E15" s="74"/>
      <c r="F15" s="74"/>
    </row>
    <row r="16" spans="1:14" ht="14.25">
      <c r="A16" s="73"/>
      <c r="B16" s="74"/>
      <c r="C16" s="74"/>
      <c r="D16" s="74"/>
      <c r="E16" s="74"/>
      <c r="F16" s="74"/>
    </row>
    <row r="17" spans="1:6" ht="14.25">
      <c r="A17" s="73"/>
      <c r="B17" s="74"/>
      <c r="C17" s="74"/>
      <c r="D17" s="74"/>
      <c r="E17" s="74"/>
      <c r="F17" s="74"/>
    </row>
    <row r="18" spans="1:6" ht="14.25">
      <c r="A18" s="73"/>
      <c r="B18" s="74"/>
      <c r="C18" s="74"/>
      <c r="D18" s="74"/>
      <c r="E18" s="74"/>
      <c r="F18" s="74"/>
    </row>
    <row r="19" spans="1:6" ht="14.25">
      <c r="A19" s="73"/>
      <c r="B19" s="74"/>
      <c r="C19" s="74"/>
      <c r="D19" s="74"/>
      <c r="E19" s="74"/>
      <c r="F19" s="74"/>
    </row>
    <row r="20" spans="1:6" ht="14.25">
      <c r="A20" s="73"/>
      <c r="B20" s="74"/>
      <c r="C20" s="74"/>
      <c r="D20" s="74"/>
      <c r="E20" s="74"/>
      <c r="F20" s="74"/>
    </row>
    <row r="21" spans="1:6" ht="15" thickBot="1">
      <c r="A21" s="73"/>
      <c r="B21" s="74"/>
      <c r="C21" s="74"/>
      <c r="D21" s="74"/>
      <c r="E21" s="74"/>
      <c r="F21" s="74"/>
    </row>
    <row r="22" spans="1:6" ht="15.75" thickBot="1">
      <c r="A22" s="177" t="s">
        <v>23</v>
      </c>
      <c r="B22" s="178" t="s">
        <v>24</v>
      </c>
      <c r="C22" s="179" t="s">
        <v>25</v>
      </c>
      <c r="D22" s="78"/>
      <c r="E22" s="74"/>
      <c r="F22" s="74"/>
    </row>
    <row r="23" spans="1:6" ht="14.25">
      <c r="A23" s="180" t="s">
        <v>26</v>
      </c>
      <c r="B23" s="27">
        <v>-1.9425625037472249E-2</v>
      </c>
      <c r="C23" s="65">
        <v>3.043094758064524E-2</v>
      </c>
      <c r="D23" s="78"/>
      <c r="E23" s="74"/>
      <c r="F23" s="74"/>
    </row>
    <row r="24" spans="1:6" ht="14.25">
      <c r="A24" s="19" t="s">
        <v>27</v>
      </c>
      <c r="B24" s="27">
        <v>-1.5564564764359634E-2</v>
      </c>
      <c r="C24" s="65">
        <v>4.8093537426624033E-2</v>
      </c>
      <c r="D24" s="78"/>
      <c r="E24" s="74"/>
      <c r="F24" s="74"/>
    </row>
    <row r="25" spans="1:6" ht="14.25">
      <c r="A25" s="26" t="s">
        <v>28</v>
      </c>
      <c r="B25" s="27">
        <v>-9.0522526852796492E-3</v>
      </c>
      <c r="C25" s="65">
        <v>3.0592704899547574E-2</v>
      </c>
      <c r="D25" s="78"/>
      <c r="E25" s="74"/>
      <c r="F25" s="74"/>
    </row>
    <row r="26" spans="1:6" ht="14.25">
      <c r="A26" s="181" t="s">
        <v>29</v>
      </c>
      <c r="B26" s="27">
        <v>-2.1596964314548606E-3</v>
      </c>
      <c r="C26" s="65">
        <v>0.30606044594737414</v>
      </c>
      <c r="D26" s="78"/>
      <c r="E26" s="74"/>
      <c r="F26" s="74"/>
    </row>
    <row r="27" spans="1:6" ht="14.25">
      <c r="A27" s="19" t="s">
        <v>30</v>
      </c>
      <c r="B27" s="27">
        <v>5.8847320525783342E-3</v>
      </c>
      <c r="C27" s="65">
        <v>0.12960439660262546</v>
      </c>
      <c r="D27" s="78"/>
      <c r="E27" s="74"/>
      <c r="F27" s="74"/>
    </row>
    <row r="28" spans="1:6" ht="14.25">
      <c r="A28" s="19" t="s">
        <v>31</v>
      </c>
      <c r="B28" s="27">
        <v>7.9558449878467385E-3</v>
      </c>
      <c r="C28" s="65">
        <v>0.1084100381731099</v>
      </c>
      <c r="D28" s="78"/>
      <c r="E28" s="74"/>
      <c r="F28" s="74"/>
    </row>
    <row r="29" spans="1:6" ht="14.25">
      <c r="A29" s="139" t="s">
        <v>32</v>
      </c>
      <c r="B29" s="27">
        <v>1.3713227194453559E-2</v>
      </c>
      <c r="C29" s="65">
        <v>-3.5893729928973661E-2</v>
      </c>
      <c r="D29" s="78"/>
      <c r="E29" s="74"/>
      <c r="F29" s="74"/>
    </row>
    <row r="30" spans="1:6" ht="14.25">
      <c r="A30" s="19" t="s">
        <v>33</v>
      </c>
      <c r="B30" s="27">
        <v>1.4650338406738905E-2</v>
      </c>
      <c r="C30" s="65">
        <v>-7.260534989728229E-3</v>
      </c>
      <c r="D30" s="78"/>
      <c r="E30" s="74"/>
      <c r="F30" s="74"/>
    </row>
    <row r="31" spans="1:6" ht="28.5">
      <c r="A31" s="182" t="s">
        <v>34</v>
      </c>
      <c r="B31" s="27">
        <v>3.1879689939405154E-2</v>
      </c>
      <c r="C31" s="65">
        <v>-0.13221393633588174</v>
      </c>
      <c r="D31" s="78"/>
      <c r="E31" s="74"/>
      <c r="F31" s="74"/>
    </row>
    <row r="32" spans="1:6" ht="14.25">
      <c r="A32" s="54" t="s">
        <v>16</v>
      </c>
      <c r="B32" s="184">
        <v>4.7276363052843218E-2</v>
      </c>
      <c r="C32" s="65">
        <v>0.23703088093780056</v>
      </c>
      <c r="D32" s="78"/>
      <c r="E32" s="74"/>
      <c r="F32" s="74"/>
    </row>
    <row r="33" spans="1:6" ht="14.25">
      <c r="A33" s="181" t="s">
        <v>35</v>
      </c>
      <c r="B33" s="27">
        <v>5.9282035569950819E-2</v>
      </c>
      <c r="C33" s="65">
        <v>-8.451794211428032E-2</v>
      </c>
      <c r="D33" s="78"/>
      <c r="E33" s="74"/>
      <c r="F33" s="74"/>
    </row>
    <row r="34" spans="1:6" ht="14.25">
      <c r="A34" s="26" t="s">
        <v>36</v>
      </c>
      <c r="B34" s="27">
        <v>6.1508853414136366E-2</v>
      </c>
      <c r="C34" s="65">
        <v>-2.3930290724255676E-2</v>
      </c>
      <c r="D34" s="78"/>
      <c r="E34" s="74"/>
      <c r="F34" s="74"/>
    </row>
    <row r="35" spans="1:6" ht="15" thickBot="1">
      <c r="A35" s="185" t="s">
        <v>15</v>
      </c>
      <c r="B35" s="80">
        <v>0.10401467461541669</v>
      </c>
      <c r="C35" s="81">
        <v>0.10020772746157047</v>
      </c>
      <c r="D35" s="78"/>
      <c r="E35" s="74"/>
      <c r="F35" s="74"/>
    </row>
    <row r="36" spans="1:6" ht="14.25">
      <c r="A36" s="73"/>
      <c r="B36" s="74"/>
      <c r="C36" s="74"/>
      <c r="D36" s="78"/>
      <c r="E36" s="74"/>
      <c r="F36" s="74"/>
    </row>
    <row r="37" spans="1:6" ht="14.25">
      <c r="A37" s="73"/>
      <c r="B37" s="74"/>
      <c r="C37" s="74"/>
      <c r="D37" s="78"/>
      <c r="E37" s="74"/>
      <c r="F37" s="74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5" workbookViewId="0">
      <selection activeCell="J41" sqref="J41"/>
    </sheetView>
  </sheetViews>
  <sheetFormatPr defaultRowHeight="14.25"/>
  <cols>
    <col min="1" max="1" width="4.7109375" style="30" customWidth="1"/>
    <col min="2" max="2" width="46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45.28515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>
      <c r="A1" s="160" t="s">
        <v>152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1" ht="60.75" thickBot="1">
      <c r="A2" s="25" t="s">
        <v>38</v>
      </c>
      <c r="B2" s="211" t="s">
        <v>82</v>
      </c>
      <c r="C2" s="15" t="s">
        <v>121</v>
      </c>
      <c r="D2" s="43" t="s">
        <v>122</v>
      </c>
      <c r="E2" s="43" t="s">
        <v>40</v>
      </c>
      <c r="F2" s="43" t="s">
        <v>153</v>
      </c>
      <c r="G2" s="43" t="s">
        <v>154</v>
      </c>
      <c r="H2" s="43" t="s">
        <v>155</v>
      </c>
      <c r="I2" s="17" t="s">
        <v>44</v>
      </c>
      <c r="J2" s="18" t="s">
        <v>45</v>
      </c>
    </row>
    <row r="3" spans="1:11" ht="33.75" customHeight="1">
      <c r="A3" s="21">
        <v>1</v>
      </c>
      <c r="B3" s="212" t="s">
        <v>156</v>
      </c>
      <c r="C3" s="206" t="s">
        <v>128</v>
      </c>
      <c r="D3" s="207" t="s">
        <v>159</v>
      </c>
      <c r="E3" s="87">
        <v>5673495.4000000004</v>
      </c>
      <c r="F3" s="88">
        <v>194166</v>
      </c>
      <c r="G3" s="87">
        <v>29.219819123842488</v>
      </c>
      <c r="H3" s="52">
        <v>100</v>
      </c>
      <c r="I3" s="78" t="s">
        <v>160</v>
      </c>
      <c r="J3" s="89" t="s">
        <v>7</v>
      </c>
      <c r="K3" s="47"/>
    </row>
    <row r="4" spans="1:11">
      <c r="A4" s="21">
        <v>2</v>
      </c>
      <c r="B4" s="186" t="s">
        <v>157</v>
      </c>
      <c r="C4" s="206" t="s">
        <v>128</v>
      </c>
      <c r="D4" s="207" t="s">
        <v>129</v>
      </c>
      <c r="E4" s="87">
        <v>4474513.37</v>
      </c>
      <c r="F4" s="88">
        <v>4806</v>
      </c>
      <c r="G4" s="87">
        <v>931.02650228880566</v>
      </c>
      <c r="H4" s="52">
        <v>1000</v>
      </c>
      <c r="I4" s="186" t="s">
        <v>161</v>
      </c>
      <c r="J4" s="89" t="s">
        <v>10</v>
      </c>
      <c r="K4" s="48"/>
    </row>
    <row r="5" spans="1:11" ht="30" customHeight="1">
      <c r="A5" s="21">
        <v>3</v>
      </c>
      <c r="B5" s="86" t="s">
        <v>158</v>
      </c>
      <c r="C5" s="206" t="s">
        <v>128</v>
      </c>
      <c r="D5" s="207" t="s">
        <v>159</v>
      </c>
      <c r="E5" s="87">
        <v>1038835.99</v>
      </c>
      <c r="F5" s="88">
        <v>648</v>
      </c>
      <c r="G5" s="87">
        <v>1603.1419598765433</v>
      </c>
      <c r="H5" s="52">
        <v>5000</v>
      </c>
      <c r="I5" s="86" t="s">
        <v>133</v>
      </c>
      <c r="J5" s="89" t="s">
        <v>0</v>
      </c>
      <c r="K5" s="49"/>
    </row>
    <row r="6" spans="1:11" ht="15.75" customHeight="1" thickBot="1">
      <c r="A6" s="161" t="s">
        <v>65</v>
      </c>
      <c r="B6" s="162"/>
      <c r="C6" s="112" t="s">
        <v>4</v>
      </c>
      <c r="D6" s="112" t="s">
        <v>4</v>
      </c>
      <c r="E6" s="101">
        <f>SUM(E3:E5)</f>
        <v>11186844.76</v>
      </c>
      <c r="F6" s="102">
        <f>SUM(F3:F5)</f>
        <v>199620</v>
      </c>
      <c r="G6" s="112" t="s">
        <v>4</v>
      </c>
      <c r="H6" s="112" t="s">
        <v>4</v>
      </c>
      <c r="I6" s="112" t="s">
        <v>4</v>
      </c>
      <c r="J6" s="113" t="s">
        <v>4</v>
      </c>
    </row>
  </sheetData>
  <mergeCells count="2">
    <mergeCell ref="A1:J1"/>
    <mergeCell ref="A6:B6"/>
  </mergeCells>
  <phoneticPr fontId="11" type="noConversion"/>
  <hyperlinks>
    <hyperlink ref="J3" r:id="rId1"/>
    <hyperlink ref="J5" r:id="rId2" display="http://pioglobal.ua/"/>
    <hyperlink ref="J4" r:id="rId3" display="http://pioglobal.ua/"/>
    <hyperlink ref="J6" r:id="rId4" display="http://www.kinto.com/"/>
  </hyperlinks>
  <pageMargins left="0.75" right="0.75" top="1" bottom="1" header="0.5" footer="0.5"/>
  <pageSetup paperSize="9" scale="63" orientation="landscape" verticalDpi="1200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3"/>
  <sheetViews>
    <sheetView zoomScale="85" workbookViewId="0">
      <selection activeCell="K45" sqref="K45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50" customFormat="1" ht="16.5" thickBot="1">
      <c r="A1" s="172" t="s">
        <v>162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1" s="22" customFormat="1" ht="15.75" customHeight="1" thickBot="1">
      <c r="A2" s="165" t="s">
        <v>38</v>
      </c>
      <c r="B2" s="105"/>
      <c r="C2" s="106"/>
      <c r="D2" s="107"/>
      <c r="E2" s="167" t="s">
        <v>81</v>
      </c>
      <c r="F2" s="167"/>
      <c r="G2" s="167"/>
      <c r="H2" s="167"/>
      <c r="I2" s="167"/>
      <c r="J2" s="167"/>
      <c r="K2" s="167"/>
    </row>
    <row r="3" spans="1:11" s="22" customFormat="1" ht="64.5" thickBot="1">
      <c r="A3" s="166"/>
      <c r="B3" s="190" t="s">
        <v>82</v>
      </c>
      <c r="C3" s="191" t="s">
        <v>83</v>
      </c>
      <c r="D3" s="191" t="s">
        <v>84</v>
      </c>
      <c r="E3" s="17" t="s">
        <v>85</v>
      </c>
      <c r="F3" s="209" t="s">
        <v>137</v>
      </c>
      <c r="G3" s="17" t="s">
        <v>163</v>
      </c>
      <c r="H3" s="17" t="s">
        <v>88</v>
      </c>
      <c r="I3" s="17" t="s">
        <v>89</v>
      </c>
      <c r="J3" s="192" t="s">
        <v>90</v>
      </c>
      <c r="K3" s="192" t="s">
        <v>91</v>
      </c>
    </row>
    <row r="4" spans="1:11" s="22" customFormat="1" collapsed="1">
      <c r="A4" s="21">
        <v>1</v>
      </c>
      <c r="B4" s="26" t="s">
        <v>158</v>
      </c>
      <c r="C4" s="108">
        <v>38945</v>
      </c>
      <c r="D4" s="108">
        <v>39016</v>
      </c>
      <c r="E4" s="103">
        <v>2.9354443884224146E-3</v>
      </c>
      <c r="F4" s="103">
        <v>-5.3462415028516785E-3</v>
      </c>
      <c r="G4" s="103">
        <v>-4.6970829987728946E-2</v>
      </c>
      <c r="H4" s="103">
        <v>4.8232905326769382E-2</v>
      </c>
      <c r="I4" s="103">
        <v>-7.4275384709783454E-2</v>
      </c>
      <c r="J4" s="109">
        <v>-0.6793716080246931</v>
      </c>
      <c r="K4" s="121">
        <v>-0.1072944507690835</v>
      </c>
    </row>
    <row r="5" spans="1:11" s="22" customFormat="1" collapsed="1">
      <c r="A5" s="21">
        <v>2</v>
      </c>
      <c r="B5" s="186" t="s">
        <v>157</v>
      </c>
      <c r="C5" s="108">
        <v>39205</v>
      </c>
      <c r="D5" s="108">
        <v>39322</v>
      </c>
      <c r="E5" s="103">
        <v>1.5900432365048456E-2</v>
      </c>
      <c r="F5" s="103">
        <v>3.7338544487498071E-2</v>
      </c>
      <c r="G5" s="103">
        <v>0.10405088519183625</v>
      </c>
      <c r="H5" s="103">
        <v>9.7491092087953701E-2</v>
      </c>
      <c r="I5" s="103" t="s">
        <v>97</v>
      </c>
      <c r="J5" s="109">
        <v>-6.8973497711156462E-2</v>
      </c>
      <c r="K5" s="122">
        <v>-7.751913043562042E-3</v>
      </c>
    </row>
    <row r="6" spans="1:11" s="22" customFormat="1" collapsed="1">
      <c r="A6" s="21">
        <v>3</v>
      </c>
      <c r="B6" s="212" t="s">
        <v>164</v>
      </c>
      <c r="C6" s="108">
        <v>40555</v>
      </c>
      <c r="D6" s="108">
        <v>40626</v>
      </c>
      <c r="E6" s="103">
        <v>4.8939087337692921E-2</v>
      </c>
      <c r="F6" s="103">
        <v>0.18696230450085372</v>
      </c>
      <c r="G6" s="103">
        <v>0.34769318923969106</v>
      </c>
      <c r="H6" s="103">
        <v>5.6515388445546266E-2</v>
      </c>
      <c r="I6" s="103">
        <v>0.19574176124268305</v>
      </c>
      <c r="J6" s="109">
        <v>-0.70780180876157806</v>
      </c>
      <c r="K6" s="122">
        <v>-0.19689629604724035</v>
      </c>
    </row>
    <row r="7" spans="1:11" s="22" customFormat="1" ht="15.75" collapsed="1" thickBot="1">
      <c r="A7" s="21"/>
      <c r="B7" s="213" t="s">
        <v>95</v>
      </c>
      <c r="C7" s="144" t="s">
        <v>4</v>
      </c>
      <c r="D7" s="144" t="s">
        <v>4</v>
      </c>
      <c r="E7" s="145">
        <f>AVERAGE(E4:E6)</f>
        <v>2.2591654697054597E-2</v>
      </c>
      <c r="F7" s="145">
        <f>AVERAGE(F4:F6)</f>
        <v>7.2984869161833374E-2</v>
      </c>
      <c r="G7" s="145">
        <f>AVERAGE(G4:G6)</f>
        <v>0.13492441481459946</v>
      </c>
      <c r="H7" s="145">
        <f>AVERAGE(H4:H6)</f>
        <v>6.7413128620089788E-2</v>
      </c>
      <c r="I7" s="145">
        <f>AVERAGE(I4:I6)</f>
        <v>6.07331882664498E-2</v>
      </c>
      <c r="J7" s="144" t="s">
        <v>4</v>
      </c>
      <c r="K7" s="144" t="s">
        <v>4</v>
      </c>
    </row>
    <row r="8" spans="1:11" s="22" customFormat="1">
      <c r="A8" s="175" t="s">
        <v>96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</row>
    <row r="9" spans="1:11" s="22" customFormat="1" ht="15" hidden="1" thickBot="1">
      <c r="A9" s="174" t="s">
        <v>9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</row>
    <row r="10" spans="1:11" s="22" customFormat="1" ht="15.75" hidden="1" customHeight="1">
      <c r="C10" s="64"/>
      <c r="D10" s="64"/>
    </row>
    <row r="11" spans="1:11">
      <c r="B11" s="28"/>
      <c r="C11" s="110"/>
      <c r="E11" s="110"/>
      <c r="F11" s="110"/>
      <c r="G11" s="110"/>
      <c r="H11" s="110"/>
    </row>
    <row r="12" spans="1:11">
      <c r="B12" s="28"/>
      <c r="C12" s="110"/>
      <c r="E12" s="110"/>
    </row>
    <row r="13" spans="1:11">
      <c r="E13" s="110"/>
      <c r="F13" s="110"/>
    </row>
  </sheetData>
  <mergeCells count="5">
    <mergeCell ref="A9:K9"/>
    <mergeCell ref="A1:J1"/>
    <mergeCell ref="A2:A3"/>
    <mergeCell ref="E2:K2"/>
    <mergeCell ref="A8:K8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20"/>
  <sheetViews>
    <sheetView zoomScale="85" workbookViewId="0">
      <selection activeCell="H42" sqref="H42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7" s="28" customFormat="1" ht="16.5" thickBot="1">
      <c r="A1" s="169" t="s">
        <v>165</v>
      </c>
      <c r="B1" s="169"/>
      <c r="C1" s="169"/>
      <c r="D1" s="169"/>
      <c r="E1" s="169"/>
      <c r="F1" s="169"/>
      <c r="G1" s="169"/>
    </row>
    <row r="2" spans="1:7" s="28" customFormat="1" ht="15.75" customHeight="1" thickBot="1">
      <c r="A2" s="176" t="s">
        <v>38</v>
      </c>
      <c r="B2" s="93"/>
      <c r="C2" s="170" t="s">
        <v>100</v>
      </c>
      <c r="D2" s="171"/>
      <c r="E2" s="214" t="s">
        <v>166</v>
      </c>
      <c r="F2" s="214"/>
      <c r="G2" s="94"/>
    </row>
    <row r="3" spans="1:7" s="28" customFormat="1" ht="45.75" thickBot="1">
      <c r="A3" s="166"/>
      <c r="B3" s="215" t="s">
        <v>82</v>
      </c>
      <c r="C3" s="34" t="s">
        <v>102</v>
      </c>
      <c r="D3" s="34" t="s">
        <v>103</v>
      </c>
      <c r="E3" s="34" t="s">
        <v>104</v>
      </c>
      <c r="F3" s="34" t="s">
        <v>103</v>
      </c>
      <c r="G3" s="18" t="s">
        <v>167</v>
      </c>
    </row>
    <row r="4" spans="1:7" s="28" customFormat="1">
      <c r="A4" s="21">
        <v>1</v>
      </c>
      <c r="B4" s="212" t="s">
        <v>164</v>
      </c>
      <c r="C4" s="37">
        <v>264.70144000000045</v>
      </c>
      <c r="D4" s="103">
        <v>4.893908733768821E-2</v>
      </c>
      <c r="E4" s="38">
        <v>0</v>
      </c>
      <c r="F4" s="103">
        <v>0</v>
      </c>
      <c r="G4" s="39">
        <v>0</v>
      </c>
    </row>
    <row r="5" spans="1:7" s="28" customFormat="1">
      <c r="A5" s="21">
        <v>2</v>
      </c>
      <c r="B5" s="186" t="s">
        <v>157</v>
      </c>
      <c r="C5" s="37">
        <v>70.033139999999662</v>
      </c>
      <c r="D5" s="103">
        <v>1.5900432364978435E-2</v>
      </c>
      <c r="E5" s="38">
        <v>0</v>
      </c>
      <c r="F5" s="103">
        <v>0</v>
      </c>
      <c r="G5" s="39">
        <v>0</v>
      </c>
    </row>
    <row r="6" spans="1:7" s="44" customFormat="1">
      <c r="A6" s="21">
        <v>3</v>
      </c>
      <c r="B6" s="36" t="s">
        <v>158</v>
      </c>
      <c r="C6" s="37">
        <v>3.0405200000000185</v>
      </c>
      <c r="D6" s="103">
        <v>2.9354443884563606E-3</v>
      </c>
      <c r="E6" s="38">
        <v>0</v>
      </c>
      <c r="F6" s="103">
        <v>0</v>
      </c>
      <c r="G6" s="39">
        <v>0</v>
      </c>
    </row>
    <row r="7" spans="1:7" s="28" customFormat="1" ht="15.75" thickBot="1">
      <c r="A7" s="116"/>
      <c r="B7" s="95" t="s">
        <v>65</v>
      </c>
      <c r="C7" s="96">
        <v>337.77510000000012</v>
      </c>
      <c r="D7" s="100">
        <v>3.1134015227624604E-2</v>
      </c>
      <c r="E7" s="97">
        <v>0</v>
      </c>
      <c r="F7" s="100">
        <v>0</v>
      </c>
      <c r="G7" s="117">
        <v>0</v>
      </c>
    </row>
    <row r="8" spans="1:7" s="28" customFormat="1">
      <c r="D8" s="6"/>
    </row>
    <row r="9" spans="1:7" s="28" customFormat="1">
      <c r="D9" s="6"/>
    </row>
    <row r="10" spans="1:7" s="28" customFormat="1">
      <c r="D10" s="6"/>
    </row>
    <row r="11" spans="1:7" s="28" customFormat="1">
      <c r="D11" s="6"/>
    </row>
    <row r="12" spans="1:7" s="28" customFormat="1">
      <c r="D12" s="6"/>
    </row>
    <row r="13" spans="1:7" s="28" customFormat="1">
      <c r="D13" s="6"/>
    </row>
    <row r="14" spans="1:7" s="28" customFormat="1">
      <c r="D14" s="6"/>
    </row>
    <row r="15" spans="1:7" s="28" customFormat="1">
      <c r="D15" s="6"/>
    </row>
    <row r="16" spans="1:7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>
      <c r="D28" s="6"/>
    </row>
    <row r="29" spans="2:5" s="28" customFormat="1" ht="15" thickBot="1">
      <c r="B29" s="83"/>
      <c r="C29" s="83"/>
      <c r="D29" s="84"/>
      <c r="E29" s="83"/>
    </row>
    <row r="30" spans="2:5" s="28" customFormat="1"/>
    <row r="31" spans="2:5" s="28" customFormat="1"/>
    <row r="32" spans="2:5" s="28" customFormat="1"/>
    <row r="33" spans="2:6" s="28" customFormat="1"/>
    <row r="34" spans="2:6" s="28" customFormat="1" ht="15" thickBot="1"/>
    <row r="35" spans="2:6" s="28" customFormat="1" ht="30.75" thickBot="1">
      <c r="B35" s="196" t="s">
        <v>82</v>
      </c>
      <c r="C35" s="196" t="s">
        <v>108</v>
      </c>
      <c r="D35" s="196" t="s">
        <v>109</v>
      </c>
      <c r="E35" s="216" t="s">
        <v>110</v>
      </c>
    </row>
    <row r="36" spans="2:6" s="28" customFormat="1">
      <c r="B36" s="125" t="str">
        <f t="shared" ref="B36:D38" si="0">B4</f>
        <v>Indeks Ukrainskoi Birzhi</v>
      </c>
      <c r="C36" s="126">
        <f t="shared" si="0"/>
        <v>264.70144000000045</v>
      </c>
      <c r="D36" s="147">
        <f t="shared" si="0"/>
        <v>4.893908733768821E-2</v>
      </c>
      <c r="E36" s="127">
        <f>G4</f>
        <v>0</v>
      </c>
    </row>
    <row r="37" spans="2:6" s="28" customFormat="1">
      <c r="B37" s="36" t="str">
        <f t="shared" si="0"/>
        <v>AntyBank</v>
      </c>
      <c r="C37" s="37">
        <f t="shared" si="0"/>
        <v>70.033139999999662</v>
      </c>
      <c r="D37" s="148">
        <f t="shared" si="0"/>
        <v>1.5900432364978435E-2</v>
      </c>
      <c r="E37" s="39">
        <f>G5</f>
        <v>0</v>
      </c>
    </row>
    <row r="38" spans="2:6" s="28" customFormat="1">
      <c r="B38" s="36" t="str">
        <f t="shared" si="0"/>
        <v>ТАSК Universal</v>
      </c>
      <c r="C38" s="37">
        <f t="shared" si="0"/>
        <v>3.0405200000000185</v>
      </c>
      <c r="D38" s="148">
        <f t="shared" si="0"/>
        <v>2.9354443884563606E-3</v>
      </c>
      <c r="E38" s="39">
        <f>G6</f>
        <v>0</v>
      </c>
    </row>
    <row r="39" spans="2:6">
      <c r="B39" s="36"/>
      <c r="C39" s="37"/>
      <c r="D39" s="148"/>
      <c r="E39" s="39"/>
      <c r="F39" s="19"/>
    </row>
    <row r="40" spans="2:6">
      <c r="B40" s="149"/>
      <c r="C40" s="150"/>
      <c r="D40" s="151"/>
      <c r="E40" s="152"/>
      <c r="F40" s="19"/>
    </row>
    <row r="41" spans="2:6">
      <c r="B41" s="28"/>
      <c r="C41" s="153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  <c r="F43" s="19"/>
    </row>
    <row r="44" spans="2:6">
      <c r="B44" s="28"/>
      <c r="C44" s="28"/>
      <c r="D44" s="6"/>
      <c r="F44" s="19"/>
    </row>
    <row r="45" spans="2:6">
      <c r="B45" s="28"/>
      <c r="C45" s="28"/>
      <c r="D45" s="6"/>
      <c r="F45" s="19"/>
    </row>
    <row r="46" spans="2:6">
      <c r="B46" s="28"/>
      <c r="C46" s="28"/>
      <c r="D46" s="6"/>
      <c r="F46" s="19"/>
    </row>
    <row r="47" spans="2:6">
      <c r="B47" s="28"/>
      <c r="C47" s="28"/>
      <c r="D47" s="6"/>
      <c r="F47" s="19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  <row r="117" spans="2:4">
      <c r="B117" s="28"/>
      <c r="C117" s="28"/>
      <c r="D117" s="6"/>
    </row>
    <row r="118" spans="2:4">
      <c r="B118" s="28"/>
      <c r="C118" s="28"/>
      <c r="D118" s="6"/>
    </row>
    <row r="119" spans="2:4">
      <c r="B119" s="28"/>
      <c r="C119" s="28"/>
      <c r="D119" s="6"/>
    </row>
    <row r="120" spans="2:4">
      <c r="B120" s="28"/>
      <c r="C120" s="28"/>
      <c r="D120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5"/>
  <sheetViews>
    <sheetView tabSelected="1" zoomScale="85" workbookViewId="0">
      <selection activeCell="Q52" sqref="Q5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6" t="s">
        <v>82</v>
      </c>
      <c r="B1" s="67" t="s">
        <v>168</v>
      </c>
      <c r="C1" s="10"/>
      <c r="D1" s="10"/>
    </row>
    <row r="2" spans="1:4" ht="14.25">
      <c r="A2" s="26" t="s">
        <v>158</v>
      </c>
      <c r="B2" s="133">
        <v>2.9354443884224146E-3</v>
      </c>
      <c r="C2" s="10"/>
      <c r="D2" s="10"/>
    </row>
    <row r="3" spans="1:4" ht="14.25">
      <c r="A3" s="139" t="s">
        <v>157</v>
      </c>
      <c r="B3" s="133">
        <v>1.5900432365048456E-2</v>
      </c>
      <c r="C3" s="10"/>
      <c r="D3" s="10"/>
    </row>
    <row r="4" spans="1:4" ht="14.25">
      <c r="A4" s="201" t="s">
        <v>164</v>
      </c>
      <c r="B4" s="133">
        <v>4.8939087337692921E-2</v>
      </c>
      <c r="C4" s="10"/>
      <c r="D4" s="10"/>
    </row>
    <row r="5" spans="1:4" ht="14.25">
      <c r="A5" s="139" t="s">
        <v>115</v>
      </c>
      <c r="B5" s="134">
        <v>2.2591654697054597E-2</v>
      </c>
      <c r="C5" s="10"/>
      <c r="D5" s="10"/>
    </row>
    <row r="6" spans="1:4" ht="14.25">
      <c r="A6" s="139" t="s">
        <v>16</v>
      </c>
      <c r="B6" s="134">
        <v>4.7276363052843218E-2</v>
      </c>
      <c r="C6" s="10"/>
      <c r="D6" s="10"/>
    </row>
    <row r="7" spans="1:4" ht="14.25">
      <c r="A7" s="139" t="s">
        <v>15</v>
      </c>
      <c r="B7" s="134">
        <v>0.10401467461541669</v>
      </c>
      <c r="C7" s="10"/>
      <c r="D7" s="10"/>
    </row>
    <row r="8" spans="1:4" ht="14.25">
      <c r="A8" s="139" t="s">
        <v>148</v>
      </c>
      <c r="B8" s="134">
        <v>-3.6576456711865379E-2</v>
      </c>
      <c r="C8" s="10"/>
      <c r="D8" s="10"/>
    </row>
    <row r="9" spans="1:4" ht="14.25">
      <c r="A9" s="139" t="s">
        <v>149</v>
      </c>
      <c r="B9" s="134">
        <v>-9.7840177752460677E-3</v>
      </c>
      <c r="C9" s="10"/>
      <c r="D9" s="10"/>
    </row>
    <row r="10" spans="1:4" ht="14.25">
      <c r="A10" s="139" t="s">
        <v>150</v>
      </c>
      <c r="B10" s="134">
        <v>1.6986301369863017E-2</v>
      </c>
      <c r="C10" s="10"/>
      <c r="D10" s="10"/>
    </row>
    <row r="11" spans="1:4" ht="15" thickBot="1">
      <c r="A11" s="210" t="s">
        <v>151</v>
      </c>
      <c r="B11" s="135">
        <v>-5.3162444238033735E-2</v>
      </c>
      <c r="C11" s="10"/>
      <c r="D11" s="10"/>
    </row>
    <row r="12" spans="1:4">
      <c r="C12" s="10"/>
      <c r="D12" s="10"/>
    </row>
    <row r="13" spans="1:4">
      <c r="A13" s="10"/>
      <c r="B13" s="10"/>
      <c r="C13" s="10"/>
      <c r="D13" s="10"/>
    </row>
    <row r="14" spans="1:4">
      <c r="B14" s="10"/>
      <c r="C14" s="10"/>
      <c r="D14" s="10"/>
    </row>
    <row r="15" spans="1:4">
      <c r="C1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5"/>
  <sheetViews>
    <sheetView zoomScale="80" zoomScaleNormal="40" workbookViewId="0">
      <selection activeCell="H47" sqref="H47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0" t="s">
        <v>37</v>
      </c>
      <c r="B1" s="160"/>
      <c r="C1" s="160"/>
      <c r="D1" s="160"/>
      <c r="E1" s="160"/>
      <c r="F1" s="160"/>
      <c r="G1" s="160"/>
      <c r="H1" s="160"/>
      <c r="I1" s="13"/>
    </row>
    <row r="2" spans="1:9" ht="45.75" thickBot="1">
      <c r="A2" s="15" t="s">
        <v>38</v>
      </c>
      <c r="B2" s="16" t="s">
        <v>39</v>
      </c>
      <c r="C2" s="17" t="s">
        <v>40</v>
      </c>
      <c r="D2" s="17" t="s">
        <v>41</v>
      </c>
      <c r="E2" s="17" t="s">
        <v>42</v>
      </c>
      <c r="F2" s="17" t="s">
        <v>43</v>
      </c>
      <c r="G2" s="17" t="s">
        <v>44</v>
      </c>
      <c r="H2" s="18" t="s">
        <v>45</v>
      </c>
      <c r="I2" s="19"/>
    </row>
    <row r="3" spans="1:9">
      <c r="A3" s="21">
        <v>1</v>
      </c>
      <c r="B3" s="186" t="s">
        <v>46</v>
      </c>
      <c r="C3" s="87">
        <v>21756347.800000001</v>
      </c>
      <c r="D3" s="88">
        <v>50145</v>
      </c>
      <c r="E3" s="87">
        <v>433.86873666367535</v>
      </c>
      <c r="F3" s="88">
        <v>100</v>
      </c>
      <c r="G3" s="187" t="s">
        <v>68</v>
      </c>
      <c r="H3" s="89" t="s">
        <v>7</v>
      </c>
      <c r="I3" s="19"/>
    </row>
    <row r="4" spans="1:9">
      <c r="A4" s="21">
        <v>2</v>
      </c>
      <c r="B4" s="86" t="s">
        <v>47</v>
      </c>
      <c r="C4" s="87">
        <v>5318417.68</v>
      </c>
      <c r="D4" s="88">
        <v>2056</v>
      </c>
      <c r="E4" s="87">
        <v>2586.7790272373541</v>
      </c>
      <c r="F4" s="88">
        <v>1000</v>
      </c>
      <c r="G4" s="188" t="s">
        <v>69</v>
      </c>
      <c r="H4" s="89" t="s">
        <v>1</v>
      </c>
      <c r="I4" s="19"/>
    </row>
    <row r="5" spans="1:9" ht="14.25" customHeight="1">
      <c r="A5" s="21">
        <v>3</v>
      </c>
      <c r="B5" s="86" t="s">
        <v>48</v>
      </c>
      <c r="C5" s="87">
        <v>4318424.45</v>
      </c>
      <c r="D5" s="88">
        <v>3927</v>
      </c>
      <c r="E5" s="87">
        <v>1099.6751846193024</v>
      </c>
      <c r="F5" s="88">
        <v>1000</v>
      </c>
      <c r="G5" s="86" t="s">
        <v>70</v>
      </c>
      <c r="H5" s="89" t="s">
        <v>8</v>
      </c>
      <c r="I5" s="19"/>
    </row>
    <row r="6" spans="1:9">
      <c r="A6" s="21">
        <v>4</v>
      </c>
      <c r="B6" s="86" t="s">
        <v>49</v>
      </c>
      <c r="C6" s="87">
        <v>3625362.08</v>
      </c>
      <c r="D6" s="88">
        <v>4594</v>
      </c>
      <c r="E6" s="87">
        <v>789.15151937309531</v>
      </c>
      <c r="F6" s="88">
        <v>1000</v>
      </c>
      <c r="G6" s="187" t="s">
        <v>68</v>
      </c>
      <c r="H6" s="89" t="s">
        <v>7</v>
      </c>
      <c r="I6" s="19"/>
    </row>
    <row r="7" spans="1:9" ht="14.25" customHeight="1">
      <c r="A7" s="21">
        <v>5</v>
      </c>
      <c r="B7" s="186" t="s">
        <v>50</v>
      </c>
      <c r="C7" s="87">
        <v>3462262.67</v>
      </c>
      <c r="D7" s="88">
        <v>1269</v>
      </c>
      <c r="E7" s="87">
        <v>2728.3393774625688</v>
      </c>
      <c r="F7" s="88">
        <v>1000</v>
      </c>
      <c r="G7" s="189" t="s">
        <v>71</v>
      </c>
      <c r="H7" s="89" t="s">
        <v>5</v>
      </c>
      <c r="I7" s="19"/>
    </row>
    <row r="8" spans="1:9">
      <c r="A8" s="21">
        <v>6</v>
      </c>
      <c r="B8" s="186" t="s">
        <v>51</v>
      </c>
      <c r="C8" s="87">
        <v>3167659.36</v>
      </c>
      <c r="D8" s="88">
        <v>1473</v>
      </c>
      <c r="E8" s="87">
        <v>2150.4815750169719</v>
      </c>
      <c r="F8" s="88">
        <v>1000</v>
      </c>
      <c r="G8" s="188" t="s">
        <v>69</v>
      </c>
      <c r="H8" s="89" t="s">
        <v>1</v>
      </c>
      <c r="I8" s="19"/>
    </row>
    <row r="9" spans="1:9">
      <c r="A9" s="21">
        <v>7</v>
      </c>
      <c r="B9" s="186" t="s">
        <v>52</v>
      </c>
      <c r="C9" s="87">
        <v>2750262.71</v>
      </c>
      <c r="D9" s="88">
        <v>726</v>
      </c>
      <c r="E9" s="87">
        <v>3788.2406473829201</v>
      </c>
      <c r="F9" s="88">
        <v>1000</v>
      </c>
      <c r="G9" s="189" t="s">
        <v>72</v>
      </c>
      <c r="H9" s="89" t="s">
        <v>5</v>
      </c>
      <c r="I9" s="19"/>
    </row>
    <row r="10" spans="1:9">
      <c r="A10" s="21">
        <v>8</v>
      </c>
      <c r="B10" s="86" t="s">
        <v>53</v>
      </c>
      <c r="C10" s="87">
        <v>2718280.99</v>
      </c>
      <c r="D10" s="88">
        <v>1082</v>
      </c>
      <c r="E10" s="87">
        <v>2512.2744824399265</v>
      </c>
      <c r="F10" s="88">
        <v>1000</v>
      </c>
      <c r="G10" s="86" t="s">
        <v>73</v>
      </c>
      <c r="H10" s="89" t="s">
        <v>3</v>
      </c>
      <c r="I10" s="19"/>
    </row>
    <row r="11" spans="1:9">
      <c r="A11" s="21">
        <v>9</v>
      </c>
      <c r="B11" s="86" t="s">
        <v>54</v>
      </c>
      <c r="C11" s="87">
        <v>2457564.5</v>
      </c>
      <c r="D11" s="88">
        <v>2912972</v>
      </c>
      <c r="E11" s="87">
        <v>0.84366224598108053</v>
      </c>
      <c r="F11" s="88">
        <v>1</v>
      </c>
      <c r="G11" s="86" t="s">
        <v>73</v>
      </c>
      <c r="H11" s="89" t="s">
        <v>3</v>
      </c>
      <c r="I11" s="19"/>
    </row>
    <row r="12" spans="1:9">
      <c r="A12" s="21">
        <v>10</v>
      </c>
      <c r="B12" s="186" t="s">
        <v>55</v>
      </c>
      <c r="C12" s="87">
        <v>1608785.26</v>
      </c>
      <c r="D12" s="88">
        <v>1324</v>
      </c>
      <c r="E12" s="87">
        <v>1215.0946072507552</v>
      </c>
      <c r="F12" s="88">
        <v>1000</v>
      </c>
      <c r="G12" s="86" t="s">
        <v>74</v>
      </c>
      <c r="H12" s="89" t="s">
        <v>6</v>
      </c>
      <c r="I12" s="19"/>
    </row>
    <row r="13" spans="1:9">
      <c r="A13" s="21">
        <v>11</v>
      </c>
      <c r="B13" s="186" t="s">
        <v>56</v>
      </c>
      <c r="C13" s="87">
        <v>1493604.85</v>
      </c>
      <c r="D13" s="88">
        <v>10110</v>
      </c>
      <c r="E13" s="87">
        <v>147.73539564787339</v>
      </c>
      <c r="F13" s="88">
        <v>100</v>
      </c>
      <c r="G13" s="187" t="s">
        <v>68</v>
      </c>
      <c r="H13" s="89" t="s">
        <v>7</v>
      </c>
      <c r="I13" s="19"/>
    </row>
    <row r="14" spans="1:9">
      <c r="A14" s="21">
        <v>12</v>
      </c>
      <c r="B14" s="86" t="s">
        <v>57</v>
      </c>
      <c r="C14" s="87">
        <v>1372008.1</v>
      </c>
      <c r="D14" s="88">
        <v>44605</v>
      </c>
      <c r="E14" s="87">
        <v>30.759065127227892</v>
      </c>
      <c r="F14" s="88">
        <v>100</v>
      </c>
      <c r="G14" s="86" t="s">
        <v>75</v>
      </c>
      <c r="H14" s="89" t="s">
        <v>11</v>
      </c>
      <c r="I14" s="19"/>
    </row>
    <row r="15" spans="1:9">
      <c r="A15" s="21">
        <v>13</v>
      </c>
      <c r="B15" s="186" t="s">
        <v>58</v>
      </c>
      <c r="C15" s="87">
        <v>1142054.42</v>
      </c>
      <c r="D15" s="88">
        <v>589</v>
      </c>
      <c r="E15" s="87">
        <v>1938.9718505942274</v>
      </c>
      <c r="F15" s="88">
        <v>1000</v>
      </c>
      <c r="G15" s="188" t="s">
        <v>69</v>
      </c>
      <c r="H15" s="89" t="s">
        <v>1</v>
      </c>
      <c r="I15" s="19"/>
    </row>
    <row r="16" spans="1:9">
      <c r="A16" s="21">
        <v>14</v>
      </c>
      <c r="B16" s="86" t="s">
        <v>59</v>
      </c>
      <c r="C16" s="87">
        <v>895509.38</v>
      </c>
      <c r="D16" s="88">
        <v>955</v>
      </c>
      <c r="E16" s="87">
        <v>937.70615706806279</v>
      </c>
      <c r="F16" s="88">
        <v>1000</v>
      </c>
      <c r="G16" s="86" t="s">
        <v>76</v>
      </c>
      <c r="H16" s="89" t="s">
        <v>0</v>
      </c>
      <c r="I16" s="19"/>
    </row>
    <row r="17" spans="1:9">
      <c r="A17" s="21">
        <v>15</v>
      </c>
      <c r="B17" s="186" t="s">
        <v>60</v>
      </c>
      <c r="C17" s="87">
        <v>801605.01</v>
      </c>
      <c r="D17" s="88">
        <v>1418</v>
      </c>
      <c r="E17" s="87">
        <v>565.30677715091679</v>
      </c>
      <c r="F17" s="88">
        <v>1000</v>
      </c>
      <c r="G17" s="188" t="s">
        <v>69</v>
      </c>
      <c r="H17" s="89" t="s">
        <v>1</v>
      </c>
      <c r="I17" s="19"/>
    </row>
    <row r="18" spans="1:9">
      <c r="A18" s="21">
        <v>16</v>
      </c>
      <c r="B18" s="86" t="s">
        <v>61</v>
      </c>
      <c r="C18" s="87">
        <v>735827.8199</v>
      </c>
      <c r="D18" s="88">
        <v>8925</v>
      </c>
      <c r="E18" s="87">
        <v>82.445694106442573</v>
      </c>
      <c r="F18" s="88">
        <v>100</v>
      </c>
      <c r="G18" s="86" t="s">
        <v>77</v>
      </c>
      <c r="H18" s="89" t="s">
        <v>12</v>
      </c>
      <c r="I18" s="19"/>
    </row>
    <row r="19" spans="1:9">
      <c r="A19" s="21">
        <v>17</v>
      </c>
      <c r="B19" s="86" t="s">
        <v>62</v>
      </c>
      <c r="C19" s="87">
        <v>649953.24</v>
      </c>
      <c r="D19" s="88">
        <v>227</v>
      </c>
      <c r="E19" s="87">
        <v>2863.2301321585901</v>
      </c>
      <c r="F19" s="88">
        <v>1000</v>
      </c>
      <c r="G19" s="189" t="s">
        <v>71</v>
      </c>
      <c r="H19" s="89" t="s">
        <v>5</v>
      </c>
      <c r="I19" s="19"/>
    </row>
    <row r="20" spans="1:9">
      <c r="A20" s="21">
        <v>18</v>
      </c>
      <c r="B20" s="86" t="s">
        <v>63</v>
      </c>
      <c r="C20" s="87">
        <v>628354.91</v>
      </c>
      <c r="D20" s="88">
        <v>9806</v>
      </c>
      <c r="E20" s="87">
        <v>64.078616153375492</v>
      </c>
      <c r="F20" s="88">
        <v>100</v>
      </c>
      <c r="G20" s="86" t="s">
        <v>78</v>
      </c>
      <c r="H20" s="89" t="s">
        <v>10</v>
      </c>
      <c r="I20" s="19"/>
    </row>
    <row r="21" spans="1:9">
      <c r="A21" s="21">
        <v>19</v>
      </c>
      <c r="B21" s="186" t="s">
        <v>64</v>
      </c>
      <c r="C21" s="87">
        <v>419169.51</v>
      </c>
      <c r="D21" s="88">
        <v>1121</v>
      </c>
      <c r="E21" s="87">
        <v>373.92462979482605</v>
      </c>
      <c r="F21" s="88">
        <v>1000</v>
      </c>
      <c r="G21" s="189" t="s">
        <v>79</v>
      </c>
      <c r="H21" s="89" t="s">
        <v>2</v>
      </c>
      <c r="I21" s="19"/>
    </row>
    <row r="22" spans="1:9" ht="15" customHeight="1" thickBot="1">
      <c r="A22" s="162" t="s">
        <v>65</v>
      </c>
      <c r="B22" s="162"/>
      <c r="C22" s="101">
        <f>SUM(C3:C21)</f>
        <v>59321454.7399</v>
      </c>
      <c r="D22" s="102">
        <f>SUM(D3:D21)</f>
        <v>3057324</v>
      </c>
      <c r="E22" s="56" t="s">
        <v>4</v>
      </c>
      <c r="F22" s="56" t="s">
        <v>4</v>
      </c>
      <c r="G22" s="56" t="s">
        <v>4</v>
      </c>
      <c r="H22" s="57" t="s">
        <v>4</v>
      </c>
    </row>
    <row r="23" spans="1:9" ht="15" customHeight="1" thickBot="1">
      <c r="A23" s="163" t="s">
        <v>66</v>
      </c>
      <c r="B23" s="163"/>
      <c r="C23" s="163"/>
      <c r="D23" s="163"/>
      <c r="E23" s="163"/>
      <c r="F23" s="163"/>
      <c r="G23" s="163"/>
      <c r="H23" s="163"/>
    </row>
    <row r="25" spans="1:9">
      <c r="B25" s="20" t="s">
        <v>67</v>
      </c>
      <c r="C25" s="23">
        <f>C22-SUM(C3:C14)</f>
        <v>5272474.2898999974</v>
      </c>
      <c r="D25" s="124">
        <f>C25/$C$22</f>
        <v>8.887972004425064E-2</v>
      </c>
    </row>
    <row r="26" spans="1:9">
      <c r="B26" s="86" t="str">
        <f t="shared" ref="B26:C34" si="0">B3</f>
        <v>KINTO-Klasychnyi</v>
      </c>
      <c r="C26" s="87">
        <f t="shared" si="0"/>
        <v>21756347.800000001</v>
      </c>
      <c r="D26" s="124">
        <f>C26/$C$22</f>
        <v>0.36675344351200712</v>
      </c>
      <c r="H26" s="19"/>
    </row>
    <row r="27" spans="1:9">
      <c r="B27" s="86" t="str">
        <f t="shared" si="0"/>
        <v>UNIVER.UA/Myhailo Hrushevskyi: Fond Derzhavnykh Paperiv</v>
      </c>
      <c r="C27" s="87">
        <f t="shared" si="0"/>
        <v>5318417.68</v>
      </c>
      <c r="D27" s="124">
        <f t="shared" ref="D27:D35" si="1">C27/$C$22</f>
        <v>8.9654201895740041E-2</v>
      </c>
      <c r="H27" s="19"/>
    </row>
    <row r="28" spans="1:9">
      <c r="B28" s="86" t="str">
        <f t="shared" si="0"/>
        <v>Sofiivskyi</v>
      </c>
      <c r="C28" s="87">
        <f t="shared" si="0"/>
        <v>4318424.45</v>
      </c>
      <c r="D28" s="124">
        <f t="shared" si="1"/>
        <v>7.2797008585418252E-2</v>
      </c>
      <c r="H28" s="19"/>
    </row>
    <row r="29" spans="1:9">
      <c r="B29" s="86" t="str">
        <f t="shared" si="0"/>
        <v>KINTO-Ekviti</v>
      </c>
      <c r="C29" s="87">
        <f t="shared" si="0"/>
        <v>3625362.08</v>
      </c>
      <c r="D29" s="124">
        <f t="shared" si="1"/>
        <v>6.1113843143188427E-2</v>
      </c>
      <c r="H29" s="19"/>
    </row>
    <row r="30" spans="1:9">
      <c r="B30" s="86" t="str">
        <f t="shared" si="0"/>
        <v>Altus – Depozyt</v>
      </c>
      <c r="C30" s="87">
        <f t="shared" si="0"/>
        <v>3462262.67</v>
      </c>
      <c r="D30" s="124">
        <f t="shared" si="1"/>
        <v>5.8364426246466594E-2</v>
      </c>
      <c r="H30" s="19"/>
    </row>
    <row r="31" spans="1:9">
      <c r="B31" s="86" t="str">
        <f t="shared" si="0"/>
        <v>UNIVER.UA/Taras Shevchenko: Fond Zaoshchadzhen</v>
      </c>
      <c r="C31" s="87">
        <f t="shared" si="0"/>
        <v>3167659.36</v>
      </c>
      <c r="D31" s="124">
        <f t="shared" si="1"/>
        <v>5.3398207678636234E-2</v>
      </c>
      <c r="H31" s="19"/>
    </row>
    <row r="32" spans="1:9">
      <c r="B32" s="86" t="str">
        <f t="shared" si="0"/>
        <v>Altus – Zbalansovanyi</v>
      </c>
      <c r="C32" s="87">
        <f t="shared" si="0"/>
        <v>2750262.71</v>
      </c>
      <c r="D32" s="124">
        <f t="shared" si="1"/>
        <v>4.6362024027542185E-2</v>
      </c>
      <c r="H32" s="19"/>
    </row>
    <row r="33" spans="2:8">
      <c r="B33" s="86" t="str">
        <f t="shared" si="0"/>
        <v>ОТP Klasychnyi</v>
      </c>
      <c r="C33" s="87">
        <f t="shared" si="0"/>
        <v>2718280.99</v>
      </c>
      <c r="D33" s="124">
        <f t="shared" si="1"/>
        <v>4.5822898341224709E-2</v>
      </c>
      <c r="H33" s="19"/>
    </row>
    <row r="34" spans="2:8">
      <c r="B34" s="86" t="str">
        <f t="shared" si="0"/>
        <v>OTP Fond Aktsii</v>
      </c>
      <c r="C34" s="87">
        <f t="shared" si="0"/>
        <v>2457564.5</v>
      </c>
      <c r="D34" s="124">
        <f t="shared" si="1"/>
        <v>4.1427920316104892E-2</v>
      </c>
    </row>
    <row r="35" spans="2:8">
      <c r="B35" s="86" t="str">
        <f>B13</f>
        <v>KINTO-Kaznacheyskyi</v>
      </c>
      <c r="C35" s="87">
        <f>C13</f>
        <v>1493604.85</v>
      </c>
      <c r="D35" s="124">
        <f t="shared" si="1"/>
        <v>2.5178156141801283E-2</v>
      </c>
    </row>
  </sheetData>
  <mergeCells count="3">
    <mergeCell ref="A1:H1"/>
    <mergeCell ref="A22:B22"/>
    <mergeCell ref="A23:H23"/>
  </mergeCells>
  <phoneticPr fontId="11" type="noConversion"/>
  <hyperlinks>
    <hyperlink ref="H3" r:id="rId1" display="http://otpcapital.com.ua/"/>
    <hyperlink ref="H4" r:id="rId2" display="http://www.kinto.com/"/>
    <hyperlink ref="H5" r:id="rId3" display="http://citadele.com.ua/"/>
    <hyperlink ref="H6" r:id="rId4" display="http://raam.com.ua/"/>
    <hyperlink ref="H7" r:id="rId5" display="http://citadele.com.ua/"/>
    <hyperlink ref="H8" r:id="rId6" display="http://www.seb.ua/"/>
    <hyperlink ref="H9" r:id="rId7" display="http://pioglobal.ua/"/>
    <hyperlink ref="H10" r:id="rId8" display="http://www.kinto.com/"/>
    <hyperlink ref="H13" r:id="rId9" display="http://otpcapital.com.ua/"/>
    <hyperlink ref="H17" r:id="rId10" display="http://www.delta-capital.com.ua/"/>
    <hyperlink ref="H18" r:id="rId11" display="http://www.am.eavex.com.ua/"/>
    <hyperlink ref="H19" r:id="rId12"/>
    <hyperlink ref="H14" r:id="rId13" display="http://www.vseswit.com.ua/"/>
    <hyperlink ref="H20" r:id="rId14" display="http://www.seb.ua/"/>
    <hyperlink ref="H22" r:id="rId15" display="http://art-capital.com.ua/"/>
    <hyperlink ref="H21" r:id="rId16" display="http://www.dragon-am.com/"/>
  </hyperlinks>
  <pageMargins left="0.75" right="0.75" top="1" bottom="1" header="0.5" footer="0.5"/>
  <pageSetup paperSize="9" scale="29" orientation="portrait" verticalDpi="1200" r:id="rId17"/>
  <headerFooter alignWithMargins="0"/>
  <drawing r:id="rId18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4"/>
  <sheetViews>
    <sheetView zoomScale="80" workbookViewId="0">
      <selection activeCell="L46" sqref="L46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>
      <c r="A1" s="164" t="s">
        <v>80</v>
      </c>
      <c r="B1" s="164"/>
      <c r="C1" s="164"/>
      <c r="D1" s="164"/>
      <c r="E1" s="164"/>
      <c r="F1" s="164"/>
      <c r="G1" s="164"/>
      <c r="H1" s="164"/>
      <c r="I1" s="164"/>
      <c r="J1" s="104"/>
    </row>
    <row r="2" spans="1:11" s="20" customFormat="1" ht="15.75" customHeight="1" thickBot="1">
      <c r="A2" s="165" t="s">
        <v>38</v>
      </c>
      <c r="B2" s="105"/>
      <c r="C2" s="106"/>
      <c r="D2" s="107"/>
      <c r="E2" s="167" t="s">
        <v>81</v>
      </c>
      <c r="F2" s="167"/>
      <c r="G2" s="167"/>
      <c r="H2" s="167"/>
      <c r="I2" s="167"/>
      <c r="J2" s="167"/>
      <c r="K2" s="167"/>
    </row>
    <row r="3" spans="1:11" s="22" customFormat="1" ht="64.5" thickBot="1">
      <c r="A3" s="166"/>
      <c r="B3" s="190" t="s">
        <v>82</v>
      </c>
      <c r="C3" s="191" t="s">
        <v>83</v>
      </c>
      <c r="D3" s="191" t="s">
        <v>84</v>
      </c>
      <c r="E3" s="17" t="s">
        <v>85</v>
      </c>
      <c r="F3" s="17" t="s">
        <v>86</v>
      </c>
      <c r="G3" s="17" t="s">
        <v>87</v>
      </c>
      <c r="H3" s="17" t="s">
        <v>88</v>
      </c>
      <c r="I3" s="17" t="s">
        <v>89</v>
      </c>
      <c r="J3" s="192" t="s">
        <v>90</v>
      </c>
      <c r="K3" s="18" t="s">
        <v>91</v>
      </c>
    </row>
    <row r="4" spans="1:11" s="20" customFormat="1" collapsed="1">
      <c r="A4" s="21">
        <v>1</v>
      </c>
      <c r="B4" s="186" t="s">
        <v>46</v>
      </c>
      <c r="C4" s="140">
        <v>38118</v>
      </c>
      <c r="D4" s="140">
        <v>38182</v>
      </c>
      <c r="E4" s="141">
        <v>5.9921143957681888E-3</v>
      </c>
      <c r="F4" s="141">
        <v>2.6941819336661066E-2</v>
      </c>
      <c r="G4" s="141">
        <v>2.6265723774267835E-2</v>
      </c>
      <c r="H4" s="141">
        <v>6.7238615235344135E-2</v>
      </c>
      <c r="I4" s="141">
        <v>6.1430780562210963E-2</v>
      </c>
      <c r="J4" s="142">
        <v>3.3386873666370853</v>
      </c>
      <c r="K4" s="121">
        <v>0.12664972157911114</v>
      </c>
    </row>
    <row r="5" spans="1:11" s="20" customFormat="1" collapsed="1">
      <c r="A5" s="21">
        <v>2</v>
      </c>
      <c r="B5" s="139" t="s">
        <v>52</v>
      </c>
      <c r="C5" s="140">
        <v>38828</v>
      </c>
      <c r="D5" s="140">
        <v>39028</v>
      </c>
      <c r="E5" s="141">
        <v>3.523311097544779E-3</v>
      </c>
      <c r="F5" s="141">
        <v>1.6313015083639915E-2</v>
      </c>
      <c r="G5" s="141">
        <v>6.5851268819076658E-2</v>
      </c>
      <c r="H5" s="141">
        <v>0.15902364849323458</v>
      </c>
      <c r="I5" s="141">
        <v>0.12549289161709853</v>
      </c>
      <c r="J5" s="142">
        <v>2.7882406473830046</v>
      </c>
      <c r="K5" s="122">
        <v>0.14263419267266397</v>
      </c>
    </row>
    <row r="6" spans="1:11" s="20" customFormat="1" collapsed="1">
      <c r="A6" s="21">
        <v>3</v>
      </c>
      <c r="B6" s="139" t="s">
        <v>58</v>
      </c>
      <c r="C6" s="140">
        <v>38919</v>
      </c>
      <c r="D6" s="140">
        <v>39092</v>
      </c>
      <c r="E6" s="141">
        <v>3.4501161856139051E-2</v>
      </c>
      <c r="F6" s="141">
        <v>7.6370746549499602E-2</v>
      </c>
      <c r="G6" s="141">
        <v>0.16105719935994589</v>
      </c>
      <c r="H6" s="141">
        <v>0.14338939250395089</v>
      </c>
      <c r="I6" s="141">
        <v>0.20941223316767554</v>
      </c>
      <c r="J6" s="142">
        <v>0.93897185059425747</v>
      </c>
      <c r="K6" s="122">
        <v>6.9801175189440734E-2</v>
      </c>
    </row>
    <row r="7" spans="1:11" s="20" customFormat="1" collapsed="1">
      <c r="A7" s="21">
        <v>4</v>
      </c>
      <c r="B7" s="139" t="s">
        <v>60</v>
      </c>
      <c r="C7" s="140">
        <v>38919</v>
      </c>
      <c r="D7" s="140">
        <v>39092</v>
      </c>
      <c r="E7" s="141">
        <v>2.9986122924468672E-2</v>
      </c>
      <c r="F7" s="141">
        <v>0.12058973222353497</v>
      </c>
      <c r="G7" s="141">
        <v>0.22136256107875374</v>
      </c>
      <c r="H7" s="141">
        <v>4.7252086121973846E-4</v>
      </c>
      <c r="I7" s="141">
        <v>0.20146581258078422</v>
      </c>
      <c r="J7" s="142">
        <v>-0.43469322284909073</v>
      </c>
      <c r="K7" s="122">
        <v>-5.6464683861564335E-2</v>
      </c>
    </row>
    <row r="8" spans="1:11" s="20" customFormat="1" collapsed="1">
      <c r="A8" s="21">
        <v>5</v>
      </c>
      <c r="B8" s="139" t="s">
        <v>61</v>
      </c>
      <c r="C8" s="140">
        <v>38968</v>
      </c>
      <c r="D8" s="140">
        <v>39140</v>
      </c>
      <c r="E8" s="141">
        <v>5.2104535083907777E-4</v>
      </c>
      <c r="F8" s="141" t="s">
        <v>97</v>
      </c>
      <c r="G8" s="141">
        <v>-1.7300060144009533E-2</v>
      </c>
      <c r="H8" s="141">
        <v>-4.9066775091397008E-2</v>
      </c>
      <c r="I8" s="141">
        <v>-4.3936586111594678E-2</v>
      </c>
      <c r="J8" s="142">
        <v>-0.17554305893558075</v>
      </c>
      <c r="K8" s="122">
        <v>-1.9739218396328528E-2</v>
      </c>
    </row>
    <row r="9" spans="1:11" s="20" customFormat="1" collapsed="1">
      <c r="A9" s="21">
        <v>6</v>
      </c>
      <c r="B9" s="139" t="s">
        <v>92</v>
      </c>
      <c r="C9" s="140">
        <v>39413</v>
      </c>
      <c r="D9" s="140">
        <v>39589</v>
      </c>
      <c r="E9" s="141">
        <v>1.4172914695409267E-2</v>
      </c>
      <c r="F9" s="141">
        <v>2.8214520252665354E-2</v>
      </c>
      <c r="G9" s="141">
        <v>8.6694730244309071E-2</v>
      </c>
      <c r="H9" s="141">
        <v>0.17298937529331115</v>
      </c>
      <c r="I9" s="141">
        <v>0.14270190051217591</v>
      </c>
      <c r="J9" s="142">
        <v>1.5122744824400858</v>
      </c>
      <c r="K9" s="122">
        <v>0.11515107462872187</v>
      </c>
    </row>
    <row r="10" spans="1:11" s="20" customFormat="1" collapsed="1">
      <c r="A10" s="21">
        <v>7</v>
      </c>
      <c r="B10" s="139" t="s">
        <v>59</v>
      </c>
      <c r="C10" s="140">
        <v>39429</v>
      </c>
      <c r="D10" s="140">
        <v>39618</v>
      </c>
      <c r="E10" s="141">
        <v>2.0871152954896832E-2</v>
      </c>
      <c r="F10" s="141">
        <v>2.120165769794613E-2</v>
      </c>
      <c r="G10" s="141">
        <v>-6.0994406678609669E-2</v>
      </c>
      <c r="H10" s="141">
        <v>-4.0969863069419299E-2</v>
      </c>
      <c r="I10" s="141">
        <v>-4.121278256936789E-2</v>
      </c>
      <c r="J10" s="142">
        <v>-6.2293842931957388E-2</v>
      </c>
      <c r="K10" s="122">
        <v>-7.652605614651975E-3</v>
      </c>
    </row>
    <row r="11" spans="1:11" s="20" customFormat="1" collapsed="1">
      <c r="A11" s="21">
        <v>8</v>
      </c>
      <c r="B11" s="139" t="s">
        <v>64</v>
      </c>
      <c r="C11" s="140">
        <v>39429</v>
      </c>
      <c r="D11" s="140">
        <v>39651</v>
      </c>
      <c r="E11" s="141">
        <v>2.202878788516216E-3</v>
      </c>
      <c r="F11" s="141">
        <v>-1.5230270922292122E-2</v>
      </c>
      <c r="G11" s="141">
        <v>-3.9477284563338322E-2</v>
      </c>
      <c r="H11" s="141">
        <v>-0.10000322708383413</v>
      </c>
      <c r="I11" s="141">
        <v>-6.4997525699102665E-2</v>
      </c>
      <c r="J11" s="142">
        <v>-0.62607537020517379</v>
      </c>
      <c r="K11" s="122">
        <v>-0.11199067209435687</v>
      </c>
    </row>
    <row r="12" spans="1:11" s="20" customFormat="1">
      <c r="A12" s="21">
        <v>9</v>
      </c>
      <c r="B12" s="139" t="s">
        <v>62</v>
      </c>
      <c r="C12" s="140">
        <v>39527</v>
      </c>
      <c r="D12" s="140">
        <v>39715</v>
      </c>
      <c r="E12" s="141">
        <v>8.7781843280947403E-3</v>
      </c>
      <c r="F12" s="141">
        <v>1.9622769648766969E-2</v>
      </c>
      <c r="G12" s="141">
        <v>7.499529095122659E-2</v>
      </c>
      <c r="H12" s="141">
        <v>0.13514739461272818</v>
      </c>
      <c r="I12" s="141">
        <v>0.11331981280334036</v>
      </c>
      <c r="J12" s="142">
        <v>1.8632301321585341</v>
      </c>
      <c r="K12" s="122">
        <v>0.1385558890222105</v>
      </c>
    </row>
    <row r="13" spans="1:11" s="20" customFormat="1" collapsed="1">
      <c r="A13" s="21">
        <v>10</v>
      </c>
      <c r="B13" s="139" t="s">
        <v>63</v>
      </c>
      <c r="C13" s="140">
        <v>39560</v>
      </c>
      <c r="D13" s="140">
        <v>39770</v>
      </c>
      <c r="E13" s="141">
        <v>5.8569117857283803E-2</v>
      </c>
      <c r="F13" s="141">
        <v>9.6012433964850707E-2</v>
      </c>
      <c r="G13" s="141">
        <v>0.20793764641322898</v>
      </c>
      <c r="H13" s="141">
        <v>0.14255569911942279</v>
      </c>
      <c r="I13" s="141" t="s">
        <v>97</v>
      </c>
      <c r="J13" s="142">
        <v>-0.35921383846628319</v>
      </c>
      <c r="K13" s="122">
        <v>-5.4403136877386182E-2</v>
      </c>
    </row>
    <row r="14" spans="1:11" s="20" customFormat="1" collapsed="1">
      <c r="A14" s="21">
        <v>11</v>
      </c>
      <c r="B14" s="139" t="s">
        <v>49</v>
      </c>
      <c r="C14" s="140">
        <v>39884</v>
      </c>
      <c r="D14" s="140">
        <v>40001</v>
      </c>
      <c r="E14" s="141">
        <v>2.3532031412319077E-2</v>
      </c>
      <c r="F14" s="141">
        <v>3.9618200855881192E-2</v>
      </c>
      <c r="G14" s="141">
        <v>6.9797862296887336E-2</v>
      </c>
      <c r="H14" s="141">
        <v>8.6118943276630944E-2</v>
      </c>
      <c r="I14" s="141">
        <v>0.11156865654908898</v>
      </c>
      <c r="J14" s="142">
        <v>-0.21084848062693617</v>
      </c>
      <c r="K14" s="122">
        <v>-3.181760571804515E-2</v>
      </c>
    </row>
    <row r="15" spans="1:11" s="20" customFormat="1" collapsed="1">
      <c r="A15" s="21">
        <v>12</v>
      </c>
      <c r="B15" s="139" t="s">
        <v>57</v>
      </c>
      <c r="C15" s="140">
        <v>40031</v>
      </c>
      <c r="D15" s="140">
        <v>40129</v>
      </c>
      <c r="E15" s="141">
        <v>0.10097008453244305</v>
      </c>
      <c r="F15" s="141">
        <v>0.25487248927493944</v>
      </c>
      <c r="G15" s="141">
        <v>0.39804244626113938</v>
      </c>
      <c r="H15" s="141">
        <v>0.16366782178092287</v>
      </c>
      <c r="I15" s="141">
        <v>0.27121083959189751</v>
      </c>
      <c r="J15" s="142">
        <v>-0.69240934872771764</v>
      </c>
      <c r="K15" s="122">
        <v>-0.15556565019181279</v>
      </c>
    </row>
    <row r="16" spans="1:11" s="20" customFormat="1" collapsed="1">
      <c r="A16" s="21">
        <v>13</v>
      </c>
      <c r="B16" s="139" t="s">
        <v>93</v>
      </c>
      <c r="C16" s="140">
        <v>40253</v>
      </c>
      <c r="D16" s="140">
        <v>40366</v>
      </c>
      <c r="E16" s="141">
        <v>4.1878355022328728E-2</v>
      </c>
      <c r="F16" s="141">
        <v>0.17951012355340401</v>
      </c>
      <c r="G16" s="141">
        <v>0.30344997165434395</v>
      </c>
      <c r="H16" s="141">
        <v>0.29878149840774748</v>
      </c>
      <c r="I16" s="141">
        <v>0.35091363236168061</v>
      </c>
      <c r="J16" s="142">
        <v>-0.15633775401889816</v>
      </c>
      <c r="K16" s="122">
        <v>-2.6527039944722275E-2</v>
      </c>
    </row>
    <row r="17" spans="1:12" s="20" customFormat="1" collapsed="1">
      <c r="A17" s="21">
        <v>14</v>
      </c>
      <c r="B17" s="139" t="s">
        <v>48</v>
      </c>
      <c r="C17" s="140">
        <v>40114</v>
      </c>
      <c r="D17" s="140">
        <v>40401</v>
      </c>
      <c r="E17" s="141">
        <v>8.0167792217788358E-2</v>
      </c>
      <c r="F17" s="141">
        <v>0.16673339119172703</v>
      </c>
      <c r="G17" s="141">
        <v>0.33718503193020233</v>
      </c>
      <c r="H17" s="141">
        <v>0.41668730077303384</v>
      </c>
      <c r="I17" s="141">
        <v>0.49272523296108317</v>
      </c>
      <c r="J17" s="142">
        <v>9.9675184619309576E-2</v>
      </c>
      <c r="K17" s="122">
        <v>1.5374544637379861E-2</v>
      </c>
    </row>
    <row r="18" spans="1:12" s="20" customFormat="1" collapsed="1">
      <c r="A18" s="21">
        <v>15</v>
      </c>
      <c r="B18" s="139" t="s">
        <v>50</v>
      </c>
      <c r="C18" s="140">
        <v>40226</v>
      </c>
      <c r="D18" s="140">
        <v>40430</v>
      </c>
      <c r="E18" s="141">
        <v>3.9963388289989688E-3</v>
      </c>
      <c r="F18" s="141">
        <v>1.634621004115866E-2</v>
      </c>
      <c r="G18" s="141">
        <v>6.8035393216909323E-2</v>
      </c>
      <c r="H18" s="141">
        <v>0.1656156665659565</v>
      </c>
      <c r="I18" s="141">
        <v>0.13204662769293463</v>
      </c>
      <c r="J18" s="142">
        <v>1.7283393774625675</v>
      </c>
      <c r="K18" s="122">
        <v>0.17733885300184205</v>
      </c>
    </row>
    <row r="19" spans="1:12" s="20" customFormat="1" collapsed="1">
      <c r="A19" s="21">
        <v>16</v>
      </c>
      <c r="B19" s="74" t="s">
        <v>51</v>
      </c>
      <c r="C19" s="140">
        <v>40427</v>
      </c>
      <c r="D19" s="140">
        <v>40543</v>
      </c>
      <c r="E19" s="141">
        <v>5.5242229407592713E-3</v>
      </c>
      <c r="F19" s="141">
        <v>1.5637158977886756E-2</v>
      </c>
      <c r="G19" s="141">
        <v>4.435285365634889E-2</v>
      </c>
      <c r="H19" s="141">
        <v>0.1400191562802533</v>
      </c>
      <c r="I19" s="141">
        <v>0.11534272715052851</v>
      </c>
      <c r="J19" s="142">
        <v>1.150481575016947</v>
      </c>
      <c r="K19" s="122">
        <v>0.14013710878330587</v>
      </c>
    </row>
    <row r="20" spans="1:12" s="20" customFormat="1" collapsed="1">
      <c r="A20" s="21">
        <v>17</v>
      </c>
      <c r="B20" s="193" t="s">
        <v>55</v>
      </c>
      <c r="C20" s="140">
        <v>40444</v>
      </c>
      <c r="D20" s="140">
        <v>40638</v>
      </c>
      <c r="E20" s="141">
        <v>-1.6043995752075157E-2</v>
      </c>
      <c r="F20" s="141">
        <v>9.7029288341754505E-3</v>
      </c>
      <c r="G20" s="141">
        <v>3.6361138214955124E-2</v>
      </c>
      <c r="H20" s="141">
        <v>0.15213241285539358</v>
      </c>
      <c r="I20" s="141">
        <v>0.12517223273169509</v>
      </c>
      <c r="J20" s="142">
        <v>0.21509460725075691</v>
      </c>
      <c r="K20" s="122">
        <v>3.5543417582730275E-2</v>
      </c>
    </row>
    <row r="21" spans="1:12" s="20" customFormat="1" collapsed="1">
      <c r="A21" s="21">
        <v>18</v>
      </c>
      <c r="B21" s="74" t="s">
        <v>94</v>
      </c>
      <c r="C21" s="140">
        <v>40427</v>
      </c>
      <c r="D21" s="140">
        <v>40708</v>
      </c>
      <c r="E21" s="141">
        <v>9.290970345467997E-3</v>
      </c>
      <c r="F21" s="141">
        <v>1.7803274786056811E-2</v>
      </c>
      <c r="G21" s="141">
        <v>4.8227265452551515E-2</v>
      </c>
      <c r="H21" s="141">
        <v>0.14580017999417927</v>
      </c>
      <c r="I21" s="141">
        <v>0.10499848602082129</v>
      </c>
      <c r="J21" s="142">
        <v>1.5867790272373394</v>
      </c>
      <c r="K21" s="122">
        <v>0.1929749108006189</v>
      </c>
    </row>
    <row r="22" spans="1:12" s="20" customFormat="1">
      <c r="A22" s="21">
        <v>19</v>
      </c>
      <c r="B22" s="74" t="s">
        <v>56</v>
      </c>
      <c r="C22" s="140">
        <v>41026</v>
      </c>
      <c r="D22" s="140">
        <v>41242</v>
      </c>
      <c r="E22" s="141">
        <v>7.1533200659201768E-3</v>
      </c>
      <c r="F22" s="141">
        <v>2.2196273442128822E-2</v>
      </c>
      <c r="G22" s="141">
        <v>1.2569200507324352E-2</v>
      </c>
      <c r="H22" s="141">
        <v>7.954029588332423E-2</v>
      </c>
      <c r="I22" s="141">
        <v>0.1172823290756706</v>
      </c>
      <c r="J22" s="142">
        <v>0.47735395647874834</v>
      </c>
      <c r="K22" s="122">
        <v>0.10458623242839837</v>
      </c>
    </row>
    <row r="23" spans="1:12" s="20" customFormat="1" ht="15.75" thickBot="1">
      <c r="A23" s="138"/>
      <c r="B23" s="143" t="s">
        <v>95</v>
      </c>
      <c r="C23" s="144" t="s">
        <v>4</v>
      </c>
      <c r="D23" s="144" t="s">
        <v>4</v>
      </c>
      <c r="E23" s="145">
        <f>AVERAGE(E4:E22)</f>
        <v>2.2925638098047953E-2</v>
      </c>
      <c r="F23" s="145">
        <f>AVERAGE(F4:F22)</f>
        <v>6.1803137488479494E-2</v>
      </c>
      <c r="G23" s="145">
        <f>AVERAGE(G4:G22)</f>
        <v>0.1076007280234481</v>
      </c>
      <c r="H23" s="145">
        <f>AVERAGE(H4:H22)</f>
        <v>0.11995473982589487</v>
      </c>
      <c r="I23" s="145">
        <f>AVERAGE(I4:I22)</f>
        <v>0.14027429449992337</v>
      </c>
      <c r="J23" s="144" t="s">
        <v>4</v>
      </c>
      <c r="K23" s="144" t="s">
        <v>4</v>
      </c>
      <c r="L23" s="146"/>
    </row>
    <row r="24" spans="1:12" s="20" customFormat="1">
      <c r="A24" s="168" t="s">
        <v>96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</row>
    <row r="25" spans="1:12" s="20" customFormat="1" collapsed="1">
      <c r="J25" s="19"/>
    </row>
    <row r="26" spans="1:12" s="20" customFormat="1" collapsed="1">
      <c r="E26" s="110"/>
      <c r="J26" s="19"/>
    </row>
    <row r="27" spans="1:12" s="20" customFormat="1" collapsed="1">
      <c r="E27" s="111"/>
      <c r="J27" s="19"/>
    </row>
    <row r="28" spans="1:12" s="20" customFormat="1">
      <c r="E28" s="110"/>
      <c r="F28" s="110"/>
      <c r="J28" s="19"/>
    </row>
    <row r="29" spans="1:12" s="20" customFormat="1" collapsed="1">
      <c r="E29" s="111"/>
      <c r="I29" s="111"/>
      <c r="J29" s="19"/>
    </row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 collapsed="1"/>
    <row r="41" spans="3:8" s="20" customFormat="1" collapsed="1"/>
    <row r="42" spans="3:8" s="20" customFormat="1" collapsed="1"/>
    <row r="43" spans="3:8" s="20" customFormat="1"/>
    <row r="44" spans="3:8" s="20" customFormat="1"/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  <row r="56" spans="3:8" s="28" customFormat="1">
      <c r="C56" s="29"/>
      <c r="D56" s="29"/>
      <c r="E56" s="30"/>
      <c r="F56" s="30"/>
      <c r="G56" s="30"/>
      <c r="H56" s="30"/>
    </row>
    <row r="57" spans="3:8" s="28" customFormat="1">
      <c r="C57" s="29"/>
      <c r="D57" s="29"/>
      <c r="E57" s="30"/>
      <c r="F57" s="30"/>
      <c r="G57" s="30"/>
      <c r="H57" s="30"/>
    </row>
    <row r="58" spans="3:8" s="28" customFormat="1">
      <c r="C58" s="29"/>
      <c r="D58" s="29"/>
      <c r="E58" s="30"/>
      <c r="F58" s="30"/>
      <c r="G58" s="30"/>
      <c r="H58" s="30"/>
    </row>
    <row r="59" spans="3:8" s="28" customFormat="1">
      <c r="C59" s="29"/>
      <c r="D59" s="29"/>
      <c r="E59" s="30"/>
      <c r="F59" s="30"/>
      <c r="G59" s="30"/>
      <c r="H59" s="30"/>
    </row>
    <row r="60" spans="3:8" s="28" customFormat="1">
      <c r="C60" s="29"/>
      <c r="D60" s="29"/>
      <c r="E60" s="30"/>
      <c r="F60" s="30"/>
      <c r="G60" s="30"/>
      <c r="H60" s="30"/>
    </row>
    <row r="61" spans="3:8" s="28" customFormat="1">
      <c r="C61" s="29"/>
      <c r="D61" s="29"/>
      <c r="E61" s="30"/>
      <c r="F61" s="30"/>
      <c r="G61" s="30"/>
      <c r="H61" s="30"/>
    </row>
    <row r="62" spans="3:8" s="28" customFormat="1">
      <c r="C62" s="29"/>
      <c r="D62" s="29"/>
      <c r="E62" s="30"/>
      <c r="F62" s="30"/>
      <c r="G62" s="30"/>
      <c r="H62" s="30"/>
    </row>
    <row r="63" spans="3:8" s="28" customFormat="1">
      <c r="C63" s="29"/>
      <c r="D63" s="29"/>
      <c r="E63" s="30"/>
      <c r="F63" s="30"/>
      <c r="G63" s="30"/>
      <c r="H63" s="30"/>
    </row>
    <row r="64" spans="3:8" s="28" customFormat="1">
      <c r="C64" s="29"/>
      <c r="D64" s="29"/>
      <c r="E64" s="30"/>
      <c r="F64" s="30"/>
      <c r="G64" s="30"/>
      <c r="H64" s="30"/>
    </row>
  </sheetData>
  <mergeCells count="4">
    <mergeCell ref="A1:I1"/>
    <mergeCell ref="A2:A3"/>
    <mergeCell ref="E2:K2"/>
    <mergeCell ref="A24:K24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9"/>
  <sheetViews>
    <sheetView zoomScale="85" workbookViewId="0">
      <selection activeCell="G76" sqref="G76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40" customWidth="1"/>
    <col min="5" max="7" width="24.7109375" style="28" customWidth="1"/>
    <col min="8" max="16384" width="9.140625" style="28"/>
  </cols>
  <sheetData>
    <row r="1" spans="1:8" ht="16.5" thickBot="1">
      <c r="A1" s="169" t="s">
        <v>98</v>
      </c>
      <c r="B1" s="169"/>
      <c r="C1" s="169"/>
      <c r="D1" s="169"/>
      <c r="E1" s="169"/>
      <c r="F1" s="169"/>
      <c r="G1" s="169"/>
    </row>
    <row r="2" spans="1:8" ht="15.75" customHeight="1" thickBot="1">
      <c r="A2" s="194" t="s">
        <v>99</v>
      </c>
      <c r="B2" s="93"/>
      <c r="C2" s="170" t="s">
        <v>100</v>
      </c>
      <c r="D2" s="171"/>
      <c r="E2" s="170" t="s">
        <v>101</v>
      </c>
      <c r="F2" s="171"/>
      <c r="G2" s="94"/>
    </row>
    <row r="3" spans="1:8" ht="45.75" thickBot="1">
      <c r="A3" s="195"/>
      <c r="B3" s="196" t="s">
        <v>82</v>
      </c>
      <c r="C3" s="41" t="s">
        <v>102</v>
      </c>
      <c r="D3" s="34" t="s">
        <v>103</v>
      </c>
      <c r="E3" s="34" t="s">
        <v>104</v>
      </c>
      <c r="F3" s="34" t="s">
        <v>103</v>
      </c>
      <c r="G3" s="197" t="s">
        <v>105</v>
      </c>
    </row>
    <row r="4" spans="1:8" ht="15" customHeight="1">
      <c r="A4" s="21">
        <v>1</v>
      </c>
      <c r="B4" s="36" t="s">
        <v>62</v>
      </c>
      <c r="C4" s="37">
        <v>173.11633999999998</v>
      </c>
      <c r="D4" s="99">
        <v>0.36305147525285891</v>
      </c>
      <c r="E4" s="38">
        <v>59</v>
      </c>
      <c r="F4" s="99">
        <v>0.35119047619047616</v>
      </c>
      <c r="G4" s="39">
        <v>168.92744440476196</v>
      </c>
      <c r="H4" s="53"/>
    </row>
    <row r="5" spans="1:8" ht="14.25" customHeight="1">
      <c r="A5" s="21">
        <v>2</v>
      </c>
      <c r="B5" s="36" t="s">
        <v>93</v>
      </c>
      <c r="C5" s="37">
        <v>118.06129999999983</v>
      </c>
      <c r="D5" s="99">
        <v>5.0464260959335219E-2</v>
      </c>
      <c r="E5" s="38">
        <v>23809</v>
      </c>
      <c r="F5" s="99">
        <v>8.2407949984130355E-3</v>
      </c>
      <c r="G5" s="39">
        <v>19.953995490742692</v>
      </c>
      <c r="H5" s="53"/>
    </row>
    <row r="6" spans="1:8">
      <c r="A6" s="21">
        <v>3</v>
      </c>
      <c r="B6" s="74" t="s">
        <v>56</v>
      </c>
      <c r="C6" s="37">
        <v>13.982129000000191</v>
      </c>
      <c r="D6" s="99">
        <v>9.4497933841880977E-3</v>
      </c>
      <c r="E6" s="38">
        <v>23</v>
      </c>
      <c r="F6" s="99">
        <v>2.2801625855060968E-3</v>
      </c>
      <c r="G6" s="39">
        <v>3.4004735005451221</v>
      </c>
    </row>
    <row r="7" spans="1:8">
      <c r="A7" s="21">
        <v>4</v>
      </c>
      <c r="B7" s="36" t="s">
        <v>60</v>
      </c>
      <c r="C7" s="37">
        <v>24.983780000000028</v>
      </c>
      <c r="D7" s="99">
        <v>3.2169839086165629E-2</v>
      </c>
      <c r="E7" s="38">
        <v>3</v>
      </c>
      <c r="F7" s="99">
        <v>2.1201413427561835E-3</v>
      </c>
      <c r="G7" s="39">
        <v>1.7138614982332994</v>
      </c>
    </row>
    <row r="8" spans="1:8">
      <c r="A8" s="21">
        <v>5</v>
      </c>
      <c r="B8" s="74" t="s">
        <v>46</v>
      </c>
      <c r="C8" s="37">
        <v>130.8838599999994</v>
      </c>
      <c r="D8" s="99">
        <v>6.0523029870312873E-3</v>
      </c>
      <c r="E8" s="38">
        <v>3</v>
      </c>
      <c r="F8" s="99">
        <v>5.9830082565513943E-5</v>
      </c>
      <c r="G8" s="39">
        <v>1.2939269809759806</v>
      </c>
    </row>
    <row r="9" spans="1:8">
      <c r="A9" s="21">
        <v>6</v>
      </c>
      <c r="B9" s="36" t="s">
        <v>48</v>
      </c>
      <c r="C9" s="37">
        <v>320.50442210000006</v>
      </c>
      <c r="D9" s="99">
        <v>8.0167792217782918E-2</v>
      </c>
      <c r="E9" s="38">
        <v>0</v>
      </c>
      <c r="F9" s="99">
        <v>0</v>
      </c>
      <c r="G9" s="39">
        <v>0</v>
      </c>
    </row>
    <row r="10" spans="1:8">
      <c r="A10" s="21">
        <v>7</v>
      </c>
      <c r="B10" s="36" t="s">
        <v>57</v>
      </c>
      <c r="C10" s="37">
        <v>125.82701000000003</v>
      </c>
      <c r="D10" s="99">
        <v>0.10097008453241736</v>
      </c>
      <c r="E10" s="38">
        <v>0</v>
      </c>
      <c r="F10" s="99">
        <v>0</v>
      </c>
      <c r="G10" s="39">
        <v>0</v>
      </c>
    </row>
    <row r="11" spans="1:8">
      <c r="A11" s="21">
        <v>8</v>
      </c>
      <c r="B11" s="198" t="s">
        <v>94</v>
      </c>
      <c r="C11" s="37">
        <v>48.958389999999667</v>
      </c>
      <c r="D11" s="99">
        <v>9.2909703454601821E-3</v>
      </c>
      <c r="E11" s="38">
        <v>0</v>
      </c>
      <c r="F11" s="99">
        <v>0</v>
      </c>
      <c r="G11" s="39">
        <v>0</v>
      </c>
    </row>
    <row r="12" spans="1:8">
      <c r="A12" s="21">
        <v>9</v>
      </c>
      <c r="B12" s="186" t="s">
        <v>58</v>
      </c>
      <c r="C12" s="37">
        <v>38.088119999999876</v>
      </c>
      <c r="D12" s="99">
        <v>3.4501161856118144E-2</v>
      </c>
      <c r="E12" s="38">
        <v>0</v>
      </c>
      <c r="F12" s="99">
        <v>0</v>
      </c>
      <c r="G12" s="39">
        <v>0</v>
      </c>
    </row>
    <row r="13" spans="1:8">
      <c r="A13" s="21">
        <v>10</v>
      </c>
      <c r="B13" s="36" t="s">
        <v>53</v>
      </c>
      <c r="C13" s="37">
        <v>37.987570000000296</v>
      </c>
      <c r="D13" s="99">
        <v>1.4172914695287465E-2</v>
      </c>
      <c r="E13" s="38">
        <v>0</v>
      </c>
      <c r="F13" s="99">
        <v>0</v>
      </c>
      <c r="G13" s="39">
        <v>0</v>
      </c>
    </row>
    <row r="14" spans="1:8">
      <c r="A14" s="21">
        <v>11</v>
      </c>
      <c r="B14" s="36" t="s">
        <v>63</v>
      </c>
      <c r="C14" s="37">
        <v>34.765979999999985</v>
      </c>
      <c r="D14" s="99">
        <v>5.8569117857369707E-2</v>
      </c>
      <c r="E14" s="38">
        <v>0</v>
      </c>
      <c r="F14" s="99">
        <v>0</v>
      </c>
      <c r="G14" s="39">
        <v>0</v>
      </c>
    </row>
    <row r="15" spans="1:8">
      <c r="A15" s="21">
        <v>12</v>
      </c>
      <c r="B15" s="36" t="s">
        <v>59</v>
      </c>
      <c r="C15" s="37">
        <v>18.308199999999957</v>
      </c>
      <c r="D15" s="99">
        <v>2.0871152954901356E-2</v>
      </c>
      <c r="E15" s="38">
        <v>0</v>
      </c>
      <c r="F15" s="99">
        <v>0</v>
      </c>
      <c r="G15" s="39">
        <v>0</v>
      </c>
    </row>
    <row r="16" spans="1:8" ht="15">
      <c r="A16" s="21">
        <v>13</v>
      </c>
      <c r="B16" s="199" t="s">
        <v>106</v>
      </c>
      <c r="C16" s="37">
        <v>17.402719999999739</v>
      </c>
      <c r="D16" s="99">
        <v>5.5242229407695938E-3</v>
      </c>
      <c r="E16" s="38">
        <v>0</v>
      </c>
      <c r="F16" s="99">
        <v>0</v>
      </c>
      <c r="G16" s="39">
        <v>0</v>
      </c>
    </row>
    <row r="17" spans="1:8" ht="13.5" customHeight="1">
      <c r="A17" s="21">
        <v>14</v>
      </c>
      <c r="B17" s="36" t="s">
        <v>50</v>
      </c>
      <c r="C17" s="37">
        <v>13.781299999999813</v>
      </c>
      <c r="D17" s="99">
        <v>3.9963388289958523E-3</v>
      </c>
      <c r="E17" s="38">
        <v>0</v>
      </c>
      <c r="F17" s="99">
        <v>0</v>
      </c>
      <c r="G17" s="39">
        <v>0</v>
      </c>
    </row>
    <row r="18" spans="1:8">
      <c r="A18" s="21">
        <v>15</v>
      </c>
      <c r="B18" s="36" t="s">
        <v>107</v>
      </c>
      <c r="C18" s="37">
        <v>9.6560099999997764</v>
      </c>
      <c r="D18" s="99">
        <v>3.5233110975025259E-3</v>
      </c>
      <c r="E18" s="38">
        <v>0</v>
      </c>
      <c r="F18" s="99">
        <v>0</v>
      </c>
      <c r="G18" s="39">
        <v>0</v>
      </c>
    </row>
    <row r="19" spans="1:8">
      <c r="A19" s="21">
        <v>16</v>
      </c>
      <c r="B19" s="36" t="s">
        <v>64</v>
      </c>
      <c r="C19" s="37">
        <v>0.92135000000003486</v>
      </c>
      <c r="D19" s="99">
        <v>2.202878788516451E-3</v>
      </c>
      <c r="E19" s="38">
        <v>0</v>
      </c>
      <c r="F19" s="99">
        <v>0</v>
      </c>
      <c r="G19" s="39">
        <v>0</v>
      </c>
    </row>
    <row r="20" spans="1:8">
      <c r="A20" s="21">
        <v>17</v>
      </c>
      <c r="B20" s="36" t="s">
        <v>61</v>
      </c>
      <c r="C20" s="37">
        <v>0.38319999999995341</v>
      </c>
      <c r="D20" s="99">
        <v>5.2104535084104354E-4</v>
      </c>
      <c r="E20" s="38">
        <v>0</v>
      </c>
      <c r="F20" s="99">
        <v>0</v>
      </c>
      <c r="G20" s="39">
        <v>0</v>
      </c>
    </row>
    <row r="21" spans="1:8">
      <c r="A21" s="21">
        <v>18</v>
      </c>
      <c r="B21" s="200" t="s">
        <v>49</v>
      </c>
      <c r="C21" s="37">
        <v>80.26668999999994</v>
      </c>
      <c r="D21" s="99">
        <v>2.2641616422061903E-2</v>
      </c>
      <c r="E21" s="38">
        <v>-4</v>
      </c>
      <c r="F21" s="99">
        <v>-8.6994345367551109E-4</v>
      </c>
      <c r="G21" s="39">
        <v>-3.0892726837756066</v>
      </c>
    </row>
    <row r="22" spans="1:8">
      <c r="A22" s="21">
        <v>19</v>
      </c>
      <c r="B22" s="36" t="s">
        <v>55</v>
      </c>
      <c r="C22" s="37">
        <v>-52.165270000000021</v>
      </c>
      <c r="D22" s="99">
        <v>-3.1406877602790505E-2</v>
      </c>
      <c r="E22" s="38">
        <v>-21</v>
      </c>
      <c r="F22" s="99">
        <v>-1.5613382899628252E-2</v>
      </c>
      <c r="G22" s="39">
        <v>-25.167260634397621</v>
      </c>
    </row>
    <row r="23" spans="1:8" ht="15.75" thickBot="1">
      <c r="A23" s="92"/>
      <c r="B23" s="95" t="s">
        <v>65</v>
      </c>
      <c r="C23" s="96">
        <v>1155.7131010999985</v>
      </c>
      <c r="D23" s="100">
        <v>2.0387938408270408E-2</v>
      </c>
      <c r="E23" s="97">
        <v>23872</v>
      </c>
      <c r="F23" s="100">
        <v>7.8958379156998902E-3</v>
      </c>
      <c r="G23" s="98">
        <v>167.03316855708582</v>
      </c>
      <c r="H23" s="53"/>
    </row>
    <row r="24" spans="1:8">
      <c r="B24" s="68"/>
      <c r="C24" s="69"/>
      <c r="D24" s="70"/>
      <c r="E24" s="71"/>
      <c r="F24" s="70"/>
      <c r="G24" s="69"/>
      <c r="H24" s="53"/>
    </row>
    <row r="43" spans="2:5" ht="15">
      <c r="B43" s="60"/>
      <c r="C43" s="61"/>
      <c r="D43" s="62"/>
      <c r="E43" s="63"/>
    </row>
    <row r="44" spans="2:5" ht="15">
      <c r="B44" s="60"/>
      <c r="C44" s="61"/>
      <c r="D44" s="62"/>
      <c r="E44" s="63"/>
    </row>
    <row r="45" spans="2:5" ht="15">
      <c r="B45" s="60"/>
      <c r="C45" s="61"/>
      <c r="D45" s="62"/>
      <c r="E45" s="63"/>
    </row>
    <row r="46" spans="2:5" ht="15">
      <c r="B46" s="60"/>
      <c r="C46" s="61"/>
      <c r="D46" s="62"/>
      <c r="E46" s="63"/>
    </row>
    <row r="47" spans="2:5" ht="15">
      <c r="B47" s="60"/>
      <c r="C47" s="61"/>
      <c r="D47" s="62"/>
      <c r="E47" s="63"/>
    </row>
    <row r="48" spans="2:5" ht="15">
      <c r="B48" s="60"/>
      <c r="C48" s="61"/>
      <c r="D48" s="62"/>
      <c r="E48" s="63"/>
    </row>
    <row r="49" spans="2:6" ht="15.75" thickBot="1">
      <c r="B49" s="82"/>
      <c r="C49" s="82"/>
      <c r="D49" s="82"/>
      <c r="E49" s="82"/>
    </row>
    <row r="52" spans="2:6" ht="14.25" customHeight="1"/>
    <row r="53" spans="2:6">
      <c r="F53" s="53"/>
    </row>
    <row r="55" spans="2:6">
      <c r="F55"/>
    </row>
    <row r="56" spans="2:6">
      <c r="F56"/>
    </row>
    <row r="57" spans="2:6" ht="30.75" thickBot="1">
      <c r="B57" s="41" t="s">
        <v>82</v>
      </c>
      <c r="C57" s="34" t="s">
        <v>108</v>
      </c>
      <c r="D57" s="34" t="s">
        <v>109</v>
      </c>
      <c r="E57" s="35" t="s">
        <v>110</v>
      </c>
      <c r="F57"/>
    </row>
    <row r="58" spans="2:6">
      <c r="B58" s="36" t="str">
        <f t="shared" ref="B58:D62" si="0">B4</f>
        <v>Altus-Stratehichnyi</v>
      </c>
      <c r="C58" s="37">
        <f t="shared" si="0"/>
        <v>173.11633999999998</v>
      </c>
      <c r="D58" s="99">
        <f t="shared" si="0"/>
        <v>0.36305147525285891</v>
      </c>
      <c r="E58" s="39">
        <f>G4</f>
        <v>168.92744440476196</v>
      </c>
    </row>
    <row r="59" spans="2:6">
      <c r="B59" s="36" t="str">
        <f t="shared" si="0"/>
        <v>ОТP Fond Aktsii</v>
      </c>
      <c r="C59" s="37">
        <f t="shared" si="0"/>
        <v>118.06129999999983</v>
      </c>
      <c r="D59" s="99">
        <f t="shared" si="0"/>
        <v>5.0464260959335219E-2</v>
      </c>
      <c r="E59" s="39">
        <f>G5</f>
        <v>19.953995490742692</v>
      </c>
    </row>
    <row r="60" spans="2:6">
      <c r="B60" s="36" t="str">
        <f t="shared" si="0"/>
        <v>KINTO-Kaznacheyskyi</v>
      </c>
      <c r="C60" s="37">
        <f t="shared" si="0"/>
        <v>13.982129000000191</v>
      </c>
      <c r="D60" s="99">
        <f t="shared" si="0"/>
        <v>9.4497933841880977E-3</v>
      </c>
      <c r="E60" s="39">
        <f>G6</f>
        <v>3.4004735005451221</v>
      </c>
    </row>
    <row r="61" spans="2:6">
      <c r="B61" s="36" t="str">
        <f t="shared" si="0"/>
        <v>UNIVER.UA/Iaroslav Mudryi: Fond Aktsii</v>
      </c>
      <c r="C61" s="37">
        <f t="shared" si="0"/>
        <v>24.983780000000028</v>
      </c>
      <c r="D61" s="99">
        <f t="shared" si="0"/>
        <v>3.2169839086165629E-2</v>
      </c>
      <c r="E61" s="39">
        <f>G7</f>
        <v>1.7138614982332994</v>
      </c>
    </row>
    <row r="62" spans="2:6">
      <c r="B62" s="156" t="str">
        <f t="shared" si="0"/>
        <v>KINTO-Klasychnyi</v>
      </c>
      <c r="C62" s="157">
        <f t="shared" si="0"/>
        <v>130.8838599999994</v>
      </c>
      <c r="D62" s="158">
        <f t="shared" si="0"/>
        <v>6.0523029870312873E-3</v>
      </c>
      <c r="E62" s="159">
        <f>G8</f>
        <v>1.2939269809759806</v>
      </c>
    </row>
    <row r="63" spans="2:6">
      <c r="B63" s="123" t="str">
        <f t="shared" ref="B63:D66" si="1">B18</f>
        <v>Altus-Zbalansovanyi</v>
      </c>
      <c r="C63" s="37">
        <f t="shared" si="1"/>
        <v>9.6560099999997764</v>
      </c>
      <c r="D63" s="99">
        <f t="shared" si="1"/>
        <v>3.5233110975025259E-3</v>
      </c>
      <c r="E63" s="39">
        <f>G18</f>
        <v>0</v>
      </c>
    </row>
    <row r="64" spans="2:6">
      <c r="B64" s="123" t="str">
        <f t="shared" si="1"/>
        <v>SEM Azhio</v>
      </c>
      <c r="C64" s="37">
        <f t="shared" si="1"/>
        <v>0.92135000000003486</v>
      </c>
      <c r="D64" s="99">
        <f t="shared" si="1"/>
        <v>2.202878788516451E-3</v>
      </c>
      <c r="E64" s="39">
        <f>G19</f>
        <v>0</v>
      </c>
    </row>
    <row r="65" spans="2:5">
      <c r="B65" s="123" t="str">
        <f t="shared" si="1"/>
        <v>Bonum Optimum</v>
      </c>
      <c r="C65" s="37">
        <f t="shared" si="1"/>
        <v>0.38319999999995341</v>
      </c>
      <c r="D65" s="99">
        <f t="shared" si="1"/>
        <v>5.2104535084104354E-4</v>
      </c>
      <c r="E65" s="39">
        <f>G20</f>
        <v>0</v>
      </c>
    </row>
    <row r="66" spans="2:5">
      <c r="B66" s="123" t="str">
        <f t="shared" si="1"/>
        <v>KINTO-Ekviti</v>
      </c>
      <c r="C66" s="37">
        <f t="shared" si="1"/>
        <v>80.26668999999994</v>
      </c>
      <c r="D66" s="99">
        <f t="shared" si="1"/>
        <v>2.2641616422061903E-2</v>
      </c>
      <c r="E66" s="39">
        <f>G21</f>
        <v>-3.0892726837756066</v>
      </c>
    </row>
    <row r="67" spans="2:5">
      <c r="B67" s="123" t="str">
        <f>B22</f>
        <v>VSI</v>
      </c>
      <c r="C67" s="37">
        <f>C22</f>
        <v>-52.165270000000021</v>
      </c>
      <c r="D67" s="99">
        <f>D22</f>
        <v>-3.1406877602790505E-2</v>
      </c>
      <c r="E67" s="39">
        <f>G22</f>
        <v>-25.167260634397621</v>
      </c>
    </row>
    <row r="68" spans="2:5">
      <c r="B68" s="130" t="s">
        <v>67</v>
      </c>
      <c r="C68" s="131">
        <f>C23-SUM(C58:C67)</f>
        <v>655.62371209999947</v>
      </c>
      <c r="D68" s="132"/>
      <c r="E68" s="131">
        <f>G23-SUM(E58:E67)</f>
        <v>0</v>
      </c>
    </row>
    <row r="69" spans="2:5" ht="15">
      <c r="B69" s="128" t="s">
        <v>65</v>
      </c>
      <c r="C69" s="129">
        <f>SUM(C58:C68)</f>
        <v>1155.7131010999985</v>
      </c>
      <c r="D69" s="129"/>
      <c r="E69" s="129">
        <f>SUM(E58:E68)</f>
        <v>167.03316855708582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9"/>
  <sheetViews>
    <sheetView zoomScale="80" workbookViewId="0">
      <selection activeCell="A53" sqref="A53"/>
    </sheetView>
  </sheetViews>
  <sheetFormatPr defaultRowHeight="12.75"/>
  <cols>
    <col min="1" max="1" width="61.7109375" bestFit="1" customWidth="1"/>
    <col min="2" max="2" width="12.7109375" customWidth="1"/>
    <col min="3" max="3" width="2.7109375" customWidth="1"/>
  </cols>
  <sheetData>
    <row r="1" spans="1:3" ht="15.75" thickBot="1">
      <c r="A1" s="66" t="s">
        <v>82</v>
      </c>
      <c r="B1" s="67" t="s">
        <v>111</v>
      </c>
      <c r="C1" s="10"/>
    </row>
    <row r="2" spans="1:3" ht="14.25">
      <c r="A2" s="186" t="s">
        <v>55</v>
      </c>
      <c r="B2" s="141">
        <v>-1.6043995752075157E-2</v>
      </c>
      <c r="C2" s="10"/>
    </row>
    <row r="3" spans="1:3" ht="14.25">
      <c r="A3" s="139" t="s">
        <v>61</v>
      </c>
      <c r="B3" s="141">
        <v>5.2104535083907777E-4</v>
      </c>
      <c r="C3" s="10"/>
    </row>
    <row r="4" spans="1:3" ht="14.25">
      <c r="A4" s="36" t="s">
        <v>64</v>
      </c>
      <c r="B4" s="141">
        <v>2.202878788516216E-3</v>
      </c>
      <c r="C4" s="10"/>
    </row>
    <row r="5" spans="1:3" ht="14.25">
      <c r="A5" s="201" t="s">
        <v>52</v>
      </c>
      <c r="B5" s="141">
        <v>3.523311097544779E-3</v>
      </c>
      <c r="C5" s="10"/>
    </row>
    <row r="6" spans="1:3" ht="14.25">
      <c r="A6" s="36" t="s">
        <v>50</v>
      </c>
      <c r="B6" s="141">
        <v>3.9963388289989688E-3</v>
      </c>
      <c r="C6" s="10"/>
    </row>
    <row r="7" spans="1:3" ht="15">
      <c r="A7" s="199" t="s">
        <v>106</v>
      </c>
      <c r="B7" s="141">
        <v>5.5242229407592713E-3</v>
      </c>
      <c r="C7" s="10"/>
    </row>
    <row r="8" spans="1:3" ht="14.25">
      <c r="A8" s="202" t="s">
        <v>112</v>
      </c>
      <c r="B8" s="141">
        <v>5.9921143957681888E-3</v>
      </c>
      <c r="C8" s="10"/>
    </row>
    <row r="9" spans="1:3" ht="14.25">
      <c r="A9" s="203" t="s">
        <v>113</v>
      </c>
      <c r="B9" s="141">
        <v>7.1533200659201768E-3</v>
      </c>
      <c r="C9" s="10"/>
    </row>
    <row r="10" spans="1:3" ht="14.25">
      <c r="A10" s="36" t="s">
        <v>62</v>
      </c>
      <c r="B10" s="141">
        <v>8.7781843280947403E-3</v>
      </c>
      <c r="C10" s="10"/>
    </row>
    <row r="11" spans="1:3" ht="14.25">
      <c r="A11" s="198" t="s">
        <v>94</v>
      </c>
      <c r="B11" s="141">
        <v>9.290970345467997E-3</v>
      </c>
      <c r="C11" s="10"/>
    </row>
    <row r="12" spans="1:3" ht="14.25">
      <c r="A12" s="202" t="s">
        <v>112</v>
      </c>
      <c r="B12" s="141">
        <v>1.4172914695409267E-2</v>
      </c>
      <c r="C12" s="10"/>
    </row>
    <row r="13" spans="1:3" ht="14.25">
      <c r="A13" s="203" t="s">
        <v>114</v>
      </c>
      <c r="B13" s="141">
        <v>2.0871152954896832E-2</v>
      </c>
      <c r="C13" s="10"/>
    </row>
    <row r="14" spans="1:3" ht="14.25">
      <c r="A14" s="200" t="s">
        <v>49</v>
      </c>
      <c r="B14" s="141">
        <v>2.3532031412319077E-2</v>
      </c>
      <c r="C14" s="10"/>
    </row>
    <row r="15" spans="1:3" ht="14.25">
      <c r="A15" s="36" t="s">
        <v>60</v>
      </c>
      <c r="B15" s="141">
        <v>2.9986122924468672E-2</v>
      </c>
      <c r="C15" s="10"/>
    </row>
    <row r="16" spans="1:3" ht="14.25">
      <c r="A16" s="186" t="s">
        <v>58</v>
      </c>
      <c r="B16" s="141">
        <v>3.4501161856139051E-2</v>
      </c>
      <c r="C16" s="10"/>
    </row>
    <row r="17" spans="1:3" ht="14.25">
      <c r="A17" s="202" t="s">
        <v>93</v>
      </c>
      <c r="B17" s="141">
        <v>4.1878355022328728E-2</v>
      </c>
      <c r="C17" s="10"/>
    </row>
    <row r="18" spans="1:3" ht="14.25">
      <c r="A18" s="36" t="s">
        <v>63</v>
      </c>
      <c r="B18" s="141">
        <v>5.8569117857283803E-2</v>
      </c>
      <c r="C18" s="10"/>
    </row>
    <row r="19" spans="1:3" ht="14.25">
      <c r="A19" s="36" t="s">
        <v>48</v>
      </c>
      <c r="B19" s="141">
        <v>8.0167792217788358E-2</v>
      </c>
      <c r="C19" s="10"/>
    </row>
    <row r="20" spans="1:3" ht="14.25">
      <c r="A20" s="202" t="s">
        <v>57</v>
      </c>
      <c r="B20" s="141">
        <v>0.10097008453244305</v>
      </c>
      <c r="C20" s="10"/>
    </row>
    <row r="21" spans="1:3" ht="14.25">
      <c r="A21" s="183" t="s">
        <v>115</v>
      </c>
      <c r="B21" s="136">
        <v>2.2925638098047953E-2</v>
      </c>
      <c r="C21" s="10"/>
    </row>
    <row r="22" spans="1:3" ht="14.25">
      <c r="A22" s="139" t="s">
        <v>16</v>
      </c>
      <c r="B22" s="136">
        <v>4.7276363052843218E-2</v>
      </c>
      <c r="C22" s="10"/>
    </row>
    <row r="23" spans="1:3" ht="14.25">
      <c r="A23" s="139" t="s">
        <v>15</v>
      </c>
      <c r="B23" s="136">
        <v>0.10401467461541669</v>
      </c>
      <c r="C23" s="58"/>
    </row>
    <row r="24" spans="1:3" ht="14.25">
      <c r="A24" s="139" t="s">
        <v>116</v>
      </c>
      <c r="B24" s="136">
        <v>-3.6576456711865379E-2</v>
      </c>
      <c r="C24" s="9"/>
    </row>
    <row r="25" spans="1:3" ht="14.25">
      <c r="A25" s="139" t="s">
        <v>117</v>
      </c>
      <c r="B25" s="136">
        <v>-9.7840177752460677E-3</v>
      </c>
      <c r="C25" s="77"/>
    </row>
    <row r="26" spans="1:3" ht="14.25">
      <c r="A26" s="139" t="s">
        <v>118</v>
      </c>
      <c r="B26" s="136">
        <v>1.6986301369863017E-2</v>
      </c>
      <c r="C26" s="10"/>
    </row>
    <row r="27" spans="1:3" ht="15" thickBot="1">
      <c r="A27" s="204" t="s">
        <v>119</v>
      </c>
      <c r="B27" s="137">
        <v>-5.3162444238033735E-2</v>
      </c>
      <c r="C27" s="10"/>
    </row>
    <row r="28" spans="1:3">
      <c r="B28" s="10"/>
      <c r="C28" s="10"/>
    </row>
    <row r="29" spans="1:3">
      <c r="C29" s="10"/>
    </row>
    <row r="30" spans="1:3">
      <c r="B30" s="10"/>
      <c r="C30" s="10"/>
    </row>
    <row r="31" spans="1:3">
      <c r="C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8"/>
  <sheetViews>
    <sheetView zoomScale="85" workbookViewId="0">
      <selection activeCell="I46" sqref="I46"/>
    </sheetView>
  </sheetViews>
  <sheetFormatPr defaultRowHeight="14.25"/>
  <cols>
    <col min="1" max="1" width="4.7109375" style="30" customWidth="1"/>
    <col min="2" max="2" width="48.85546875" style="28" bestFit="1" customWidth="1"/>
    <col min="3" max="4" width="12.7109375" style="30" customWidth="1"/>
    <col min="5" max="5" width="16.7109375" style="40" customWidth="1"/>
    <col min="6" max="6" width="14.7109375" style="45" customWidth="1"/>
    <col min="7" max="7" width="14.7109375" style="40" customWidth="1"/>
    <col min="8" max="8" width="12.7109375" style="45" customWidth="1"/>
    <col min="9" max="9" width="47.85546875" style="28" bestFit="1" customWidth="1"/>
    <col min="10" max="10" width="34.7109375" style="28" customWidth="1"/>
    <col min="11" max="20" width="4.7109375" style="28" customWidth="1"/>
    <col min="21" max="16384" width="9.140625" style="28"/>
  </cols>
  <sheetData>
    <row r="1" spans="1:13" s="42" customFormat="1" ht="16.5" thickBot="1">
      <c r="A1" s="160" t="s">
        <v>120</v>
      </c>
      <c r="B1" s="160"/>
      <c r="C1" s="160"/>
      <c r="D1" s="160"/>
      <c r="E1" s="160"/>
      <c r="F1" s="160"/>
      <c r="G1" s="160"/>
      <c r="H1" s="160"/>
      <c r="I1" s="160"/>
      <c r="J1" s="160"/>
      <c r="K1" s="13"/>
      <c r="L1" s="14"/>
      <c r="M1" s="14"/>
    </row>
    <row r="2" spans="1:13" ht="45.75" thickBot="1">
      <c r="A2" s="15" t="s">
        <v>99</v>
      </c>
      <c r="B2" s="15" t="s">
        <v>82</v>
      </c>
      <c r="C2" s="43" t="s">
        <v>121</v>
      </c>
      <c r="D2" s="43" t="s">
        <v>122</v>
      </c>
      <c r="E2" s="43" t="s">
        <v>40</v>
      </c>
      <c r="F2" s="43" t="s">
        <v>41</v>
      </c>
      <c r="G2" s="43" t="s">
        <v>42</v>
      </c>
      <c r="H2" s="43" t="s">
        <v>43</v>
      </c>
      <c r="I2" s="17" t="s">
        <v>44</v>
      </c>
      <c r="J2" s="18" t="s">
        <v>45</v>
      </c>
    </row>
    <row r="3" spans="1:13">
      <c r="A3" s="21">
        <v>1</v>
      </c>
      <c r="B3" s="86" t="s">
        <v>123</v>
      </c>
      <c r="C3" s="206" t="s">
        <v>128</v>
      </c>
      <c r="D3" s="207" t="s">
        <v>129</v>
      </c>
      <c r="E3" s="87">
        <v>8261774.5199999996</v>
      </c>
      <c r="F3" s="88">
        <v>30636</v>
      </c>
      <c r="G3" s="87">
        <v>269.67536623580099</v>
      </c>
      <c r="H3" s="52">
        <v>100</v>
      </c>
      <c r="I3" s="86" t="s">
        <v>131</v>
      </c>
      <c r="J3" s="89" t="s">
        <v>11</v>
      </c>
    </row>
    <row r="4" spans="1:13" ht="14.25" customHeight="1">
      <c r="A4" s="21">
        <v>2</v>
      </c>
      <c r="B4" s="86" t="s">
        <v>124</v>
      </c>
      <c r="C4" s="206" t="s">
        <v>128</v>
      </c>
      <c r="D4" s="207" t="s">
        <v>130</v>
      </c>
      <c r="E4" s="87">
        <v>1995332.32</v>
      </c>
      <c r="F4" s="88">
        <v>56175</v>
      </c>
      <c r="G4" s="87">
        <v>35.519934490431687</v>
      </c>
      <c r="H4" s="85">
        <v>100</v>
      </c>
      <c r="I4" s="86" t="s">
        <v>131</v>
      </c>
      <c r="J4" s="89" t="s">
        <v>11</v>
      </c>
    </row>
    <row r="5" spans="1:13" ht="14.25" customHeight="1">
      <c r="A5" s="21">
        <v>3</v>
      </c>
      <c r="B5" s="86" t="s">
        <v>125</v>
      </c>
      <c r="C5" s="206" t="s">
        <v>128</v>
      </c>
      <c r="D5" s="207" t="s">
        <v>129</v>
      </c>
      <c r="E5" s="87">
        <v>1304827.2</v>
      </c>
      <c r="F5" s="88">
        <v>783</v>
      </c>
      <c r="G5" s="87">
        <v>1666.4459770114943</v>
      </c>
      <c r="H5" s="85">
        <v>1000</v>
      </c>
      <c r="I5" s="186" t="s">
        <v>132</v>
      </c>
      <c r="J5" s="89" t="s">
        <v>10</v>
      </c>
    </row>
    <row r="6" spans="1:13">
      <c r="A6" s="21">
        <v>4</v>
      </c>
      <c r="B6" s="86" t="s">
        <v>126</v>
      </c>
      <c r="C6" s="206" t="s">
        <v>128</v>
      </c>
      <c r="D6" s="207" t="s">
        <v>130</v>
      </c>
      <c r="E6" s="87">
        <v>1144952.6102</v>
      </c>
      <c r="F6" s="88">
        <v>2939</v>
      </c>
      <c r="G6" s="87">
        <v>389.57217087444707</v>
      </c>
      <c r="H6" s="52">
        <v>1000</v>
      </c>
      <c r="I6" s="86" t="s">
        <v>133</v>
      </c>
      <c r="J6" s="89" t="s">
        <v>0</v>
      </c>
    </row>
    <row r="7" spans="1:13">
      <c r="A7" s="21">
        <v>5</v>
      </c>
      <c r="B7" s="205" t="s">
        <v>127</v>
      </c>
      <c r="C7" s="206" t="s">
        <v>128</v>
      </c>
      <c r="D7" s="207" t="s">
        <v>129</v>
      </c>
      <c r="E7" s="87">
        <v>566560.59</v>
      </c>
      <c r="F7" s="88">
        <v>679</v>
      </c>
      <c r="G7" s="87">
        <v>834.40440353460963</v>
      </c>
      <c r="H7" s="52">
        <v>1000</v>
      </c>
      <c r="I7" s="186" t="s">
        <v>134</v>
      </c>
      <c r="J7" s="89" t="s">
        <v>2</v>
      </c>
    </row>
    <row r="8" spans="1:13" ht="15.75" customHeight="1" thickBot="1">
      <c r="A8" s="161" t="s">
        <v>65</v>
      </c>
      <c r="B8" s="162"/>
      <c r="C8" s="112" t="s">
        <v>4</v>
      </c>
      <c r="D8" s="112" t="s">
        <v>4</v>
      </c>
      <c r="E8" s="101">
        <f>SUM(E3:E7)</f>
        <v>13273447.240199998</v>
      </c>
      <c r="F8" s="102">
        <f>SUM(F3:F7)</f>
        <v>91212</v>
      </c>
      <c r="G8" s="112" t="s">
        <v>4</v>
      </c>
      <c r="H8" s="112" t="s">
        <v>4</v>
      </c>
      <c r="I8" s="112" t="s">
        <v>4</v>
      </c>
      <c r="J8" s="113" t="s">
        <v>4</v>
      </c>
    </row>
  </sheetData>
  <mergeCells count="2">
    <mergeCell ref="A1:J1"/>
    <mergeCell ref="A8:B8"/>
  </mergeCells>
  <phoneticPr fontId="11" type="noConversion"/>
  <hyperlinks>
    <hyperlink ref="J6" r:id="rId1" display="http://am.concorde.ua/"/>
    <hyperlink ref="J7" r:id="rId2" display="http://www.dragon-am.com/"/>
    <hyperlink ref="J3" r:id="rId3" display="http://dragon-am.com/"/>
    <hyperlink ref="J8" r:id="rId4" display="http://www.sem.biz.ua/"/>
    <hyperlink ref="J4" r:id="rId5" display="http://www.kua-absolut.com/"/>
  </hyperlinks>
  <pageMargins left="0.75" right="0.75" top="1" bottom="1" header="0.5" footer="0.5"/>
  <pageSetup paperSize="9" scale="60" orientation="landscape" verticalDpi="1200" r:id="rId6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0"/>
  <sheetViews>
    <sheetView zoomScale="85" workbookViewId="0">
      <selection activeCell="J43" sqref="J43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72" t="s">
        <v>135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1" customFormat="1" ht="15.75" customHeight="1" thickBot="1">
      <c r="A2" s="208" t="s">
        <v>38</v>
      </c>
      <c r="B2" s="105"/>
      <c r="C2" s="106"/>
      <c r="D2" s="107"/>
      <c r="E2" s="167" t="s">
        <v>81</v>
      </c>
      <c r="F2" s="167"/>
      <c r="G2" s="167"/>
      <c r="H2" s="167"/>
      <c r="I2" s="167"/>
      <c r="J2" s="167"/>
      <c r="K2" s="167"/>
    </row>
    <row r="3" spans="1:11" customFormat="1" ht="64.5" thickBot="1">
      <c r="A3" s="208"/>
      <c r="B3" s="190" t="s">
        <v>82</v>
      </c>
      <c r="C3" s="191" t="s">
        <v>83</v>
      </c>
      <c r="D3" s="191" t="s">
        <v>84</v>
      </c>
      <c r="E3" s="209" t="s">
        <v>136</v>
      </c>
      <c r="F3" s="209" t="s">
        <v>137</v>
      </c>
      <c r="G3" s="17" t="s">
        <v>138</v>
      </c>
      <c r="H3" s="17" t="s">
        <v>88</v>
      </c>
      <c r="I3" s="17" t="s">
        <v>89</v>
      </c>
      <c r="J3" s="192" t="s">
        <v>90</v>
      </c>
      <c r="K3" s="192" t="s">
        <v>91</v>
      </c>
    </row>
    <row r="4" spans="1:11" customFormat="1" collapsed="1">
      <c r="A4" s="21">
        <v>1</v>
      </c>
      <c r="B4" s="26" t="s">
        <v>139</v>
      </c>
      <c r="C4" s="108">
        <v>38441</v>
      </c>
      <c r="D4" s="108">
        <v>38625</v>
      </c>
      <c r="E4" s="103">
        <v>1.9447498148013054E-3</v>
      </c>
      <c r="F4" s="103">
        <v>-1.6155482557990819E-2</v>
      </c>
      <c r="G4" s="103">
        <v>-3.6278441756943725E-2</v>
      </c>
      <c r="H4" s="103">
        <v>-9.1038490491426427E-2</v>
      </c>
      <c r="I4" s="103">
        <v>-6.1394301157131403E-2</v>
      </c>
      <c r="J4" s="109">
        <v>-0.1655955964653909</v>
      </c>
      <c r="K4" s="154">
        <v>-1.6187273483177722E-2</v>
      </c>
    </row>
    <row r="5" spans="1:11" customFormat="1" collapsed="1">
      <c r="A5" s="21">
        <v>2</v>
      </c>
      <c r="B5" s="26" t="s">
        <v>123</v>
      </c>
      <c r="C5" s="108">
        <v>38862</v>
      </c>
      <c r="D5" s="108">
        <v>38958</v>
      </c>
      <c r="E5" s="103">
        <v>1.701218685499839E-2</v>
      </c>
      <c r="F5" s="103">
        <v>6.130869814436779E-2</v>
      </c>
      <c r="G5" s="103">
        <v>2.0428376830288864E-2</v>
      </c>
      <c r="H5" s="103">
        <v>-3.3738579474127728E-2</v>
      </c>
      <c r="I5" s="103">
        <v>-1.1989761490388884E-2</v>
      </c>
      <c r="J5" s="109">
        <v>1.6967536623580401</v>
      </c>
      <c r="K5" s="155">
        <v>0.10234848378712691</v>
      </c>
    </row>
    <row r="6" spans="1:11" customFormat="1">
      <c r="A6" s="21">
        <v>3</v>
      </c>
      <c r="B6" s="26" t="s">
        <v>126</v>
      </c>
      <c r="C6" s="108">
        <v>39048</v>
      </c>
      <c r="D6" s="108">
        <v>39140</v>
      </c>
      <c r="E6" s="103">
        <v>4.2756773583422225E-2</v>
      </c>
      <c r="F6" s="103">
        <v>7.6444880558191652E-2</v>
      </c>
      <c r="G6" s="103">
        <v>-0.10730463137325219</v>
      </c>
      <c r="H6" s="103">
        <v>-8.9626117908105818E-2</v>
      </c>
      <c r="I6" s="103">
        <v>-7.2561835238836303E-2</v>
      </c>
      <c r="J6" s="109">
        <v>-0.61042782912554772</v>
      </c>
      <c r="K6" s="155">
        <v>-9.2775147980259098E-2</v>
      </c>
    </row>
    <row r="7" spans="1:11" customFormat="1">
      <c r="A7" s="21">
        <v>4</v>
      </c>
      <c r="B7" s="26" t="s">
        <v>125</v>
      </c>
      <c r="C7" s="108">
        <v>39100</v>
      </c>
      <c r="D7" s="108">
        <v>39268</v>
      </c>
      <c r="E7" s="103">
        <v>2.8168381819537958E-2</v>
      </c>
      <c r="F7" s="103">
        <v>4.5893529504735131E-2</v>
      </c>
      <c r="G7" s="103">
        <v>0.10304967603420256</v>
      </c>
      <c r="H7" s="103">
        <v>0.1015477651663792</v>
      </c>
      <c r="I7" s="103" t="s">
        <v>97</v>
      </c>
      <c r="J7" s="109">
        <v>0.6664459770115998</v>
      </c>
      <c r="K7" s="155">
        <v>5.6253104281267285E-2</v>
      </c>
    </row>
    <row r="8" spans="1:11" customFormat="1">
      <c r="A8" s="21">
        <v>5</v>
      </c>
      <c r="B8" s="26" t="s">
        <v>140</v>
      </c>
      <c r="C8" s="108">
        <v>40253</v>
      </c>
      <c r="D8" s="108">
        <v>40445</v>
      </c>
      <c r="E8" s="103">
        <v>5.4992110290549956E-2</v>
      </c>
      <c r="F8" s="103">
        <v>9.6047684976289016E-2</v>
      </c>
      <c r="G8" s="103">
        <v>0.21172722699660218</v>
      </c>
      <c r="H8" s="103">
        <v>0.19050420103035304</v>
      </c>
      <c r="I8" s="103">
        <v>0.26616771782875048</v>
      </c>
      <c r="J8" s="109">
        <v>-0.6448006550956813</v>
      </c>
      <c r="K8" s="155">
        <v>-0.15590842900102642</v>
      </c>
    </row>
    <row r="9" spans="1:11" ht="15.75" thickBot="1">
      <c r="A9" s="138"/>
      <c r="B9" s="143" t="s">
        <v>95</v>
      </c>
      <c r="C9" s="144" t="s">
        <v>4</v>
      </c>
      <c r="D9" s="144" t="s">
        <v>4</v>
      </c>
      <c r="E9" s="145">
        <f>AVERAGE(E4:E8)</f>
        <v>2.8974840472661967E-2</v>
      </c>
      <c r="F9" s="145">
        <f>AVERAGE(F4:F8)</f>
        <v>5.2707862125118556E-2</v>
      </c>
      <c r="G9" s="145">
        <f>AVERAGE(G4:G8)</f>
        <v>3.8324441346179537E-2</v>
      </c>
      <c r="H9" s="145">
        <f>AVERAGE(H4:H8)</f>
        <v>1.5529755664614453E-2</v>
      </c>
      <c r="I9" s="145">
        <f>AVERAGE(I4:I8)</f>
        <v>3.0055454985598473E-2</v>
      </c>
      <c r="J9" s="144" t="s">
        <v>4</v>
      </c>
      <c r="K9" s="144" t="s">
        <v>4</v>
      </c>
    </row>
    <row r="10" spans="1:11" ht="15" thickBot="1">
      <c r="A10" s="173" t="s">
        <v>96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</row>
    <row r="11" spans="1:11">
      <c r="B11" s="28"/>
      <c r="C11" s="29"/>
      <c r="D11" s="29"/>
      <c r="E11" s="28"/>
      <c r="F11" s="28"/>
      <c r="G11" s="28"/>
      <c r="H11" s="28"/>
      <c r="I11" s="28"/>
    </row>
    <row r="12" spans="1:11">
      <c r="B12" s="28"/>
      <c r="C12" s="29"/>
      <c r="D12" s="29"/>
      <c r="E12" s="28"/>
      <c r="F12" s="28"/>
      <c r="G12" s="28"/>
      <c r="H12" s="28"/>
      <c r="I12" s="28"/>
    </row>
    <row r="13" spans="1:11">
      <c r="B13" s="28"/>
      <c r="C13" s="29"/>
      <c r="D13" s="29"/>
      <c r="E13" s="118"/>
      <c r="F13" s="28"/>
      <c r="G13" s="28"/>
      <c r="H13" s="28"/>
      <c r="I13" s="28"/>
    </row>
    <row r="14" spans="1:11">
      <c r="B14" s="28"/>
      <c r="C14" s="29"/>
      <c r="D14" s="29"/>
      <c r="E14" s="28"/>
      <c r="F14" s="28"/>
      <c r="G14" s="28"/>
      <c r="H14" s="28"/>
      <c r="I14" s="28"/>
    </row>
    <row r="15" spans="1:11">
      <c r="B15" s="28"/>
      <c r="C15" s="29"/>
      <c r="D15" s="29"/>
      <c r="E15" s="28"/>
      <c r="F15" s="28"/>
      <c r="G15" s="28"/>
      <c r="H15" s="28"/>
      <c r="I15" s="28"/>
    </row>
    <row r="16" spans="1:11">
      <c r="B16" s="28"/>
      <c r="C16" s="29"/>
      <c r="D16" s="29"/>
      <c r="E16" s="28"/>
      <c r="F16" s="28"/>
      <c r="G16" s="28"/>
      <c r="H16" s="28"/>
      <c r="I16" s="28"/>
    </row>
    <row r="17" spans="2:9">
      <c r="B17" s="28"/>
      <c r="C17" s="29"/>
      <c r="D17" s="29"/>
      <c r="E17" s="28"/>
      <c r="F17" s="28"/>
      <c r="G17" s="28"/>
      <c r="H17" s="28"/>
      <c r="I17" s="28"/>
    </row>
    <row r="18" spans="2:9">
      <c r="B18" s="28"/>
      <c r="C18" s="29"/>
      <c r="D18" s="29"/>
      <c r="E18" s="28"/>
      <c r="F18" s="28"/>
      <c r="G18" s="28"/>
      <c r="H18" s="28"/>
      <c r="I18" s="28"/>
    </row>
    <row r="19" spans="2:9">
      <c r="B19" s="28"/>
      <c r="C19" s="29"/>
      <c r="D19" s="29"/>
      <c r="E19" s="28"/>
      <c r="F19" s="28"/>
      <c r="G19" s="28"/>
      <c r="H19" s="28"/>
      <c r="I19" s="28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</sheetData>
  <mergeCells count="4">
    <mergeCell ref="A2:A3"/>
    <mergeCell ref="A1:J1"/>
    <mergeCell ref="E2:K2"/>
    <mergeCell ref="A10:K10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41"/>
  <sheetViews>
    <sheetView zoomScale="85" workbookViewId="0">
      <selection activeCell="I44" sqref="I44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30" customFormat="1" ht="16.5" thickBot="1">
      <c r="A1" s="169" t="s">
        <v>141</v>
      </c>
      <c r="B1" s="169"/>
      <c r="C1" s="169"/>
      <c r="D1" s="169"/>
      <c r="E1" s="169"/>
      <c r="F1" s="169"/>
      <c r="G1" s="169"/>
    </row>
    <row r="2" spans="1:7" s="30" customFormat="1" ht="15.75" customHeight="1" thickBot="1">
      <c r="A2" s="165" t="s">
        <v>99</v>
      </c>
      <c r="B2" s="93"/>
      <c r="C2" s="170" t="s">
        <v>100</v>
      </c>
      <c r="D2" s="171"/>
      <c r="E2" s="170" t="s">
        <v>101</v>
      </c>
      <c r="F2" s="171"/>
      <c r="G2" s="94"/>
    </row>
    <row r="3" spans="1:7" s="30" customFormat="1" ht="45.75" thickBot="1">
      <c r="A3" s="166"/>
      <c r="B3" s="34" t="s">
        <v>82</v>
      </c>
      <c r="C3" s="34" t="s">
        <v>102</v>
      </c>
      <c r="D3" s="34" t="s">
        <v>103</v>
      </c>
      <c r="E3" s="34" t="s">
        <v>104</v>
      </c>
      <c r="F3" s="34" t="s">
        <v>103</v>
      </c>
      <c r="G3" s="35" t="s">
        <v>142</v>
      </c>
    </row>
    <row r="4" spans="1:7" s="30" customFormat="1">
      <c r="A4" s="21">
        <v>1</v>
      </c>
      <c r="B4" s="36" t="s">
        <v>140</v>
      </c>
      <c r="C4" s="37">
        <v>104.00792000000015</v>
      </c>
      <c r="D4" s="103">
        <v>5.4992110290545695E-2</v>
      </c>
      <c r="E4" s="38">
        <v>0</v>
      </c>
      <c r="F4" s="103">
        <v>0</v>
      </c>
      <c r="G4" s="39">
        <v>0</v>
      </c>
    </row>
    <row r="5" spans="1:7" s="30" customFormat="1">
      <c r="A5" s="21">
        <v>2</v>
      </c>
      <c r="B5" s="36" t="s">
        <v>143</v>
      </c>
      <c r="C5" s="37">
        <v>46.947169999999929</v>
      </c>
      <c r="D5" s="103">
        <v>4.2756773583424661E-2</v>
      </c>
      <c r="E5" s="38">
        <v>0</v>
      </c>
      <c r="F5" s="103">
        <v>0</v>
      </c>
      <c r="G5" s="39">
        <v>0</v>
      </c>
    </row>
    <row r="6" spans="1:7" s="30" customFormat="1">
      <c r="A6" s="21">
        <v>3</v>
      </c>
      <c r="B6" s="36" t="s">
        <v>125</v>
      </c>
      <c r="C6" s="37">
        <v>35.747909999999919</v>
      </c>
      <c r="D6" s="103">
        <v>2.8168381819547235E-2</v>
      </c>
      <c r="E6" s="38">
        <v>0</v>
      </c>
      <c r="F6" s="103">
        <v>0</v>
      </c>
      <c r="G6" s="39">
        <v>0</v>
      </c>
    </row>
    <row r="7" spans="1:7" s="30" customFormat="1">
      <c r="A7" s="21">
        <v>4</v>
      </c>
      <c r="B7" s="36" t="s">
        <v>144</v>
      </c>
      <c r="C7" s="37">
        <v>1.0996799999999349</v>
      </c>
      <c r="D7" s="103">
        <v>1.9447498148014069E-3</v>
      </c>
      <c r="E7" s="38">
        <v>0</v>
      </c>
      <c r="F7" s="103">
        <v>0</v>
      </c>
      <c r="G7" s="39">
        <v>0</v>
      </c>
    </row>
    <row r="8" spans="1:7" s="30" customFormat="1">
      <c r="A8" s="21">
        <v>5</v>
      </c>
      <c r="B8" s="36" t="s">
        <v>123</v>
      </c>
      <c r="C8" s="37">
        <v>14.102859999999405</v>
      </c>
      <c r="D8" s="103">
        <v>1.7099201546051123E-3</v>
      </c>
      <c r="E8" s="38">
        <v>-468</v>
      </c>
      <c r="F8" s="103">
        <v>-1.5046296296296295E-2</v>
      </c>
      <c r="G8" s="39">
        <v>-125.67290150199707</v>
      </c>
    </row>
    <row r="9" spans="1:7" s="30" customFormat="1" ht="15.75" thickBot="1">
      <c r="A9" s="114"/>
      <c r="B9" s="95" t="s">
        <v>65</v>
      </c>
      <c r="C9" s="115">
        <v>201.90553999999935</v>
      </c>
      <c r="D9" s="100">
        <v>1.5446191782940958E-2</v>
      </c>
      <c r="E9" s="97">
        <v>-468</v>
      </c>
      <c r="F9" s="100">
        <v>-5.1047120418848168E-3</v>
      </c>
      <c r="G9" s="98">
        <v>-125.67290150199707</v>
      </c>
    </row>
    <row r="10" spans="1:7" s="30" customFormat="1">
      <c r="D10" s="40"/>
    </row>
    <row r="11" spans="1:7" s="30" customFormat="1">
      <c r="D11" s="40"/>
    </row>
    <row r="12" spans="1:7" s="30" customFormat="1">
      <c r="D12" s="40"/>
    </row>
    <row r="13" spans="1:7" s="30" customFormat="1">
      <c r="D13" s="40"/>
    </row>
    <row r="14" spans="1:7" s="30" customFormat="1">
      <c r="D14" s="40"/>
    </row>
    <row r="15" spans="1:7" s="30" customFormat="1">
      <c r="D15" s="40"/>
    </row>
    <row r="16" spans="1:7" s="30" customFormat="1">
      <c r="D16" s="40"/>
    </row>
    <row r="17" spans="4:4" s="30" customFormat="1">
      <c r="D17" s="40"/>
    </row>
    <row r="18" spans="4:4" s="30" customFormat="1">
      <c r="D18" s="40"/>
    </row>
    <row r="19" spans="4:4" s="30" customFormat="1">
      <c r="D19" s="40"/>
    </row>
    <row r="20" spans="4:4" s="30" customFormat="1">
      <c r="D20" s="40"/>
    </row>
    <row r="21" spans="4:4" s="30" customFormat="1">
      <c r="D21" s="40"/>
    </row>
    <row r="22" spans="4:4" s="30" customFormat="1">
      <c r="D22" s="40"/>
    </row>
    <row r="23" spans="4:4" s="30" customFormat="1">
      <c r="D23" s="40"/>
    </row>
    <row r="24" spans="4:4" s="30" customFormat="1">
      <c r="D24" s="40"/>
    </row>
    <row r="25" spans="4:4" s="30" customFormat="1">
      <c r="D25" s="40"/>
    </row>
    <row r="26" spans="4:4" s="30" customFormat="1">
      <c r="D26" s="40"/>
    </row>
    <row r="27" spans="4:4" s="30" customFormat="1">
      <c r="D27" s="40"/>
    </row>
    <row r="28" spans="4:4" s="30" customFormat="1">
      <c r="D28" s="40"/>
    </row>
    <row r="29" spans="4:4" s="30" customFormat="1">
      <c r="D29" s="40"/>
    </row>
    <row r="30" spans="4:4" s="30" customFormat="1">
      <c r="D30" s="40"/>
    </row>
    <row r="31" spans="4:4" s="30" customFormat="1"/>
    <row r="32" spans="4:4" s="30" customFormat="1"/>
    <row r="33" spans="1:9" s="30" customFormat="1">
      <c r="H33" s="22"/>
      <c r="I33" s="22"/>
    </row>
    <row r="36" spans="1:9" ht="30.75" thickBot="1">
      <c r="B36" s="41" t="s">
        <v>82</v>
      </c>
      <c r="C36" s="34" t="s">
        <v>145</v>
      </c>
      <c r="D36" s="34" t="s">
        <v>146</v>
      </c>
      <c r="E36" s="35" t="s">
        <v>147</v>
      </c>
    </row>
    <row r="37" spans="1:9">
      <c r="A37" s="22">
        <v>1</v>
      </c>
      <c r="B37" s="36" t="str">
        <f t="shared" ref="B37:D41" si="0">B4</f>
        <v>Аurum</v>
      </c>
      <c r="C37" s="119">
        <f t="shared" si="0"/>
        <v>104.00792000000015</v>
      </c>
      <c r="D37" s="103">
        <f t="shared" si="0"/>
        <v>5.4992110290545695E-2</v>
      </c>
      <c r="E37" s="120">
        <f>G4</f>
        <v>0</v>
      </c>
    </row>
    <row r="38" spans="1:9">
      <c r="A38" s="22">
        <v>2</v>
      </c>
      <c r="B38" s="36" t="str">
        <f t="shared" si="0"/>
        <v>ТАSК Ukrainckyi Kapital</v>
      </c>
      <c r="C38" s="119">
        <f t="shared" si="0"/>
        <v>46.947169999999929</v>
      </c>
      <c r="D38" s="103">
        <f t="shared" si="0"/>
        <v>4.2756773583424661E-2</v>
      </c>
      <c r="E38" s="120">
        <f>G5</f>
        <v>0</v>
      </c>
    </row>
    <row r="39" spans="1:9">
      <c r="A39" s="22">
        <v>3</v>
      </c>
      <c r="B39" s="36" t="str">
        <f t="shared" si="0"/>
        <v>Zbalansovanyi Fond "Parytet"</v>
      </c>
      <c r="C39" s="119">
        <f t="shared" si="0"/>
        <v>35.747909999999919</v>
      </c>
      <c r="D39" s="103">
        <f t="shared" si="0"/>
        <v>2.8168381819547235E-2</v>
      </c>
      <c r="E39" s="120">
        <f>G6</f>
        <v>0</v>
      </c>
    </row>
    <row r="40" spans="1:9">
      <c r="A40" s="22">
        <v>4</v>
      </c>
      <c r="B40" s="36" t="str">
        <f t="shared" si="0"/>
        <v>Optimum</v>
      </c>
      <c r="C40" s="119">
        <f t="shared" si="0"/>
        <v>1.0996799999999349</v>
      </c>
      <c r="D40" s="103">
        <f t="shared" si="0"/>
        <v>1.9447498148014069E-3</v>
      </c>
      <c r="E40" s="120">
        <f>G7</f>
        <v>0</v>
      </c>
    </row>
    <row r="41" spans="1:9">
      <c r="A41" s="22">
        <v>5</v>
      </c>
      <c r="B41" s="36" t="str">
        <f t="shared" si="0"/>
        <v>Platynum</v>
      </c>
      <c r="C41" s="119">
        <f t="shared" si="0"/>
        <v>14.102859999999405</v>
      </c>
      <c r="D41" s="103">
        <f t="shared" si="0"/>
        <v>1.7099201546051123E-3</v>
      </c>
      <c r="E41" s="120">
        <f>G8</f>
        <v>-125.67290150199707</v>
      </c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6"/>
  <sheetViews>
    <sheetView zoomScale="85" workbookViewId="0">
      <selection activeCell="Q52" sqref="Q5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6" t="s">
        <v>82</v>
      </c>
      <c r="B1" s="67" t="s">
        <v>111</v>
      </c>
      <c r="C1" s="10"/>
      <c r="D1" s="10"/>
    </row>
    <row r="2" spans="1:4" ht="14.25">
      <c r="A2" s="78" t="s">
        <v>144</v>
      </c>
      <c r="B2" s="133">
        <v>1.9447498148013054E-3</v>
      </c>
      <c r="C2" s="10"/>
      <c r="D2" s="10"/>
    </row>
    <row r="3" spans="1:4" ht="14.25">
      <c r="A3" s="26" t="s">
        <v>123</v>
      </c>
      <c r="B3" s="133">
        <v>1.701218685499839E-2</v>
      </c>
      <c r="C3" s="10"/>
      <c r="D3" s="10"/>
    </row>
    <row r="4" spans="1:4" ht="14.25">
      <c r="A4" s="139" t="s">
        <v>125</v>
      </c>
      <c r="B4" s="133">
        <v>2.8168381819537958E-2</v>
      </c>
      <c r="C4" s="10"/>
      <c r="D4" s="10"/>
    </row>
    <row r="5" spans="1:4" ht="14.25">
      <c r="A5" s="26" t="s">
        <v>126</v>
      </c>
      <c r="B5" s="133">
        <v>4.2756773583422225E-2</v>
      </c>
      <c r="C5" s="10"/>
      <c r="D5" s="10"/>
    </row>
    <row r="6" spans="1:4" ht="14.25">
      <c r="A6" s="26" t="s">
        <v>140</v>
      </c>
      <c r="B6" s="133">
        <v>5.4992110290549956E-2</v>
      </c>
      <c r="C6" s="10"/>
      <c r="D6" s="10"/>
    </row>
    <row r="7" spans="1:4" ht="14.25">
      <c r="A7" s="139" t="s">
        <v>115</v>
      </c>
      <c r="B7" s="134">
        <v>2.8974840472661967E-2</v>
      </c>
      <c r="C7" s="10"/>
      <c r="D7" s="10"/>
    </row>
    <row r="8" spans="1:4" ht="14.25">
      <c r="A8" s="139" t="s">
        <v>16</v>
      </c>
      <c r="B8" s="134">
        <v>4.7276363052843218E-2</v>
      </c>
      <c r="C8" s="10"/>
      <c r="D8" s="10"/>
    </row>
    <row r="9" spans="1:4" ht="14.25">
      <c r="A9" s="139" t="s">
        <v>15</v>
      </c>
      <c r="B9" s="134">
        <v>0.10401467461541669</v>
      </c>
      <c r="C9" s="10"/>
      <c r="D9" s="10"/>
    </row>
    <row r="10" spans="1:4" ht="14.25">
      <c r="A10" s="139" t="s">
        <v>148</v>
      </c>
      <c r="B10" s="134">
        <v>-3.6576456711865379E-2</v>
      </c>
      <c r="C10" s="10"/>
      <c r="D10" s="10"/>
    </row>
    <row r="11" spans="1:4" ht="14.25">
      <c r="A11" s="139" t="s">
        <v>149</v>
      </c>
      <c r="B11" s="134">
        <v>-9.7840177752460677E-3</v>
      </c>
      <c r="C11" s="10"/>
      <c r="D11" s="10"/>
    </row>
    <row r="12" spans="1:4" ht="14.25">
      <c r="A12" s="139" t="s">
        <v>150</v>
      </c>
      <c r="B12" s="134">
        <v>1.6986301369863017E-2</v>
      </c>
      <c r="C12" s="10"/>
      <c r="D12" s="10"/>
    </row>
    <row r="13" spans="1:4" ht="15" thickBot="1">
      <c r="A13" s="210" t="s">
        <v>151</v>
      </c>
      <c r="B13" s="135">
        <v>-5.3162444238033735E-2</v>
      </c>
      <c r="C13" s="10"/>
      <c r="D13" s="10"/>
    </row>
    <row r="14" spans="1:4">
      <c r="B14" s="10"/>
      <c r="C14" s="10"/>
      <c r="D14" s="10"/>
    </row>
    <row r="15" spans="1:4" ht="14.25">
      <c r="A15" s="54"/>
      <c r="B15" s="55"/>
      <c r="C15" s="10"/>
      <c r="D15" s="10"/>
    </row>
    <row r="16" spans="1:4" ht="14.25">
      <c r="A16" s="54"/>
      <c r="B16" s="55"/>
      <c r="C16" s="10"/>
      <c r="D16" s="10"/>
    </row>
    <row r="17" spans="1:4" ht="14.25">
      <c r="A17" s="54"/>
      <c r="B17" s="55"/>
      <c r="C17" s="10"/>
      <c r="D17" s="10"/>
    </row>
    <row r="18" spans="1:4" ht="14.25">
      <c r="A18" s="54"/>
      <c r="B18" s="55"/>
      <c r="C18" s="10"/>
      <c r="D18" s="10"/>
    </row>
    <row r="19" spans="1:4" ht="14.25">
      <c r="A19" s="54"/>
      <c r="B19" s="55"/>
      <c r="C19" s="10"/>
      <c r="D19" s="10"/>
    </row>
    <row r="20" spans="1:4">
      <c r="B20" s="10"/>
    </row>
    <row r="24" spans="1:4">
      <c r="A24" s="7"/>
      <c r="B24" s="8"/>
    </row>
    <row r="25" spans="1:4">
      <c r="B25" s="8"/>
    </row>
    <row r="26" spans="1:4">
      <c r="B26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2016-11-14T12:39:24Z</dcterms:modified>
</cp:coreProperties>
</file>