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ита\Desktop\ПЕРЕВОД УАИБ\"/>
    </mc:Choice>
  </mc:AlternateContent>
  <xr:revisionPtr revIDLastSave="0" documentId="13_ncr:40009_{EE1BF302-AD23-4897-9344-4A0F5E9C3366}" xr6:coauthVersionLast="44" xr6:coauthVersionMax="44" xr10:uidLastSave="{00000000-0000-0000-0000-000000000000}"/>
  <bookViews>
    <workbookView xWindow="-120" yWindow="-120" windowWidth="19440" windowHeight="15000" tabRatio="904" firstSheet="4" activeTab="12"/>
  </bookViews>
  <sheets>
    <sheet name="IDX + ROR" sheetId="1" r:id="rId1"/>
    <sheet name="O_NAV" sheetId="12" r:id="rId2"/>
    <sheet name="O_ROR" sheetId="21" r:id="rId3"/>
    <sheet name="O_dynamics NAV" sheetId="14" r:id="rId4"/>
    <sheet name="O_diagram(ROR)" sheetId="25" r:id="rId5"/>
    <sheet name="І_NAV" sheetId="22" r:id="rId6"/>
    <sheet name="І_ROR" sheetId="16" r:id="rId7"/>
    <sheet name="І_dynamics NAV " sheetId="17" r:id="rId8"/>
    <sheet name="І_dynamics NAV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12" hidden="1">'C_diagram(ROR)'!$A$1:$B$1</definedName>
    <definedName name="_xlnm._FilterDatabase" localSheetId="11" hidden="1">'C_dynamics NAV'!$B$35:$E$35</definedName>
    <definedName name="_xlnm._FilterDatabase" localSheetId="9" hidden="1">C_NAV!$A$2:$J$2</definedName>
    <definedName name="_xlnm._FilterDatabase" localSheetId="0" hidden="1">'IDX + ROR'!$A$27:$C$27</definedName>
    <definedName name="_xlnm._FilterDatabase" localSheetId="4" hidden="1">'O_diagram(ROR)'!$A$1:$B$1</definedName>
    <definedName name="_xlnm._FilterDatabase" localSheetId="3" hidden="1">'O_dynamics NAV'!$B$3:$G$20</definedName>
    <definedName name="_xlnm._FilterDatabase" localSheetId="1" hidden="1">O_NAV!#REF!</definedName>
    <definedName name="_xlnm._FilterDatabase" localSheetId="8" hidden="1">'І_dynamics NAV'!$A$1:$B$1</definedName>
    <definedName name="_xlnm._FilterDatabase" localSheetId="7" hidden="1">'І_dynamics NAV '!$B$33:$E$33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24" l="1"/>
  <c r="K7" i="16"/>
  <c r="K21" i="21"/>
  <c r="E64" i="14"/>
  <c r="E65" i="14"/>
  <c r="E66" i="14"/>
  <c r="E67" i="14"/>
  <c r="D64" i="14"/>
  <c r="D65" i="14"/>
  <c r="D66" i="14"/>
  <c r="D67" i="14"/>
  <c r="C64" i="14"/>
  <c r="C65" i="14"/>
  <c r="C66" i="14"/>
  <c r="C67" i="14"/>
  <c r="E68" i="14"/>
  <c r="D68" i="14"/>
  <c r="C68" i="14"/>
  <c r="B64" i="14"/>
  <c r="B65" i="14"/>
  <c r="B66" i="14"/>
  <c r="B67" i="14"/>
  <c r="B68" i="14"/>
  <c r="E37" i="20"/>
  <c r="D37" i="20"/>
  <c r="C37" i="20"/>
  <c r="B37" i="20"/>
  <c r="B36" i="17"/>
  <c r="E36" i="17"/>
  <c r="D36" i="17"/>
  <c r="C36" i="17"/>
  <c r="C20" i="12"/>
  <c r="C24" i="12" s="1"/>
  <c r="D24" i="12" s="1"/>
  <c r="C27" i="12"/>
  <c r="C28" i="12"/>
  <c r="D28" i="12" s="1"/>
  <c r="C29" i="12"/>
  <c r="C30" i="12"/>
  <c r="D30" i="12" s="1"/>
  <c r="C31" i="12"/>
  <c r="C32" i="12"/>
  <c r="D32" i="12" s="1"/>
  <c r="C33" i="12"/>
  <c r="C34" i="12"/>
  <c r="D34" i="12" s="1"/>
  <c r="B27" i="12"/>
  <c r="B28" i="12"/>
  <c r="B29" i="12"/>
  <c r="B30" i="12"/>
  <c r="B31" i="12"/>
  <c r="B32" i="12"/>
  <c r="B33" i="12"/>
  <c r="B34" i="12"/>
  <c r="I7" i="16"/>
  <c r="H7" i="16"/>
  <c r="G7" i="16"/>
  <c r="F7" i="16"/>
  <c r="E7" i="16"/>
  <c r="B35" i="17"/>
  <c r="C26" i="12"/>
  <c r="B26" i="12"/>
  <c r="C25" i="12"/>
  <c r="B25" i="12"/>
  <c r="E36" i="20"/>
  <c r="D36" i="20"/>
  <c r="C36" i="20"/>
  <c r="B36" i="20"/>
  <c r="I6" i="24"/>
  <c r="H6" i="24"/>
  <c r="G6" i="24"/>
  <c r="F6" i="24"/>
  <c r="E6" i="24"/>
  <c r="E35" i="17"/>
  <c r="D35" i="17"/>
  <c r="C35" i="17"/>
  <c r="E34" i="17"/>
  <c r="D34" i="17"/>
  <c r="C34" i="17"/>
  <c r="B34" i="17"/>
  <c r="E6" i="22"/>
  <c r="E63" i="14"/>
  <c r="E62" i="14"/>
  <c r="E61" i="14"/>
  <c r="E60" i="14"/>
  <c r="E59" i="14"/>
  <c r="E69" i="14" s="1"/>
  <c r="E70" i="14" s="1"/>
  <c r="D63" i="14"/>
  <c r="D62" i="14"/>
  <c r="D61" i="14"/>
  <c r="D60" i="14"/>
  <c r="D59" i="14"/>
  <c r="C63" i="14"/>
  <c r="C62" i="14"/>
  <c r="C61" i="14"/>
  <c r="C69" i="14" s="1"/>
  <c r="C70" i="14" s="1"/>
  <c r="C60" i="14"/>
  <c r="C59" i="14"/>
  <c r="B63" i="14"/>
  <c r="B62" i="14"/>
  <c r="B61" i="14"/>
  <c r="B60" i="14"/>
  <c r="B59" i="14"/>
  <c r="I21" i="21"/>
  <c r="H21" i="21"/>
  <c r="G21" i="21"/>
  <c r="F21" i="21"/>
  <c r="E21" i="21"/>
  <c r="D26" i="12"/>
  <c r="D25" i="12"/>
  <c r="F5" i="23"/>
  <c r="E5" i="23"/>
  <c r="F6" i="22"/>
  <c r="D20" i="12"/>
  <c r="D33" i="12" l="1"/>
  <c r="D31" i="12"/>
  <c r="D29" i="12"/>
  <c r="D27" i="12"/>
</calcChain>
</file>

<file path=xl/sharedStrings.xml><?xml version="1.0" encoding="utf-8"?>
<sst xmlns="http://schemas.openxmlformats.org/spreadsheetml/2006/main" count="367" uniqueCount="141">
  <si>
    <t>FTSE 100  (Великобританія)</t>
  </si>
  <si>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</si>
  <si>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</si>
  <si>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</si>
  <si>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</si>
  <si>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</si>
  <si>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</si>
  <si>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</si>
  <si>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</si>
  <si>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</si>
  <si>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</si>
  <si>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</si>
  <si>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</si>
  <si>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</si>
  <si>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</si>
  <si>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</si>
  <si>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</si>
  <si>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</si>
  <si>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</si>
  <si>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</si>
  <si>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</si>
  <si>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</si>
  <si>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July</t>
  </si>
  <si>
    <t>August</t>
  </si>
  <si>
    <t>YTD 2019</t>
  </si>
  <si>
    <t>Index</t>
  </si>
  <si>
    <t>Monthly change</t>
  </si>
  <si>
    <t>YTD change</t>
  </si>
  <si>
    <t>HANG SENG (Hong Kong)</t>
  </si>
  <si>
    <t>WIG20 (Poland)</t>
  </si>
  <si>
    <t>РТС (RTSI) (Russia)</t>
  </si>
  <si>
    <t>NIKKEI 225 (Japan)</t>
  </si>
  <si>
    <t>DAX (Germany)</t>
  </si>
  <si>
    <t>S&amp;P 500 (USA)</t>
  </si>
  <si>
    <t>DJIA (USA)</t>
  </si>
  <si>
    <t>SHANGHAI SE COMPOSITE (China)</t>
  </si>
  <si>
    <t>CAC 40 (France)</t>
  </si>
  <si>
    <t>ММВБ (MICEX) (Russia)</t>
  </si>
  <si>
    <t>КІNТО-Klasychnyi</t>
  </si>
  <si>
    <t>OTP Fond Aktsii</t>
  </si>
  <si>
    <t>UNIVER.UA/Myhailo Hrushevskyi: Fond Derzhavnykh Paperiv</t>
  </si>
  <si>
    <t>OTP Klasychnyi'</t>
  </si>
  <si>
    <t>КІNTO-Ekviti</t>
  </si>
  <si>
    <t>Sofiivskyi</t>
  </si>
  <si>
    <t>Altus – Depozyt</t>
  </si>
  <si>
    <t>Altus – Zbalansovanyi</t>
  </si>
  <si>
    <t>KINTO-Kaznacheiskyi</t>
  </si>
  <si>
    <t>Argentum</t>
  </si>
  <si>
    <t>UNIVER.UA/Volodymyr Velykyi: Fond Zbalansovanyi</t>
  </si>
  <si>
    <t>VSI</t>
  </si>
  <si>
    <t>UNIVER.UA/Taras Shevchenko: Fond Zaoshchadzhen</t>
  </si>
  <si>
    <t>ТАSK Resurs</t>
  </si>
  <si>
    <t>UNIVER.UA/Iaroslav Mudryi: Fond Aktsii</t>
  </si>
  <si>
    <t>Nadbannia</t>
  </si>
  <si>
    <t>Bonum Optimum</t>
  </si>
  <si>
    <t>* All funds are diversified unit CII.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</si>
  <si>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</si>
  <si>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</si>
  <si>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</si>
  <si>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</si>
  <si>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</si>
  <si>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</si>
  <si>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</si>
  <si>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</si>
  <si>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</si>
  <si>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PrJSC “KINTO”</t>
  </si>
  <si>
    <t>LLC AMC “Univer Menedzhment”</t>
  </si>
  <si>
    <t>TOV "KUA "Iveks Esset Menedzhment"</t>
  </si>
  <si>
    <t>LLC AMC "Altus Essets Activitis"</t>
  </si>
  <si>
    <t>LLC AMC "Ozon"</t>
  </si>
  <si>
    <t>LLC AMC "TASK-Invest"</t>
  </si>
  <si>
    <t>LLC AMC "Vsesvit"</t>
  </si>
  <si>
    <t>LLC AMC “ART-KAPITAL Menedzhment”</t>
  </si>
  <si>
    <t>LLC AMC "Bonum Grup"</t>
  </si>
  <si>
    <t>TOV "KUA "OTP Kapital"</t>
  </si>
  <si>
    <t>Others</t>
  </si>
  <si>
    <t>Rates of Return of Open-Ended CII. Ranking by Date of Reaching Compliance with Standards</t>
  </si>
  <si>
    <t>Rates of Return on Investment Certificates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</si>
  <si>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</si>
  <si>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</si>
  <si>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</si>
  <si>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</si>
  <si>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</si>
  <si>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 </t>
  </si>
  <si>
    <t>1 year</t>
  </si>
  <si>
    <t>YTD</t>
  </si>
  <si>
    <t>Since fund's inception</t>
  </si>
  <si>
    <t>Since fund's inception, % per annum (average)*</t>
  </si>
  <si>
    <t>Average</t>
  </si>
  <si>
    <t>*The indicator "since the fund's inception, % per annum (average)" is calculated based on compound interest formula.</t>
  </si>
  <si>
    <t>n/a</t>
  </si>
  <si>
    <t>n/a**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</si>
  <si>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</si>
  <si>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</si>
  <si>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</si>
  <si>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</si>
  <si>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</si>
  <si>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</si>
  <si>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</si>
  <si>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</si>
  <si>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Total</t>
  </si>
  <si>
    <t>NAV change, UAH, k</t>
  </si>
  <si>
    <t>NAV change, %</t>
  </si>
  <si>
    <t>Net inflow/ outflow of capital, UAH, k</t>
  </si>
  <si>
    <t>** According to the available data, the net inflow/outflow amounted to -UAH 737,23k, but taking into account the data of funds, the information on which is insufficient to compare with the previous period,</t>
  </si>
  <si>
    <t xml:space="preserve"> the net inflow/outflow amounted to -UAH 766,78k.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</si>
  <si>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</si>
  <si>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</si>
  <si>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</si>
  <si>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</si>
  <si>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</si>
  <si>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</si>
  <si>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Zbalansovanyi Fond Parytet</t>
  </si>
  <si>
    <t>ТАSК Ukrainskyi Kapital</t>
  </si>
  <si>
    <t>Optimum</t>
  </si>
  <si>
    <t>Interval Funds. Ranking by NAV</t>
  </si>
  <si>
    <t>Form</t>
  </si>
  <si>
    <t>Type</t>
  </si>
  <si>
    <t xml:space="preserve"> LLC AMC “ART-KAPITAL Menedzhment”</t>
  </si>
  <si>
    <t>LLC AMC "ТАSК-Іnvest"</t>
  </si>
  <si>
    <t>LLC AMC "SЕМ"</t>
  </si>
  <si>
    <t>unit</t>
  </si>
  <si>
    <t>diversified</t>
  </si>
  <si>
    <t>specialized</t>
  </si>
  <si>
    <t>Rates of Return of Interval CII. Ranking by Date of Reaching Compliance with Standards</t>
  </si>
  <si>
    <t>* The indicator "since the fund's inception, % per annum (average)" is calculated based on compound interest formula.</t>
  </si>
  <si>
    <t>Interval Funds' Dynamics. Ranking by Net Inflow</t>
  </si>
  <si>
    <t>NAV Change, UAH, k</t>
  </si>
  <si>
    <t>NAV Change, %</t>
  </si>
  <si>
    <t>Net inflow-outflow,   UAH, k</t>
  </si>
  <si>
    <t>Closed-End Funds. Ranking by NAV</t>
  </si>
  <si>
    <t>Number of securities in circulation</t>
  </si>
  <si>
    <t>NAV per one security, UAH</t>
  </si>
  <si>
    <t>Security nominal, UAH</t>
  </si>
  <si>
    <t>Іndeks Ukrainskoi Birzhi</t>
  </si>
  <si>
    <t>ТАSК Universal</t>
  </si>
  <si>
    <t>non-diversified</t>
  </si>
  <si>
    <t>LLC AMC "Task Invest"</t>
  </si>
  <si>
    <t>Rates of Return of Closed-End CII. Ranking by Date of Reaching Compliance with Standards</t>
  </si>
  <si>
    <t>Closed-End Funds' Dynamics /Ranking by Net Inflows</t>
  </si>
  <si>
    <t>Number of Securities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</si>
</sst>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&quot; грн.&quot;;\-#,##0.00&quot; грн.&quot;"/>
  </numFmts>
  <fonts count="25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0" fontId="24" fillId="0" borderId="0"/>
  </cellStyleXfs>
  <cellXfs count="216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7" fillId="0" borderId="0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0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8" xfId="0" applyNumberFormat="1" applyFont="1" applyBorder="1" applyAlignment="1">
      <alignment horizontal="right" vertical="center" indent="1"/>
    </xf>
    <xf numFmtId="10" fontId="10" fillId="0" borderId="20" xfId="0" applyNumberFormat="1" applyFont="1" applyBorder="1" applyAlignment="1">
      <alignment horizontal="right" vertical="center" indent="1"/>
    </xf>
    <xf numFmtId="0" fontId="10" fillId="0" borderId="39" xfId="0" applyFont="1" applyFill="1" applyBorder="1" applyAlignment="1">
      <alignment horizontal="left" vertical="center" wrapText="1" shrinkToFit="1"/>
    </xf>
    <xf numFmtId="0" fontId="10" fillId="0" borderId="40" xfId="0" applyFont="1" applyFill="1" applyBorder="1" applyAlignment="1">
      <alignment horizontal="left" vertical="center" wrapText="1" shrinkToFi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41" xfId="10" applyNumberFormat="1" applyFont="1" applyFill="1" applyBorder="1" applyAlignment="1">
      <alignment horizontal="right" vertical="center" inden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0" fillId="0" borderId="43" xfId="0" applyFont="1" applyFill="1" applyBorder="1" applyAlignment="1">
      <alignment horizontal="left" vertical="center" wrapText="1" shrinkToFit="1"/>
    </xf>
    <xf numFmtId="4" fontId="10" fillId="0" borderId="44" xfId="0" applyNumberFormat="1" applyFont="1" applyFill="1" applyBorder="1" applyAlignment="1">
      <alignment horizontal="right" vertical="center" indent="1"/>
    </xf>
    <xf numFmtId="4" fontId="10" fillId="0" borderId="45" xfId="0" applyNumberFormat="1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6" xfId="0" applyFont="1" applyFill="1" applyBorder="1" applyAlignment="1">
      <alignment horizontal="left" vertical="center" wrapText="1" shrinkToFit="1"/>
    </xf>
    <xf numFmtId="4" fontId="10" fillId="0" borderId="47" xfId="0" applyNumberFormat="1" applyFont="1" applyFill="1" applyBorder="1" applyAlignment="1">
      <alignment horizontal="right" vertical="center" indent="1"/>
    </xf>
    <xf numFmtId="10" fontId="10" fillId="0" borderId="47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9" xfId="5" applyNumberFormat="1" applyFont="1" applyFill="1" applyBorder="1" applyAlignment="1">
      <alignment horizontal="right" vertical="center" indent="1"/>
    </xf>
    <xf numFmtId="10" fontId="20" fillId="0" borderId="49" xfId="0" applyNumberFormat="1" applyFont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44" xfId="5" applyNumberFormat="1" applyFont="1" applyFill="1" applyBorder="1" applyAlignment="1">
      <alignment horizontal="right" vertical="center" wrapText="1" inden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0" fontId="10" fillId="0" borderId="50" xfId="0" applyFont="1" applyFill="1" applyBorder="1" applyAlignment="1">
      <alignment horizontal="left" vertical="center" wrapText="1" shrinkToFit="1"/>
    </xf>
    <xf numFmtId="4" fontId="10" fillId="0" borderId="51" xfId="0" applyNumberFormat="1" applyFont="1" applyFill="1" applyBorder="1" applyAlignment="1">
      <alignment horizontal="right" vertical="center" indent="1"/>
    </xf>
    <xf numFmtId="10" fontId="15" fillId="0" borderId="51" xfId="5" applyNumberFormat="1" applyFont="1" applyFill="1" applyBorder="1" applyAlignment="1">
      <alignment horizontal="right" vertical="center" wrapText="1" indent="1"/>
    </xf>
    <xf numFmtId="4" fontId="10" fillId="0" borderId="52" xfId="0" applyNumberFormat="1" applyFont="1" applyFill="1" applyBorder="1" applyAlignment="1">
      <alignment horizontal="right" vertical="center" indent="1"/>
    </xf>
    <xf numFmtId="4" fontId="10" fillId="0" borderId="18" xfId="0" applyNumberFormat="1" applyFont="1" applyFill="1" applyBorder="1" applyAlignment="1">
      <alignment horizontal="right" vertical="center" indent="1"/>
    </xf>
    <xf numFmtId="10" fontId="13" fillId="0" borderId="38" xfId="0" applyNumberFormat="1" applyFont="1" applyBorder="1" applyAlignment="1">
      <alignment horizontal="right" vertical="center" indent="1"/>
    </xf>
    <xf numFmtId="10" fontId="13" fillId="0" borderId="20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10" fontId="21" fillId="0" borderId="53" xfId="5" applyNumberFormat="1" applyFont="1" applyFill="1" applyBorder="1" applyAlignment="1">
      <alignment horizontal="center" vertical="center" wrapText="1"/>
    </xf>
    <xf numFmtId="10" fontId="21" fillId="0" borderId="53" xfId="5" applyNumberFormat="1" applyFont="1" applyFill="1" applyBorder="1" applyAlignment="1">
      <alignment horizontal="right" vertical="center" wrapText="1" indent="1"/>
    </xf>
    <xf numFmtId="0" fontId="10" fillId="0" borderId="54" xfId="0" applyFont="1" applyFill="1" applyBorder="1" applyAlignment="1">
      <alignment horizontal="center" vertical="center"/>
    </xf>
    <xf numFmtId="0" fontId="15" fillId="0" borderId="43" xfId="4" applyFont="1" applyFill="1" applyBorder="1" applyAlignment="1">
      <alignment horizontal="left" vertical="center" wrapText="1"/>
    </xf>
    <xf numFmtId="10" fontId="15" fillId="0" borderId="45" xfId="5" applyNumberFormat="1" applyFont="1" applyFill="1" applyBorder="1" applyAlignment="1">
      <alignment horizontal="right" vertical="center" indent="1"/>
    </xf>
    <xf numFmtId="0" fontId="11" fillId="0" borderId="1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5" xfId="6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8" xfId="0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59" xfId="0" applyFont="1" applyBorder="1" applyAlignment="1">
      <alignment horizontal="center" vertical="center" wrapText="1"/>
    </xf>
    <xf numFmtId="0" fontId="15" fillId="0" borderId="21" xfId="4" applyFont="1" applyBorder="1" applyAlignment="1">
      <alignment vertical="center" wrapText="1"/>
    </xf>
    <xf numFmtId="0" fontId="11" fillId="0" borderId="60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22" fillId="0" borderId="5" xfId="4" applyFont="1" applyBorder="1" applyAlignment="1">
      <alignment vertical="center" wrapText="1"/>
    </xf>
    <xf numFmtId="0" fontId="22" fillId="0" borderId="0" xfId="4" applyFont="1" applyAlignment="1">
      <alignment vertical="center" wrapText="1"/>
    </xf>
    <xf numFmtId="0" fontId="15" fillId="0" borderId="62" xfId="4" applyFont="1" applyBorder="1" applyAlignment="1">
      <alignment vertical="center" wrapText="1"/>
    </xf>
    <xf numFmtId="0" fontId="15" fillId="0" borderId="5" xfId="4" applyFont="1" applyBorder="1" applyAlignment="1">
      <alignment vertical="center" wrapText="1"/>
    </xf>
    <xf numFmtId="0" fontId="22" fillId="0" borderId="25" xfId="4" applyFont="1" applyBorder="1" applyAlignment="1">
      <alignment vertical="center" wrapText="1"/>
    </xf>
    <xf numFmtId="0" fontId="22" fillId="0" borderId="63" xfId="4" applyFont="1" applyBorder="1" applyAlignment="1">
      <alignment vertical="center" wrapText="1"/>
    </xf>
    <xf numFmtId="0" fontId="22" fillId="0" borderId="62" xfId="4" applyFont="1" applyBorder="1" applyAlignment="1">
      <alignment vertical="center" wrapText="1"/>
    </xf>
    <xf numFmtId="0" fontId="22" fillId="0" borderId="64" xfId="11" applyFont="1" applyBorder="1" applyAlignment="1">
      <alignment vertical="center" wrapText="1"/>
    </xf>
    <xf numFmtId="0" fontId="15" fillId="0" borderId="8" xfId="3" applyFont="1" applyBorder="1" applyAlignment="1">
      <alignment vertical="center" wrapText="1"/>
    </xf>
    <xf numFmtId="0" fontId="22" fillId="0" borderId="65" xfId="0" applyFont="1" applyBorder="1"/>
    <xf numFmtId="0" fontId="22" fillId="0" borderId="0" xfId="0" applyFont="1"/>
    <xf numFmtId="0" fontId="22" fillId="0" borderId="8" xfId="11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1" fillId="0" borderId="0" xfId="12" applyFont="1" applyAlignment="1">
      <alignment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5" fillId="0" borderId="10" xfId="4" applyFont="1" applyBorder="1" applyAlignment="1">
      <alignment vertical="center" wrapText="1"/>
    </xf>
    <xf numFmtId="0" fontId="15" fillId="0" borderId="48" xfId="4" applyFont="1" applyBorder="1" applyAlignment="1">
      <alignment vertical="center" wrapText="1"/>
    </xf>
    <xf numFmtId="4" fontId="15" fillId="0" borderId="8" xfId="3" applyNumberFormat="1" applyFont="1" applyBorder="1" applyAlignment="1">
      <alignment horizontal="center" vertical="center" wrapText="1"/>
    </xf>
    <xf numFmtId="3" fontId="15" fillId="0" borderId="8" xfId="3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1" fillId="0" borderId="0" xfId="4" applyFont="1" applyAlignment="1">
      <alignment vertical="center" wrapText="1"/>
    </xf>
    <xf numFmtId="0" fontId="0" fillId="0" borderId="58" xfId="0" applyBorder="1"/>
    <xf numFmtId="3" fontId="22" fillId="0" borderId="8" xfId="1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3">
    <cellStyle name="Відсотковий" xfId="9" builtinId="5"/>
    <cellStyle name="Гиперссылка" xfId="1"/>
    <cellStyle name="Звичайний" xfId="0" builtinId="0"/>
    <cellStyle name="Обычный_Nastya_Otkrit" xfId="2"/>
    <cellStyle name="Обычный_Відкр_1" xfId="3"/>
    <cellStyle name="Обычный_Відкр_1 2" xfId="11"/>
    <cellStyle name="Обычный_Відкр_2" xfId="4"/>
    <cellStyle name="Обычный_Відкр_2 2" xfId="12"/>
    <cellStyle name="Обычный_З_2_28.10" xfId="5"/>
    <cellStyle name="Обычный_Лист2" xfId="6"/>
    <cellStyle name="Обычный_Лист5" xfId="7"/>
    <cellStyle name="Открывавшаяся гиперссылка" xfId="8"/>
    <cellStyle name="Процентный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Return of Funds with Public Issue</a:t>
            </a:r>
          </a:p>
        </c:rich>
      </c:tx>
      <c:layout>
        <c:manualLayout>
          <c:xMode val="edge"/>
          <c:yMode val="edge"/>
          <c:x val="0.24871815631523464"/>
          <c:y val="1.4084526414676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52167428024361E-2"/>
          <c:y val="0.25070457018124198"/>
          <c:w val="0.94700933744769755"/>
          <c:h val="0.425352697723230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1179043247734333E-3"/>
                  <c:y val="2.62267011889243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E6-4620-B6FC-C29461E12A3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EE6-4620-B6FC-C29461E12A3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EE6-4620-B6FC-C29461E12A3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YTD 2019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-1.9378056657748388E-3</c:v>
                </c:pt>
                <c:pt idx="1">
                  <c:v>-2.4796597633136019E-2</c:v>
                </c:pt>
                <c:pt idx="2">
                  <c:v>-5.7154605263157965E-2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E6-4620-B6FC-C29461E12A3A}"/>
            </c:ext>
          </c:extLst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095868779611437E-3"/>
                  <c:y val="2.659225824146227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E6-4620-B6FC-C29461E12A3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EE6-4620-B6FC-C29461E12A3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EE6-4620-B6FC-C29461E12A3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YTD 2019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-3.0502750694482161E-2</c:v>
                </c:pt>
                <c:pt idx="1">
                  <c:v>-4.0077157892765558E-2</c:v>
                </c:pt>
                <c:pt idx="2">
                  <c:v>-9.813846009477778E-2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E6-4620-B6FC-C29461E12A3A}"/>
            </c:ext>
          </c:extLst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8544202120159334E-4"/>
                  <c:y val="-1.67543848523092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E6-4620-B6FC-C29461E12A3A}"/>
                </c:ext>
              </c:extLst>
            </c:dLbl>
            <c:dLbl>
              <c:idx val="1"/>
              <c:layout>
                <c:manualLayout>
                  <c:x val="1.3958371279020332E-3"/>
                  <c:y val="-3.20131719839919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E6-4620-B6FC-C29461E12A3A}"/>
                </c:ext>
              </c:extLst>
            </c:dLbl>
            <c:dLbl>
              <c:idx val="2"/>
              <c:layout>
                <c:manualLayout>
                  <c:x val="1.9656680234091395E-3"/>
                  <c:y val="-1.389483333679103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E6-4620-B6FC-C29461E12A3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EE6-4620-B6FC-C29461E12A3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EE6-4620-B6FC-C29461E12A3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YTD 2019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-2.8710896298371389E-3</c:v>
                </c:pt>
                <c:pt idx="1">
                  <c:v>3.0219882970773976E-3</c:v>
                </c:pt>
                <c:pt idx="2">
                  <c:v>3.6513839211223345E-3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EE6-4620-B6FC-C29461E12A3A}"/>
            </c:ext>
          </c:extLst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6287875922313E-3"/>
                  <c:y val="-4.1810559191257646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E6-4620-B6FC-C29461E12A3A}"/>
                </c:ext>
              </c:extLst>
            </c:dLbl>
            <c:dLbl>
              <c:idx val="1"/>
              <c:layout>
                <c:manualLayout>
                  <c:x val="1.5754980514918193E-3"/>
                  <c:y val="-7.280870348340073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E6-4620-B6FC-C29461E12A3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9EE6-4620-B6FC-C29461E12A3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9EE6-4620-B6FC-C29461E12A3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YTD 2019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-2.1029794775560107E-2</c:v>
                </c:pt>
                <c:pt idx="1">
                  <c:v>6.0740958274080915E-2</c:v>
                </c:pt>
                <c:pt idx="2">
                  <c:v>-0.14349008031647248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E6-4620-B6FC-C29461E12A3A}"/>
            </c:ext>
          </c:extLst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9EE6-4620-B6FC-C29461E12A3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9EE6-4620-B6FC-C29461E12A3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9EE6-4620-B6FC-C29461E12A3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YTD 2019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-2.1050753963190727E-2</c:v>
                </c:pt>
                <c:pt idx="1">
                  <c:v>-1.0461985275647623E-2</c:v>
                </c:pt>
                <c:pt idx="2">
                  <c:v>-7.3480996149505429E-2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EE6-4620-B6FC-C29461E12A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512529664"/>
        <c:axId val="1"/>
      </c:barChart>
      <c:catAx>
        <c:axId val="51252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15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125296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3162470922201285E-2"/>
          <c:y val="0.89295897469049113"/>
          <c:w val="0.64273557920637958"/>
          <c:h val="6.1971916224576672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716857610474634"/>
          <c:y val="0.15727735584781177"/>
          <c:w val="0.53846153846153844"/>
          <c:h val="0.638499116277683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'IDX + ROR'!$B$27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ROR'!$A$28:$A$40</c:f>
              <c:strCache>
                <c:ptCount val="13"/>
                <c:pt idx="0">
                  <c:v>HANG SENG (Hong Kong)</c:v>
                </c:pt>
                <c:pt idx="1">
                  <c:v>WIG20 (Poland)</c:v>
                </c:pt>
                <c:pt idx="2">
                  <c:v>FTSE 100  (Великобританія)</c:v>
                </c:pt>
                <c:pt idx="3">
                  <c:v>РТС (RTSI) (Russia)</c:v>
                </c:pt>
                <c:pt idx="4">
                  <c:v>UX Index</c:v>
                </c:pt>
                <c:pt idx="5">
                  <c:v>NIKKEI 225 (Japan)</c:v>
                </c:pt>
                <c:pt idx="6">
                  <c:v>PFTS Index</c:v>
                </c:pt>
                <c:pt idx="7">
                  <c:v>DAX (Germany)</c:v>
                </c:pt>
                <c:pt idx="8">
                  <c:v>S&amp;P 500 (USA)</c:v>
                </c:pt>
                <c:pt idx="9">
                  <c:v>DJIA (USA)</c:v>
                </c:pt>
                <c:pt idx="10">
                  <c:v>SHANGHAI SE COMPOSITE (China)</c:v>
                </c:pt>
                <c:pt idx="11">
                  <c:v>CAC 40 (France)</c:v>
                </c:pt>
                <c:pt idx="12">
                  <c:v>ММВБ (MICEX) (Russia)</c:v>
                </c:pt>
              </c:strCache>
            </c:strRef>
          </c:cat>
          <c:val>
            <c:numRef>
              <c:f>'IDX + ROR'!$B$28:$B$40</c:f>
              <c:numCache>
                <c:formatCode>0.00%</c:formatCode>
                <c:ptCount val="13"/>
                <c:pt idx="0">
                  <c:v>-7.3908793908793902E-2</c:v>
                </c:pt>
                <c:pt idx="1">
                  <c:v>-6.2405318415540645E-2</c:v>
                </c:pt>
                <c:pt idx="2">
                  <c:v>-5.0034401946543738E-2</c:v>
                </c:pt>
                <c:pt idx="3">
                  <c:v>-4.9057380665274541E-2</c:v>
                </c:pt>
                <c:pt idx="4">
                  <c:v>-4.0077157892765558E-2</c:v>
                </c:pt>
                <c:pt idx="5">
                  <c:v>-3.7969419460419429E-2</c:v>
                </c:pt>
                <c:pt idx="6">
                  <c:v>-2.4796597633136019E-2</c:v>
                </c:pt>
                <c:pt idx="7">
                  <c:v>-2.0490539041630895E-2</c:v>
                </c:pt>
                <c:pt idx="8">
                  <c:v>-1.8091652742267761E-2</c:v>
                </c:pt>
                <c:pt idx="9">
                  <c:v>-1.7159967495859796E-2</c:v>
                </c:pt>
                <c:pt idx="10">
                  <c:v>-1.577829231613892E-2</c:v>
                </c:pt>
                <c:pt idx="11">
                  <c:v>-6.9615321893855553E-3</c:v>
                </c:pt>
                <c:pt idx="12">
                  <c:v>1.9711626209151234E-4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F5-4646-AA61-4601A0C7D4A8}"/>
            </c:ext>
          </c:extLst>
        </c:ser>
        <c:ser>
          <c:idx val="1"/>
          <c:order val="1"/>
          <c:tx>
            <c:strRef>
              <c:f>'IDX + ROR'!$C$27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ROR'!$A$28:$A$40</c:f>
              <c:strCache>
                <c:ptCount val="13"/>
                <c:pt idx="0">
                  <c:v>HANG SENG (Hong Kong)</c:v>
                </c:pt>
                <c:pt idx="1">
                  <c:v>WIG20 (Poland)</c:v>
                </c:pt>
                <c:pt idx="2">
                  <c:v>FTSE 100  (Великобританія)</c:v>
                </c:pt>
                <c:pt idx="3">
                  <c:v>РТС (RTSI) (Russia)</c:v>
                </c:pt>
                <c:pt idx="4">
                  <c:v>UX Index</c:v>
                </c:pt>
                <c:pt idx="5">
                  <c:v>NIKKEI 225 (Japan)</c:v>
                </c:pt>
                <c:pt idx="6">
                  <c:v>PFTS Index</c:v>
                </c:pt>
                <c:pt idx="7">
                  <c:v>DAX (Germany)</c:v>
                </c:pt>
                <c:pt idx="8">
                  <c:v>S&amp;P 500 (USA)</c:v>
                </c:pt>
                <c:pt idx="9">
                  <c:v>DJIA (USA)</c:v>
                </c:pt>
                <c:pt idx="10">
                  <c:v>SHANGHAI SE COMPOSITE (China)</c:v>
                </c:pt>
                <c:pt idx="11">
                  <c:v>CAC 40 (France)</c:v>
                </c:pt>
                <c:pt idx="12">
                  <c:v>ММВБ (MICEX) (Russia)</c:v>
                </c:pt>
              </c:strCache>
            </c:strRef>
          </c:cat>
          <c:val>
            <c:numRef>
              <c:f>'IDX + ROR'!$C$28:$C$40</c:f>
              <c:numCache>
                <c:formatCode>0.00%</c:formatCode>
                <c:ptCount val="13"/>
                <c:pt idx="0">
                  <c:v>8.9144140965017549E-2</c:v>
                </c:pt>
                <c:pt idx="1">
                  <c:v>3.2504183815551535E-4</c:v>
                </c:pt>
                <c:pt idx="2">
                  <c:v>0.126642975837433</c:v>
                </c:pt>
                <c:pt idx="3">
                  <c:v>0.27567932616097468</c:v>
                </c:pt>
                <c:pt idx="4">
                  <c:v>-9.813846009477778E-2</c:v>
                </c:pt>
                <c:pt idx="5">
                  <c:v>7.528240394468666E-2</c:v>
                </c:pt>
                <c:pt idx="6">
                  <c:v>-5.7154605263157965E-2</c:v>
                </c:pt>
                <c:pt idx="7">
                  <c:v>0.15437884034033678</c:v>
                </c:pt>
                <c:pt idx="8">
                  <c:v>0.19899104492022501</c:v>
                </c:pt>
                <c:pt idx="9">
                  <c:v>0.16485144651033701</c:v>
                </c:pt>
                <c:pt idx="10">
                  <c:v>0.17587313043826946</c:v>
                </c:pt>
                <c:pt idx="11">
                  <c:v>0.17956971321338644</c:v>
                </c:pt>
                <c:pt idx="12">
                  <c:v>0.16154335382658469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6F5-4646-AA61-4601A0C7D4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512530648"/>
        <c:axId val="1"/>
      </c:barChart>
      <c:catAx>
        <c:axId val="5125306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3"/>
          <c:min val="-0.1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125306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A8C5-45D1-906A-01C21CF5E01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8C5-45D1-906A-01C21CF5E01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A8C5-45D1-906A-01C21CF5E01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8C5-45D1-906A-01C21CF5E01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8C5-45D1-906A-01C21CF5E01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8C5-45D1-906A-01C21CF5E01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A8C5-45D1-906A-01C21CF5E01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8C5-45D1-906A-01C21CF5E01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A8C5-45D1-906A-01C21CF5E01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8C5-45D1-906A-01C21CF5E01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A8C5-45D1-906A-01C21CF5E011}"/>
              </c:ext>
            </c:extLst>
          </c:dPt>
          <c:dLbls>
            <c:dLbl>
              <c:idx val="0"/>
              <c:layout>
                <c:manualLayout>
                  <c:x val="-3.3557177456275455E-2"/>
                  <c:y val="-0.1196220676119862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C5-45D1-906A-01C21CF5E011}"/>
                </c:ext>
              </c:extLst>
            </c:dLbl>
            <c:dLbl>
              <c:idx val="1"/>
              <c:layout>
                <c:manualLayout>
                  <c:x val="3.8824980264598741E-2"/>
                  <c:y val="-0.1046495187087214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C5-45D1-906A-01C21CF5E011}"/>
                </c:ext>
              </c:extLst>
            </c:dLbl>
            <c:dLbl>
              <c:idx val="2"/>
              <c:layout>
                <c:manualLayout>
                  <c:x val="9.8502387812974046E-2"/>
                  <c:y val="-0.1036262670870519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C5-45D1-906A-01C21CF5E011}"/>
                </c:ext>
              </c:extLst>
            </c:dLbl>
            <c:dLbl>
              <c:idx val="3"/>
              <c:layout>
                <c:manualLayout>
                  <c:x val="0.12151345347124098"/>
                  <c:y val="-2.975472491368091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C5-45D1-906A-01C21CF5E011}"/>
                </c:ext>
              </c:extLst>
            </c:dLbl>
            <c:dLbl>
              <c:idx val="4"/>
              <c:layout>
                <c:manualLayout>
                  <c:x val="8.4747258873211884E-2"/>
                  <c:y val="7.804159382395758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C5-45D1-906A-01C21CF5E011}"/>
                </c:ext>
              </c:extLst>
            </c:dLbl>
            <c:dLbl>
              <c:idx val="5"/>
              <c:layout>
                <c:manualLayout>
                  <c:x val="5.2576682151203147E-2"/>
                  <c:y val="0.1528117824184507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C5-45D1-906A-01C21CF5E011}"/>
                </c:ext>
              </c:extLst>
            </c:dLbl>
            <c:dLbl>
              <c:idx val="6"/>
              <c:layout>
                <c:manualLayout>
                  <c:x val="3.7885259786546999E-2"/>
                  <c:y val="8.695309264662043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C5-45D1-906A-01C21CF5E011}"/>
                </c:ext>
              </c:extLst>
            </c:dLbl>
            <c:dLbl>
              <c:idx val="7"/>
              <c:layout>
                <c:manualLayout>
                  <c:x val="-9.4220986575517363E-2"/>
                  <c:y val="0.1050097786861862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C5-45D1-906A-01C21CF5E011}"/>
                </c:ext>
              </c:extLst>
            </c:dLbl>
            <c:dLbl>
              <c:idx val="8"/>
              <c:layout>
                <c:manualLayout>
                  <c:x val="-8.0078778456626698E-2"/>
                  <c:y val="-4.862971149528827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C5-45D1-906A-01C21CF5E011}"/>
                </c:ext>
              </c:extLst>
            </c:dLbl>
            <c:dLbl>
              <c:idx val="9"/>
              <c:layout>
                <c:manualLayout>
                  <c:x val="-9.6166109004535372E-2"/>
                  <c:y val="-0.1079316758922030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C5-45D1-906A-01C21CF5E011}"/>
                </c:ext>
              </c:extLst>
            </c:dLbl>
            <c:dLbl>
              <c:idx val="10"/>
              <c:layout>
                <c:manualLayout>
                  <c:x val="-5.5108218417650123E-2"/>
                  <c:y val="-0.157554042287147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C5-45D1-906A-01C21CF5E01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O_NAV!$B$24:$B$34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Fond Aktsii</c:v>
                </c:pt>
                <c:pt idx="3">
                  <c:v>UNIVER.UA/Myhailo Hrushevskyi: Fond Derzhavnykh Paperiv</c:v>
                </c:pt>
                <c:pt idx="4">
                  <c:v>OTP Klasychnyi'</c:v>
                </c:pt>
                <c:pt idx="5">
                  <c:v>КІNTO-Ekviti</c:v>
                </c:pt>
                <c:pt idx="6">
                  <c:v>Sofiivskyi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UNIVER.UA/Volodymyr Velykyi: Fond Zbalansovanyi</c:v>
                </c:pt>
              </c:strCache>
            </c:strRef>
          </c:cat>
          <c:val>
            <c:numRef>
              <c:f>O_NAV!$C$24:$C$34</c:f>
              <c:numCache>
                <c:formatCode>#,##0.00</c:formatCode>
                <c:ptCount val="11"/>
                <c:pt idx="0">
                  <c:v>6186385.1999000013</c:v>
                </c:pt>
                <c:pt idx="1">
                  <c:v>30343158.780000001</c:v>
                </c:pt>
                <c:pt idx="2">
                  <c:v>11355413.91</c:v>
                </c:pt>
                <c:pt idx="3">
                  <c:v>7521745.1500000004</c:v>
                </c:pt>
                <c:pt idx="4">
                  <c:v>5940214.1299999999</c:v>
                </c:pt>
                <c:pt idx="5">
                  <c:v>5336915.4400000004</c:v>
                </c:pt>
                <c:pt idx="6">
                  <c:v>5062148.2801000001</c:v>
                </c:pt>
                <c:pt idx="7">
                  <c:v>4258374.79</c:v>
                </c:pt>
                <c:pt idx="8">
                  <c:v>3361329.71</c:v>
                </c:pt>
                <c:pt idx="9">
                  <c:v>2705941.65</c:v>
                </c:pt>
                <c:pt idx="10">
                  <c:v>1662247.42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8C5-45D1-906A-01C21CF5E01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8C5-45D1-906A-01C21CF5E0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A8C5-45D1-906A-01C21CF5E01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8C5-45D1-906A-01C21CF5E01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8C5-45D1-906A-01C21CF5E01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8C5-45D1-906A-01C21CF5E01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8C5-45D1-906A-01C21CF5E01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A8C5-45D1-906A-01C21CF5E01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8C5-45D1-906A-01C21CF5E01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A8C5-45D1-906A-01C21CF5E01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A8C5-45D1-906A-01C21CF5E01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A8C5-45D1-906A-01C21CF5E01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O_NAV!$B$24:$B$34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Fond Aktsii</c:v>
                </c:pt>
                <c:pt idx="3">
                  <c:v>UNIVER.UA/Myhailo Hrushevskyi: Fond Derzhavnykh Paperiv</c:v>
                </c:pt>
                <c:pt idx="4">
                  <c:v>OTP Klasychnyi'</c:v>
                </c:pt>
                <c:pt idx="5">
                  <c:v>КІNTO-Ekviti</c:v>
                </c:pt>
                <c:pt idx="6">
                  <c:v>Sofiivskyi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UNIVER.UA/Volodymyr Velykyi: Fond Zbalansovanyi</c:v>
                </c:pt>
              </c:strCache>
            </c:strRef>
          </c:cat>
          <c:val>
            <c:numRef>
              <c:f>O_NAV!$D$24:$D$34</c:f>
              <c:numCache>
                <c:formatCode>0.00%</c:formatCode>
                <c:ptCount val="11"/>
                <c:pt idx="0">
                  <c:v>7.2175155840200719E-2</c:v>
                </c:pt>
                <c:pt idx="1">
                  <c:v>0.3540067653184375</c:v>
                </c:pt>
                <c:pt idx="2">
                  <c:v>0.13248104379233949</c:v>
                </c:pt>
                <c:pt idx="3">
                  <c:v>8.7754498119564109E-2</c:v>
                </c:pt>
                <c:pt idx="4">
                  <c:v>6.9303133688449037E-2</c:v>
                </c:pt>
                <c:pt idx="5">
                  <c:v>6.2264584428754897E-2</c:v>
                </c:pt>
                <c:pt idx="6">
                  <c:v>5.9058938167692393E-2</c:v>
                </c:pt>
                <c:pt idx="7">
                  <c:v>4.9681494792661811E-2</c:v>
                </c:pt>
                <c:pt idx="8">
                  <c:v>3.921587289027334E-2</c:v>
                </c:pt>
                <c:pt idx="9">
                  <c:v>3.1569608741207511E-2</c:v>
                </c:pt>
                <c:pt idx="10">
                  <c:v>1.9393064399774337E-2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8C5-45D1-906A-01C21CF5E01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rich>
      </c:tx>
      <c:layout>
        <c:manualLayout>
          <c:xMode val="edge"/>
          <c:yMode val="edge"/>
          <c:x val="0.3930463974560639"/>
          <c:y val="3.90144128336884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746055179143619E-2"/>
          <c:y val="0.38398395788945983"/>
          <c:w val="0.90325085569230068"/>
          <c:h val="0.3449695450557713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'O_dynamics NAV'!$C$58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DC7-4CE1-8278-B3DB7C2DC458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BDC7-4CE1-8278-B3DB7C2DC458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BDC7-4CE1-8278-B3DB7C2DC458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BDC7-4CE1-8278-B3DB7C2DC458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DC7-4CE1-8278-B3DB7C2DC458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BDC7-4CE1-8278-B3DB7C2DC458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BDC7-4CE1-8278-B3DB7C2DC458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DC7-4CE1-8278-B3DB7C2DC458}"/>
                </c:ext>
              </c:extLst>
            </c:dLbl>
            <c:dLbl>
              <c:idx val="8"/>
              <c:layout>
                <c:manualLayout>
                  <c:x val="1.446101558886248E-4"/>
                  <c:y val="-4.709047471168847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C7-4CE1-8278-B3DB7C2DC458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DC7-4CE1-8278-B3DB7C2DC458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DC7-4CE1-8278-B3DB7C2DC458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DC7-4CE1-8278-B3DB7C2DC458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DC7-4CE1-8278-B3DB7C2DC458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DC7-4CE1-8278-B3DB7C2DC458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DC7-4CE1-8278-B3DB7C2DC458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DC7-4CE1-8278-B3DB7C2DC458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BDC7-4CE1-8278-B3DB7C2DC458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BDC7-4CE1-8278-B3DB7C2DC458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BDC7-4CE1-8278-B3DB7C2DC458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BDC7-4CE1-8278-B3DB7C2DC458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BDC7-4CE1-8278-B3DB7C2DC458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'O_dynamics NAV'!$B$59:$B$69</c:f>
              <c:strCache>
                <c:ptCount val="11"/>
                <c:pt idx="0">
                  <c:v>OTP Klasychnyi'</c:v>
                </c:pt>
                <c:pt idx="1">
                  <c:v>VSI</c:v>
                </c:pt>
                <c:pt idx="2">
                  <c:v>KINTO-Kaznacheiskyi</c:v>
                </c:pt>
                <c:pt idx="3">
                  <c:v>UNIVER.UA/Myhailo Hrushevskyi: Fond Derzhavnykh Paperiv</c:v>
                </c:pt>
                <c:pt idx="4">
                  <c:v>Altus – Depozyt</c:v>
                </c:pt>
                <c:pt idx="5">
                  <c:v>ТАSK Resurs</c:v>
                </c:pt>
                <c:pt idx="6">
                  <c:v>КІNTO-Ekviti</c:v>
                </c:pt>
                <c:pt idx="7">
                  <c:v>UNIVER.UA/Iaroslav Mudryi: Fond Aktsii</c:v>
                </c:pt>
                <c:pt idx="8">
                  <c:v>OTP Fond Aktsii</c:v>
                </c:pt>
                <c:pt idx="9">
                  <c:v>КІNТО-Klasychnyi</c:v>
                </c:pt>
                <c:pt idx="10">
                  <c:v>Others</c:v>
                </c:pt>
              </c:strCache>
            </c:strRef>
          </c:cat>
          <c:val>
            <c:numRef>
              <c:f>'O_dynamics NAV'!$C$59:$C$69</c:f>
              <c:numCache>
                <c:formatCode>#,##0.00</c:formatCode>
                <c:ptCount val="11"/>
                <c:pt idx="0">
                  <c:v>415.21670000000017</c:v>
                </c:pt>
                <c:pt idx="1">
                  <c:v>177.48500999999999</c:v>
                </c:pt>
                <c:pt idx="2">
                  <c:v>89.121390000000119</c:v>
                </c:pt>
                <c:pt idx="3">
                  <c:v>71.20980000000074</c:v>
                </c:pt>
                <c:pt idx="4">
                  <c:v>39.734110000000335</c:v>
                </c:pt>
                <c:pt idx="5">
                  <c:v>-41.408959999999965</c:v>
                </c:pt>
                <c:pt idx="6">
                  <c:v>-20.552419999999927</c:v>
                </c:pt>
                <c:pt idx="7">
                  <c:v>-33.94686999999999</c:v>
                </c:pt>
                <c:pt idx="8">
                  <c:v>-450.79945999999899</c:v>
                </c:pt>
                <c:pt idx="9">
                  <c:v>-664.21643999999765</c:v>
                </c:pt>
                <c:pt idx="10">
                  <c:v>27.048270000000684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DC7-4CE1-8278-B3DB7C2DC458}"/>
            </c:ext>
          </c:extLst>
        </c:ser>
        <c:ser>
          <c:idx val="0"/>
          <c:order val="1"/>
          <c:tx>
            <c:strRef>
              <c:f>'O_dynamics NAV'!$E$58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1632713317797881E-2"/>
                  <c:y val="0.3141686928186489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DC7-4CE1-8278-B3DB7C2DC458}"/>
                </c:ext>
              </c:extLst>
            </c:dLbl>
            <c:dLbl>
              <c:idx val="1"/>
              <c:layout>
                <c:manualLayout>
                  <c:x val="5.1526079110257583E-3"/>
                  <c:y val="-2.4284855150248363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DC7-4CE1-8278-B3DB7C2DC458}"/>
                </c:ext>
              </c:extLst>
            </c:dLbl>
            <c:dLbl>
              <c:idx val="2"/>
              <c:layout>
                <c:manualLayout>
                  <c:x val="3.5748175412287919E-3"/>
                  <c:y val="3.8963969928883124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DC7-4CE1-8278-B3DB7C2DC458}"/>
                </c:ext>
              </c:extLst>
            </c:dLbl>
            <c:dLbl>
              <c:idx val="3"/>
              <c:layout>
                <c:manualLayout>
                  <c:x val="4.264681914173063E-3"/>
                  <c:y val="-2.578298281791235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DC7-4CE1-8278-B3DB7C2DC458}"/>
                </c:ext>
              </c:extLst>
            </c:dLbl>
            <c:dLbl>
              <c:idx val="4"/>
              <c:layout>
                <c:manualLayout>
                  <c:x val="2.2719742392179887E-3"/>
                  <c:y val="-2.578298281791235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DC7-4CE1-8278-B3DB7C2DC458}"/>
                </c:ext>
              </c:extLst>
            </c:dLbl>
            <c:dLbl>
              <c:idx val="5"/>
              <c:layout>
                <c:manualLayout>
                  <c:x val="1.0351250209091334E-3"/>
                  <c:y val="-2.578298281791235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DC7-4CE1-8278-B3DB7C2DC458}"/>
                </c:ext>
              </c:extLst>
            </c:dLbl>
            <c:dLbl>
              <c:idx val="6"/>
              <c:layout>
                <c:manualLayout>
                  <c:x val="3.3235219688185769E-3"/>
                  <c:y val="3.2621550911285935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DC7-4CE1-8278-B3DB7C2DC458}"/>
                </c:ext>
              </c:extLst>
            </c:dLbl>
            <c:dLbl>
              <c:idx val="7"/>
              <c:layout>
                <c:manualLayout>
                  <c:x val="1.6716760725492552E-3"/>
                  <c:y val="5.858121788910319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DC7-4CE1-8278-B3DB7C2DC458}"/>
                </c:ext>
              </c:extLst>
            </c:dLbl>
            <c:dLbl>
              <c:idx val="8"/>
              <c:layout>
                <c:manualLayout>
                  <c:x val="1.5315470895723715E-3"/>
                  <c:y val="-6.830550485256159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DC7-4CE1-8278-B3DB7C2DC458}"/>
                </c:ext>
              </c:extLst>
            </c:dLbl>
            <c:dLbl>
              <c:idx val="9"/>
              <c:layout>
                <c:manualLayout>
                  <c:x val="1.8064147845560097E-3"/>
                  <c:y val="5.2221141688664208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DC7-4CE1-8278-B3DB7C2DC458}"/>
                </c:ext>
              </c:extLst>
            </c:dLbl>
            <c:dLbl>
              <c:idx val="10"/>
              <c:layout>
                <c:manualLayout>
                  <c:x val="8.9766720973283309E-4"/>
                  <c:y val="-4.9806271712045658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DC7-4CE1-8278-B3DB7C2DC458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DC7-4CE1-8278-B3DB7C2DC458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585080210311705"/>
                  <c:y val="0.3490763253540544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DC7-4CE1-8278-B3DB7C2DC458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271402641518629"/>
                  <c:y val="0.3839839578894598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DC7-4CE1-8278-B3DB7C2DC458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03331091839017"/>
                  <c:y val="0.347022935204912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DC7-4CE1-8278-B3DB7C2DC458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870805040926338"/>
                  <c:y val="0.3511297155031958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DC7-4CE1-8278-B3DB7C2DC458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DC7-4CE1-8278-B3DB7C2DC458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865520675017037"/>
                  <c:y val="0.357289885950620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DC7-4CE1-8278-B3DB7C2DC458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DC7-4CE1-8278-B3DB7C2DC458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295601922419693"/>
                  <c:y val="0.4640661737059781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DC7-4CE1-8278-B3DB7C2DC458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772550822992567"/>
                  <c:y val="0.6632450181727033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DC7-4CE1-8278-B3DB7C2DC458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DC7-4CE1-8278-B3DB7C2DC458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'O_dynamics NAV'!$B$59:$B$69</c:f>
              <c:strCache>
                <c:ptCount val="11"/>
                <c:pt idx="0">
                  <c:v>OTP Klasychnyi'</c:v>
                </c:pt>
                <c:pt idx="1">
                  <c:v>VSI</c:v>
                </c:pt>
                <c:pt idx="2">
                  <c:v>KINTO-Kaznacheiskyi</c:v>
                </c:pt>
                <c:pt idx="3">
                  <c:v>UNIVER.UA/Myhailo Hrushevskyi: Fond Derzhavnykh Paperiv</c:v>
                </c:pt>
                <c:pt idx="4">
                  <c:v>Altus – Depozyt</c:v>
                </c:pt>
                <c:pt idx="5">
                  <c:v>ТАSK Resurs</c:v>
                </c:pt>
                <c:pt idx="6">
                  <c:v>КІNTO-Ekviti</c:v>
                </c:pt>
                <c:pt idx="7">
                  <c:v>UNIVER.UA/Iaroslav Mudryi: Fond Aktsii</c:v>
                </c:pt>
                <c:pt idx="8">
                  <c:v>OTP Fond Aktsii</c:v>
                </c:pt>
                <c:pt idx="9">
                  <c:v>КІNТО-Klasychnyi</c:v>
                </c:pt>
                <c:pt idx="10">
                  <c:v>Others</c:v>
                </c:pt>
              </c:strCache>
            </c:strRef>
          </c:cat>
          <c:val>
            <c:numRef>
              <c:f>'O_dynamics NAV'!$E$59:$E$69</c:f>
              <c:numCache>
                <c:formatCode>#,##0.00</c:formatCode>
                <c:ptCount val="11"/>
                <c:pt idx="0">
                  <c:v>330.29601097432823</c:v>
                </c:pt>
                <c:pt idx="1">
                  <c:v>171.63082670129853</c:v>
                </c:pt>
                <c:pt idx="2">
                  <c:v>15.272087207860899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-5.050951852726187</c:v>
                </c:pt>
                <c:pt idx="7">
                  <c:v>-20.549684289216337</c:v>
                </c:pt>
                <c:pt idx="8">
                  <c:v>-532.71499205261409</c:v>
                </c:pt>
                <c:pt idx="9">
                  <c:v>-696.10844324702157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BDC7-4CE1-8278-B3DB7C2DC4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512183512"/>
        <c:axId val="1"/>
      </c:barChart>
      <c:lineChart>
        <c:grouping val="standard"/>
        <c:varyColors val="0"/>
        <c:ser>
          <c:idx val="2"/>
          <c:order val="2"/>
          <c:tx>
            <c:strRef>
              <c:f>'O_dynamics NAV'!$D$58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649983872383676E-2"/>
                  <c:y val="-9.282515106525468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DC7-4CE1-8278-B3DB7C2DC458}"/>
                </c:ext>
              </c:extLst>
            </c:dLbl>
            <c:dLbl>
              <c:idx val="1"/>
              <c:layout>
                <c:manualLayout>
                  <c:x val="-1.583996543752228E-2"/>
                  <c:y val="-5.943729846648843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DC7-4CE1-8278-B3DB7C2DC458}"/>
                </c:ext>
              </c:extLst>
            </c:dLbl>
            <c:dLbl>
              <c:idx val="2"/>
              <c:layout>
                <c:manualLayout>
                  <c:x val="-6.494796262783209E-3"/>
                  <c:y val="5.14186567520049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DC7-4CE1-8278-B3DB7C2DC458}"/>
                </c:ext>
              </c:extLst>
            </c:dLbl>
            <c:dLbl>
              <c:idx val="3"/>
              <c:layout>
                <c:manualLayout>
                  <c:x val="-1.5290230047554865E-2"/>
                  <c:y val="5.05358129481116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DC7-4CE1-8278-B3DB7C2DC458}"/>
                </c:ext>
              </c:extLst>
            </c:dLbl>
            <c:dLbl>
              <c:idx val="4"/>
              <c:layout>
                <c:manualLayout>
                  <c:x val="-1.8794654635802488E-2"/>
                  <c:y val="4.43357301343610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DC7-4CE1-8278-B3DB7C2DC458}"/>
                </c:ext>
              </c:extLst>
            </c:dLbl>
            <c:dLbl>
              <c:idx val="5"/>
              <c:layout>
                <c:manualLayout>
                  <c:x val="-1.8519866313621181E-2"/>
                  <c:y val="0.1151560357652249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DC7-4CE1-8278-B3DB7C2DC458}"/>
                </c:ext>
              </c:extLst>
            </c:dLbl>
            <c:dLbl>
              <c:idx val="6"/>
              <c:layout>
                <c:manualLayout>
                  <c:x val="-1.900085707528365E-2"/>
                  <c:y val="0.100073498050492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DC7-4CE1-8278-B3DB7C2DC458}"/>
                </c:ext>
              </c:extLst>
            </c:dLbl>
            <c:dLbl>
              <c:idx val="7"/>
              <c:layout>
                <c:manualLayout>
                  <c:x val="-1.5702555553714914E-2"/>
                  <c:y val="0.1084014456899058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DC7-4CE1-8278-B3DB7C2DC458}"/>
                </c:ext>
              </c:extLst>
            </c:dLbl>
            <c:dLbl>
              <c:idx val="8"/>
              <c:layout>
                <c:manualLayout>
                  <c:x val="-1.9962838598608812E-2"/>
                  <c:y val="0.1025200834953514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DC7-4CE1-8278-B3DB7C2DC458}"/>
                </c:ext>
              </c:extLst>
            </c:dLbl>
            <c:dLbl>
              <c:idx val="9"/>
              <c:layout>
                <c:manualLayout>
                  <c:x val="-2.1199687816917612E-2"/>
                  <c:y val="5.600388034055447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DC7-4CE1-8278-B3DB7C2DC458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BDC7-4CE1-8278-B3DB7C2DC458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06768254830596"/>
                  <c:y val="1.02669507457074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DC7-4CE1-8278-B3DB7C2DC458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317504840372882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DC7-4CE1-8278-B3DB7C2DC458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BDC7-4CE1-8278-B3DB7C2DC458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BDC7-4CE1-8278-B3DB7C2DC458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BDC7-4CE1-8278-B3DB7C2DC458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DC7-4CE1-8278-B3DB7C2DC458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DC7-4CE1-8278-B3DB7C2DC458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DC7-4CE1-8278-B3DB7C2DC458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BDC7-4CE1-8278-B3DB7C2DC458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BDC7-4CE1-8278-B3DB7C2DC458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BDC7-4CE1-8278-B3DB7C2DC4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'O_dynamics NAV'!$B$59:$B$68</c:f>
              <c:strCache>
                <c:ptCount val="10"/>
                <c:pt idx="0">
                  <c:v>OTP Klasychnyi'</c:v>
                </c:pt>
                <c:pt idx="1">
                  <c:v>VSI</c:v>
                </c:pt>
                <c:pt idx="2">
                  <c:v>KINTO-Kaznacheiskyi</c:v>
                </c:pt>
                <c:pt idx="3">
                  <c:v>UNIVER.UA/Myhailo Hrushevskyi: Fond Derzhavnykh Paperiv</c:v>
                </c:pt>
                <c:pt idx="4">
                  <c:v>Altus – Depozyt</c:v>
                </c:pt>
                <c:pt idx="5">
                  <c:v>ТАSK Resurs</c:v>
                </c:pt>
                <c:pt idx="6">
                  <c:v>КІNTO-Ekviti</c:v>
                </c:pt>
                <c:pt idx="7">
                  <c:v>UNIVER.UA/Iaroslav Mudryi: Fond Aktsii</c:v>
                </c:pt>
                <c:pt idx="8">
                  <c:v>OTP Fond Aktsii</c:v>
                </c:pt>
                <c:pt idx="9">
                  <c:v>КІNТО-Klasychnyi</c:v>
                </c:pt>
              </c:strCache>
            </c:strRef>
          </c:cat>
          <c:val>
            <c:numRef>
              <c:f>'O_dynamics NAV'!$D$59:$D$68</c:f>
              <c:numCache>
                <c:formatCode>0.00%</c:formatCode>
                <c:ptCount val="10"/>
                <c:pt idx="0">
                  <c:v>7.5152378849160872E-2</c:v>
                </c:pt>
                <c:pt idx="1">
                  <c:v>0.11986555581240091</c:v>
                </c:pt>
                <c:pt idx="2">
                  <c:v>3.4057130847802333E-2</c:v>
                </c:pt>
                <c:pt idx="3">
                  <c:v>9.5576756105184776E-3</c:v>
                </c:pt>
                <c:pt idx="4">
                  <c:v>9.4186997694243862E-3</c:v>
                </c:pt>
                <c:pt idx="5">
                  <c:v>-3.7084856797093259E-2</c:v>
                </c:pt>
                <c:pt idx="6">
                  <c:v>-3.8362190006679619E-3</c:v>
                </c:pt>
                <c:pt idx="7">
                  <c:v>-3.2009948949371959E-2</c:v>
                </c:pt>
                <c:pt idx="8">
                  <c:v>-3.8183238424734568E-2</c:v>
                </c:pt>
                <c:pt idx="9">
                  <c:v>-2.1421240439970322E-2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BDC7-4CE1-8278-B3DB7C2DC4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1218351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300"/>
          <c:min val="-85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121835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9538978011457461E-2"/>
          <c:y val="0.75564757488407064"/>
          <c:w val="0.48299355379697079"/>
          <c:h val="5.13347537285374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Open-Ended Funds, Bank Deposits and Equity Indexes for the Month  </a:t>
            </a:r>
          </a:p>
        </c:rich>
      </c:tx>
      <c:layout>
        <c:manualLayout>
          <c:xMode val="edge"/>
          <c:yMode val="edge"/>
          <c:x val="0.31354198561806806"/>
          <c:y val="6.097567027088719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33392673128939E-2"/>
          <c:y val="9.552855009105661E-2"/>
          <c:w val="0.92395927323331017"/>
          <c:h val="0.86890330136014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B4BE-4D58-8D65-45E4BB4A8C40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B4BE-4D58-8D65-45E4BB4A8C40}"/>
              </c:ext>
            </c:extLst>
          </c:dPt>
          <c:dPt>
            <c:idx val="17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B4BE-4D58-8D65-45E4BB4A8C40}"/>
              </c:ext>
            </c:extLst>
          </c:dPt>
          <c:dPt>
            <c:idx val="1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B4BE-4D58-8D65-45E4BB4A8C40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4BE-4D58-8D65-45E4BB4A8C40}"/>
              </c:ext>
            </c:extLst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BE-4D58-8D65-45E4BB4A8C40}"/>
              </c:ext>
            </c:extLst>
          </c:dPt>
          <c:dPt>
            <c:idx val="2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BE-4D58-8D65-45E4BB4A8C40}"/>
              </c:ext>
            </c:extLst>
          </c:dPt>
          <c:dPt>
            <c:idx val="22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4BE-4D58-8D65-45E4BB4A8C40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4BE-4D58-8D65-45E4BB4A8C40}"/>
              </c:ext>
            </c:extLst>
          </c:dPt>
          <c:dPt>
            <c:idx val="2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4BE-4D58-8D65-45E4BB4A8C40}"/>
              </c:ext>
            </c:extLst>
          </c:dPt>
          <c:dPt>
            <c:idx val="2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4BE-4D58-8D65-45E4BB4A8C40}"/>
              </c:ext>
            </c:extLst>
          </c:dPt>
          <c:dPt>
            <c:idx val="2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BE-4D58-8D65-45E4BB4A8C40}"/>
              </c:ext>
            </c:extLst>
          </c:dPt>
          <c:dPt>
            <c:idx val="2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4BE-4D58-8D65-45E4BB4A8C40}"/>
              </c:ext>
            </c:extLst>
          </c:dPt>
          <c:dPt>
            <c:idx val="2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4BE-4D58-8D65-45E4BB4A8C40}"/>
              </c:ext>
            </c:extLst>
          </c:dPt>
          <c:dPt>
            <c:idx val="2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BE-4D58-8D65-45E4BB4A8C40}"/>
              </c:ext>
            </c:extLst>
          </c:dPt>
          <c:dPt>
            <c:idx val="3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4BE-4D58-8D65-45E4BB4A8C40}"/>
              </c:ext>
            </c:extLst>
          </c:dPt>
          <c:dPt>
            <c:idx val="31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4BE-4D58-8D65-45E4BB4A8C40}"/>
              </c:ext>
            </c:extLst>
          </c:dPt>
          <c:dPt>
            <c:idx val="32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4BE-4D58-8D65-45E4BB4A8C40}"/>
              </c:ext>
            </c:extLst>
          </c:dPt>
          <c:dPt>
            <c:idx val="3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4BE-4D58-8D65-45E4BB4A8C40}"/>
              </c:ext>
            </c:extLst>
          </c:dPt>
          <c:dPt>
            <c:idx val="3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4BE-4D58-8D65-45E4BB4A8C40}"/>
              </c:ext>
            </c:extLst>
          </c:dPt>
          <c:dPt>
            <c:idx val="3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4BE-4D58-8D65-45E4BB4A8C40}"/>
              </c:ext>
            </c:extLst>
          </c:dPt>
          <c:dPt>
            <c:idx val="3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4BE-4D58-8D65-45E4BB4A8C40}"/>
              </c:ext>
            </c:extLst>
          </c:dPt>
          <c:dPt>
            <c:idx val="4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4BE-4D58-8D65-45E4BB4A8C40}"/>
              </c:ext>
            </c:extLst>
          </c:dPt>
          <c:dPt>
            <c:idx val="4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4BE-4D58-8D65-45E4BB4A8C40}"/>
              </c:ext>
            </c:extLst>
          </c:dPt>
          <c:dPt>
            <c:idx val="4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B4BE-4D58-8D65-45E4BB4A8C40}"/>
              </c:ext>
            </c:extLst>
          </c:dPt>
          <c:dPt>
            <c:idx val="4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4BE-4D58-8D65-45E4BB4A8C40}"/>
              </c:ext>
            </c:extLst>
          </c:dPt>
          <c:dPt>
            <c:idx val="4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4BE-4D58-8D65-45E4BB4A8C40}"/>
              </c:ext>
            </c:extLst>
          </c:dPt>
          <c:dPt>
            <c:idx val="4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4BE-4D58-8D65-45E4BB4A8C40}"/>
              </c:ext>
            </c:extLst>
          </c:dPt>
          <c:dPt>
            <c:idx val="4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4BE-4D58-8D65-45E4BB4A8C40}"/>
              </c:ext>
            </c:extLst>
          </c:dPt>
          <c:cat>
            <c:strRef>
              <c:f>'O_diagram(ROR)'!$A$2:$A$23</c:f>
              <c:strCache>
                <c:ptCount val="22"/>
                <c:pt idx="0">
                  <c:v>ТАSK Resurs</c:v>
                </c:pt>
                <c:pt idx="1">
                  <c:v>UNIVER.UA/Iaroslav Mudryi: Fond Aktsii</c:v>
                </c:pt>
                <c:pt idx="2">
                  <c:v>UNIVER.UA/Volodymyr Velykyi: Fond Zbalansovanyi</c:v>
                </c:pt>
                <c:pt idx="3">
                  <c:v>Sofiivskyi</c:v>
                </c:pt>
                <c:pt idx="4">
                  <c:v>КІNTO-Ekviti</c:v>
                </c:pt>
                <c:pt idx="5">
                  <c:v>КІNТО-Klasychnyi</c:v>
                </c:pt>
                <c:pt idx="6">
                  <c:v>VSI</c:v>
                </c:pt>
                <c:pt idx="7">
                  <c:v>UNIVER.UA/Taras Shevchenko: Fond Zaoshchadzhen</c:v>
                </c:pt>
                <c:pt idx="8">
                  <c:v>OTP Fond Aktsii</c:v>
                </c:pt>
                <c:pt idx="9">
                  <c:v>Altus – Depozyt</c:v>
                </c:pt>
                <c:pt idx="10">
                  <c:v>UNIVER.UA/Myhailo Hrushevskyi: Fond Derzhavnykh Paperiv</c:v>
                </c:pt>
                <c:pt idx="11">
                  <c:v>Altus – Zbalansovanyi</c:v>
                </c:pt>
                <c:pt idx="12">
                  <c:v>OTP Klasychnyi'</c:v>
                </c:pt>
                <c:pt idx="13">
                  <c:v>Nadbannia</c:v>
                </c:pt>
                <c:pt idx="14">
                  <c:v>KINTO-Kaznacheiskyi</c:v>
                </c:pt>
                <c:pt idx="15">
                  <c:v>Funds' average rate of return</c:v>
                </c:pt>
                <c:pt idx="16">
                  <c:v>UX Index</c:v>
                </c:pt>
                <c:pt idx="17">
                  <c:v>PFTS Index</c:v>
                </c:pt>
                <c:pt idx="18">
                  <c:v>EURO Deposits</c:v>
                </c:pt>
                <c:pt idx="19">
                  <c:v>USD Deposits</c:v>
                </c:pt>
                <c:pt idx="20">
                  <c:v>UAH Deposits</c:v>
                </c:pt>
                <c:pt idx="21">
                  <c:v>"Gold" deposit (at official rate of gold)</c:v>
                </c:pt>
              </c:strCache>
            </c:strRef>
          </c:cat>
          <c:val>
            <c:numRef>
              <c:f>'O_diagram(ROR)'!$B$2:$B$23</c:f>
              <c:numCache>
                <c:formatCode>0.00%</c:formatCode>
                <c:ptCount val="22"/>
                <c:pt idx="0">
                  <c:v>-3.7084856797102494E-2</c:v>
                </c:pt>
                <c:pt idx="1">
                  <c:v>-1.2812587143657628E-2</c:v>
                </c:pt>
                <c:pt idx="2">
                  <c:v>-8.5626856412678309E-3</c:v>
                </c:pt>
                <c:pt idx="3">
                  <c:v>-3.1757708499556836E-3</c:v>
                </c:pt>
                <c:pt idx="4">
                  <c:v>-2.8948877641692405E-3</c:v>
                </c:pt>
                <c:pt idx="5">
                  <c:v>1.0971033688391696E-3</c:v>
                </c:pt>
                <c:pt idx="6">
                  <c:v>3.4481900413612099E-3</c:v>
                </c:pt>
                <c:pt idx="7">
                  <c:v>5.7180097614111247E-3</c:v>
                </c:pt>
                <c:pt idx="8">
                  <c:v>7.0587862492157427E-3</c:v>
                </c:pt>
                <c:pt idx="9">
                  <c:v>9.4186997694289953E-3</c:v>
                </c:pt>
                <c:pt idx="10">
                  <c:v>9.55767561051446E-3</c:v>
                </c:pt>
                <c:pt idx="11">
                  <c:v>1.0642424980883192E-2</c:v>
                </c:pt>
                <c:pt idx="12">
                  <c:v>1.5268731628029775E-2</c:v>
                </c:pt>
                <c:pt idx="13">
                  <c:v>1.9491699836441612E-2</c:v>
                </c:pt>
                <c:pt idx="14">
                  <c:v>2.8159291406188558E-2</c:v>
                </c:pt>
                <c:pt idx="15">
                  <c:v>3.0219882970773976E-3</c:v>
                </c:pt>
                <c:pt idx="16">
                  <c:v>-4.0077157892765558E-2</c:v>
                </c:pt>
                <c:pt idx="17">
                  <c:v>-2.4796597633136019E-2</c:v>
                </c:pt>
                <c:pt idx="18">
                  <c:v>5.0825632078521643E-4</c:v>
                </c:pt>
                <c:pt idx="19">
                  <c:v>9.5715767420072595E-3</c:v>
                </c:pt>
                <c:pt idx="20">
                  <c:v>1.3972602739726029E-2</c:v>
                </c:pt>
                <c:pt idx="21">
                  <c:v>8.4097580450267717E-2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4BE-4D58-8D65-45E4BB4A8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12176952"/>
        <c:axId val="1"/>
      </c:barChart>
      <c:catAx>
        <c:axId val="512176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8.5000000000000006E-2"/>
          <c:min val="-4.4999999999999998E-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12176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1759999999999999"/>
          <c:y val="6.6666840278229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00000000000001E-2"/>
          <c:y val="0.34133422222453702"/>
          <c:w val="0.93440000000000001"/>
          <c:h val="0.437334472225188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'І_dynamics NAV '!$C$33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512-4C49-BCA9-BB7AEEE4CF70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512-4C49-BCA9-BB7AEEE4CF70}"/>
                </c:ext>
              </c:extLst>
            </c:dLbl>
            <c:dLbl>
              <c:idx val="2"/>
              <c:layout>
                <c:manualLayout>
                  <c:x val="-2.4195761404621763E-4"/>
                  <c:y val="7.691931661568784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12-4C49-BCA9-BB7AEEE4CF70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512-4C49-BCA9-BB7AEEE4CF7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9360000000000002"/>
                  <c:y val="0.4826679236143844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12-4C49-BCA9-BB7AEEE4CF70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512-4C49-BCA9-BB7AEEE4CF7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12-4C49-BCA9-BB7AEEE4CF70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512-4C49-BCA9-BB7AEEE4CF70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512-4C49-BCA9-BB7AEEE4CF70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8512-4C49-BCA9-BB7AEEE4CF70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512-4C49-BCA9-BB7AEEE4CF70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8512-4C49-BCA9-BB7AEEE4CF70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512-4C49-BCA9-BB7AEEE4CF70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512-4C49-BCA9-BB7AEEE4CF70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512-4C49-BCA9-BB7AEEE4CF70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 '!$B$34:$B$36</c:f>
              <c:strCache>
                <c:ptCount val="3"/>
                <c:pt idx="0">
                  <c:v>ТАSК Ukrainskyi Kapital</c:v>
                </c:pt>
                <c:pt idx="1">
                  <c:v>Optimum</c:v>
                </c:pt>
                <c:pt idx="2">
                  <c:v>Zbalansovanyi Fond Parytet</c:v>
                </c:pt>
              </c:strCache>
            </c:strRef>
          </c:cat>
          <c:val>
            <c:numRef>
              <c:f>'І_dynamics NAV '!$C$34:$C$36</c:f>
              <c:numCache>
                <c:formatCode>#,##0.00</c:formatCode>
                <c:ptCount val="3"/>
                <c:pt idx="0">
                  <c:v>36.707550000000047</c:v>
                </c:pt>
                <c:pt idx="1">
                  <c:v>28.718459999999993</c:v>
                </c:pt>
                <c:pt idx="2">
                  <c:v>17.302340000000083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512-4C49-BCA9-BB7AEEE4CF70}"/>
            </c:ext>
          </c:extLst>
        </c:ser>
        <c:ser>
          <c:idx val="0"/>
          <c:order val="1"/>
          <c:tx>
            <c:strRef>
              <c:f>'І_dynamics NAV '!$E$33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916383474562755E-2"/>
                  <c:y val="-5.480414725342885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512-4C49-BCA9-BB7AEEE4CF70}"/>
                </c:ext>
              </c:extLst>
            </c:dLbl>
            <c:dLbl>
              <c:idx val="1"/>
              <c:layout>
                <c:manualLayout>
                  <c:x val="4.2496808946168585E-3"/>
                  <c:y val="-1.4706750308457472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512-4C49-BCA9-BB7AEEE4CF70}"/>
                </c:ext>
              </c:extLst>
            </c:dLbl>
            <c:dLbl>
              <c:idx val="2"/>
              <c:layout>
                <c:manualLayout>
                  <c:x val="5.5829783146709167E-3"/>
                  <c:y val="-1.081376194760130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512-4C49-BCA9-BB7AEEE4CF7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1119999999999999"/>
                  <c:y val="0.472001229169867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512-4C49-BCA9-BB7AEEE4CF70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8512-4C49-BCA9-BB7AEEE4CF7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512-4C49-BCA9-BB7AEEE4CF7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512-4C49-BCA9-BB7AEEE4CF70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512-4C49-BCA9-BB7AEEE4CF7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6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512-4C49-BCA9-BB7AEEE4CF70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4"/>
                  <c:y val="0.512001333336805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512-4C49-BCA9-BB7AEEE4CF7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512-4C49-BCA9-BB7AEEE4CF7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4959999999999996"/>
                  <c:y val="0.3786676527803458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512-4C49-BCA9-BB7AEEE4CF70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8512-4C49-BCA9-BB7AEEE4CF70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8512-4C49-BCA9-BB7AEEE4CF70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8512-4C49-BCA9-BB7AEEE4CF70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8512-4C49-BCA9-BB7AEEE4CF70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 '!$B$34:$B$36</c:f>
              <c:strCache>
                <c:ptCount val="3"/>
                <c:pt idx="0">
                  <c:v>ТАSК Ukrainskyi Kapital</c:v>
                </c:pt>
                <c:pt idx="1">
                  <c:v>Optimum</c:v>
                </c:pt>
                <c:pt idx="2">
                  <c:v>Zbalansovanyi Fond Parytet</c:v>
                </c:pt>
              </c:strCache>
            </c:strRef>
          </c:cat>
          <c:val>
            <c:numRef>
              <c:f>'І_dynamics NAV '!$E$34:$E$36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512-4C49-BCA9-BB7AEEE4CF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512529008"/>
        <c:axId val="1"/>
      </c:barChart>
      <c:lineChart>
        <c:grouping val="standard"/>
        <c:varyColors val="0"/>
        <c:ser>
          <c:idx val="2"/>
          <c:order val="2"/>
          <c:tx>
            <c:strRef>
              <c:f>'І_dynamics NAV '!$D$33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981015219595399E-3"/>
                  <c:y val="-5.61792268192472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512-4C49-BCA9-BB7AEEE4CF70}"/>
                </c:ext>
              </c:extLst>
            </c:dLbl>
            <c:dLbl>
              <c:idx val="1"/>
              <c:layout>
                <c:manualLayout>
                  <c:x val="-4.2648041019054395E-3"/>
                  <c:y val="-5.839422033347840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512-4C49-BCA9-BB7AEEE4CF70}"/>
                </c:ext>
              </c:extLst>
            </c:dLbl>
            <c:dLbl>
              <c:idx val="2"/>
              <c:layout>
                <c:manualLayout>
                  <c:x val="2.6857727999218817E-4"/>
                  <c:y val="-2.309569082694862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512-4C49-BCA9-BB7AEEE4CF7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9120000000000003"/>
                  <c:y val="0.3173341597243742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512-4C49-BCA9-BB7AEEE4CF7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719999999999998"/>
                  <c:y val="0.416001083336154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512-4C49-BCA9-BB7AEEE4CF7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439999999999996"/>
                  <c:y val="0.429334451391800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512-4C49-BCA9-BB7AEEE4CF7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839999999999996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512-4C49-BCA9-BB7AEEE4CF70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512-4C49-BCA9-BB7AEEE4CF7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512-4C49-BCA9-BB7AEEE4CF70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2560000000000004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512-4C49-BCA9-BB7AEEE4CF7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512-4C49-BCA9-BB7AEEE4CF7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719999999999998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512-4C49-BCA9-BB7AEEE4CF70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8512-4C49-BCA9-BB7AEEE4CF70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8512-4C49-BCA9-BB7AEEE4CF70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8512-4C49-BCA9-BB7AEEE4CF7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'І_dynamics NAV '!$D$34:$D$36</c:f>
              <c:numCache>
                <c:formatCode>0.00%</c:formatCode>
                <c:ptCount val="3"/>
                <c:pt idx="0">
                  <c:v>3.9804772909750007E-2</c:v>
                </c:pt>
                <c:pt idx="1">
                  <c:v>0.13043718193161025</c:v>
                </c:pt>
                <c:pt idx="2">
                  <c:v>1.1980919980854229E-2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8512-4C49-BCA9-BB7AEEE4CF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125290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7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125290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44"/>
          <c:y val="0.81600212500553382"/>
          <c:w val="0.53839999999999999"/>
          <c:h val="6.93335138893590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28121841351642485"/>
          <c:y val="6.031366640534671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898506850068832E-2"/>
          <c:y val="0.1230398794669073"/>
          <c:w val="0.92487355492224921"/>
          <c:h val="0.834741143049998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895-4381-BEDE-6F958B6169FD}"/>
              </c:ext>
            </c:extLst>
          </c:dPt>
          <c:dPt>
            <c:idx val="4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95-4381-BEDE-6F958B6169F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895-4381-BEDE-6F958B6169FD}"/>
              </c:ext>
            </c:extLst>
          </c:dPt>
          <c:dPt>
            <c:idx val="6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95-4381-BEDE-6F958B6169FD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895-4381-BEDE-6F958B6169FD}"/>
              </c:ext>
            </c:extLst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895-4381-BEDE-6F958B6169FD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895-4381-BEDE-6F958B6169FD}"/>
              </c:ext>
            </c:extLst>
          </c:dPt>
          <c:dPt>
            <c:idx val="1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95-4381-BEDE-6F958B6169FD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95-4381-BEDE-6F958B6169FD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895-4381-BEDE-6F958B6169FD}"/>
              </c:ext>
            </c:extLst>
          </c:dPt>
          <c:dPt>
            <c:idx val="1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895-4381-BEDE-6F958B6169FD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895-4381-BEDE-6F958B6169FD}"/>
              </c:ext>
            </c:extLst>
          </c:dPt>
          <c:dPt>
            <c:idx val="1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895-4381-BEDE-6F958B6169FD}"/>
              </c:ext>
            </c:extLst>
          </c:dPt>
          <c:dPt>
            <c:idx val="1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895-4381-BEDE-6F958B6169FD}"/>
              </c:ext>
            </c:extLst>
          </c:dPt>
          <c:dPt>
            <c:idx val="1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895-4381-BEDE-6F958B6169FD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895-4381-BEDE-6F958B6169FD}"/>
              </c:ext>
            </c:extLst>
          </c:dPt>
          <c:cat>
            <c:strRef>
              <c:f>'І_dynamics NAV'!$A$2:$A$11</c:f>
              <c:strCache>
                <c:ptCount val="10"/>
                <c:pt idx="0">
                  <c:v>Zbalansovanyi Fond Parytet</c:v>
                </c:pt>
                <c:pt idx="1">
                  <c:v>ТАSК Ukrainskyi Kapital</c:v>
                </c:pt>
                <c:pt idx="2">
                  <c:v>Optimum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'І_dynamics NAV'!$B$2:$B$11</c:f>
              <c:numCache>
                <c:formatCode>0.00%</c:formatCode>
                <c:ptCount val="10"/>
                <c:pt idx="0">
                  <c:v>1.198091998088513E-2</c:v>
                </c:pt>
                <c:pt idx="1">
                  <c:v>3.9804772909748154E-2</c:v>
                </c:pt>
                <c:pt idx="2">
                  <c:v>0.13043718193160947</c:v>
                </c:pt>
                <c:pt idx="3">
                  <c:v>6.0740958274080915E-2</c:v>
                </c:pt>
                <c:pt idx="4">
                  <c:v>-4.0077157892765558E-2</c:v>
                </c:pt>
                <c:pt idx="5">
                  <c:v>-2.4796597633136019E-2</c:v>
                </c:pt>
                <c:pt idx="6">
                  <c:v>5.0825632078521643E-4</c:v>
                </c:pt>
                <c:pt idx="7">
                  <c:v>9.5715767420072595E-3</c:v>
                </c:pt>
                <c:pt idx="8">
                  <c:v>1.3972602739726029E-2</c:v>
                </c:pt>
                <c:pt idx="9">
                  <c:v>8.4097580450267717E-2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895-4381-BEDE-6F958B616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12529336"/>
        <c:axId val="1"/>
      </c:barChart>
      <c:catAx>
        <c:axId val="512529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4000000000000001"/>
          <c:min val="-4.4999999999999998E-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12529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139402560455195E-2"/>
          <c:y val="0.32840236686390534"/>
          <c:w val="0.92887624466571839"/>
          <c:h val="0.458579881656804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'C_dynamics NAV'!$C$35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486929805953286E-3"/>
                  <c:y val="2.743398972152200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A5-4463-BF3D-1F768A4B984A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3A5-4463-BF3D-1F768A4B984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940256045519206"/>
                  <c:y val="0.363905325443787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A5-4463-BF3D-1F768A4B984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923186344238973"/>
                  <c:y val="0.5355029585798816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A5-4463-BF3D-1F768A4B984A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3A5-4463-BF3D-1F768A4B984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A5-4463-BF3D-1F768A4B984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A5-4463-BF3D-1F768A4B984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A5-4463-BF3D-1F768A4B984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A5-4463-BF3D-1F768A4B984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A5-4463-BF3D-1F768A4B984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A5-4463-BF3D-1F768A4B984A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3A5-4463-BF3D-1F768A4B984A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A5-4463-BF3D-1F768A4B984A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A5-4463-BF3D-1F768A4B984A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3A5-4463-BF3D-1F768A4B984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A5-4463-BF3D-1F768A4B984A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NAV'!$B$36:$B$37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NAV'!$C$36:$C$37</c:f>
              <c:numCache>
                <c:formatCode>#,##0.00</c:formatCode>
                <c:ptCount val="2"/>
                <c:pt idx="0">
                  <c:v>-11.528819999999948</c:v>
                </c:pt>
                <c:pt idx="1">
                  <c:v>-102.18261000000128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3A5-4463-BF3D-1F768A4B984A}"/>
            </c:ext>
          </c:extLst>
        </c:ser>
        <c:ser>
          <c:idx val="0"/>
          <c:order val="1"/>
          <c:tx>
            <c:strRef>
              <c:f>'C_dynamics NAV'!$E$35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13A5-4463-BF3D-1F768A4B984A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13A5-4463-BF3D-1F768A4B984A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13A5-4463-BF3D-1F768A4B984A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13A5-4463-BF3D-1F768A4B984A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13A5-4463-BF3D-1F768A4B984A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13A5-4463-BF3D-1F768A4B984A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13A5-4463-BF3D-1F768A4B984A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13A5-4463-BF3D-1F768A4B984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3A5-4463-BF3D-1F768A4B984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3A5-4463-BF3D-1F768A4B984A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13A5-4463-BF3D-1F768A4B984A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13A5-4463-BF3D-1F768A4B984A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13A5-4463-BF3D-1F768A4B984A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13A5-4463-BF3D-1F768A4B984A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13A5-4463-BF3D-1F768A4B984A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13A5-4463-BF3D-1F768A4B984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3A5-4463-BF3D-1F768A4B984A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NAV'!$B$36:$B$37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NAV'!$E$36:$E$37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3A5-4463-BF3D-1F768A4B98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510217200"/>
        <c:axId val="1"/>
      </c:barChart>
      <c:lineChart>
        <c:grouping val="standard"/>
        <c:varyColors val="0"/>
        <c:ser>
          <c:idx val="2"/>
          <c:order val="2"/>
          <c:tx>
            <c:strRef>
              <c:f>'C_dynamics NAV'!$D$35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27055643021277E-3"/>
                  <c:y val="-5.401732705340656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3A5-4463-BF3D-1F768A4B984A}"/>
                </c:ext>
              </c:extLst>
            </c:dLbl>
            <c:dLbl>
              <c:idx val="1"/>
              <c:layout>
                <c:manualLayout>
                  <c:x val="-6.2851718505412268E-3"/>
                  <c:y val="2.926732780675667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3A5-4463-BF3D-1F768A4B984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6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3A5-4463-BF3D-1F768A4B984A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13A5-4463-BF3D-1F768A4B984A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13A5-4463-BF3D-1F768A4B984A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13A5-4463-BF3D-1F768A4B984A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13A5-4463-BF3D-1F768A4B984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3A5-4463-BF3D-1F768A4B984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3A5-4463-BF3D-1F768A4B984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3A5-4463-BF3D-1F768A4B984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3A5-4463-BF3D-1F768A4B984A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3A5-4463-BF3D-1F768A4B984A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3A5-4463-BF3D-1F768A4B984A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3A5-4463-BF3D-1F768A4B984A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3A5-4463-BF3D-1F768A4B984A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3A5-4463-BF3D-1F768A4B984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3A5-4463-BF3D-1F768A4B984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'C_dynamics NAV'!$D$36:$D$37</c:f>
              <c:numCache>
                <c:formatCode>0.00%</c:formatCode>
                <c:ptCount val="2"/>
                <c:pt idx="0">
                  <c:v>-1.2195987338804328E-2</c:v>
                </c:pt>
                <c:pt idx="1">
                  <c:v>-8.727983212524772E-3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13A5-4463-BF3D-1F768A4B98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1021720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102172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8207681365576103"/>
          <c:y val="0.86094674556213013"/>
          <c:w val="0.4388335704125178"/>
          <c:h val="7.39644970414201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 on Closed-End Funds,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Bank Deposits and Equity Indexes for the Month</a:t>
            </a:r>
          </a:p>
        </c:rich>
      </c:tx>
      <c:layout>
        <c:manualLayout>
          <c:xMode val="edge"/>
          <c:yMode val="edge"/>
          <c:x val="0.28471528471528473"/>
          <c:y val="9.389685711447499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982017982017984E-2"/>
          <c:y val="0.17840402851750251"/>
          <c:w val="0.965034965034965"/>
          <c:h val="0.766824333101545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FC6-41B2-8D3E-FF10B112AA3B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C6-41B2-8D3E-FF10B112AA3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C6-41B2-8D3E-FF10B112AA3B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C6-41B2-8D3E-FF10B112AA3B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FC6-41B2-8D3E-FF10B112AA3B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FC6-41B2-8D3E-FF10B112AA3B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FC6-41B2-8D3E-FF10B112AA3B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FC6-41B2-8D3E-FF10B112AA3B}"/>
              </c:ext>
            </c:extLst>
          </c:dPt>
          <c:dPt>
            <c:idx val="1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FC6-41B2-8D3E-FF10B112AA3B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FC6-41B2-8D3E-FF10B112AA3B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FC6-41B2-8D3E-FF10B112AA3B}"/>
              </c:ext>
            </c:extLst>
          </c:dPt>
          <c:dPt>
            <c:idx val="13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FC6-41B2-8D3E-FF10B112AA3B}"/>
              </c:ext>
            </c:extLst>
          </c:dPt>
          <c:dPt>
            <c:idx val="14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FC6-41B2-8D3E-FF10B112AA3B}"/>
              </c:ext>
            </c:extLst>
          </c:dPt>
          <c:dPt>
            <c:idx val="1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FC6-41B2-8D3E-FF10B112AA3B}"/>
              </c:ext>
            </c:extLst>
          </c:dPt>
          <c:dPt>
            <c:idx val="1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FC6-41B2-8D3E-FF10B112AA3B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FC6-41B2-8D3E-FF10B112AA3B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FC6-41B2-8D3E-FF10B112AA3B}"/>
              </c:ext>
            </c:extLst>
          </c:dPt>
          <c:dPt>
            <c:idx val="1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FC6-41B2-8D3E-FF10B112AA3B}"/>
              </c:ext>
            </c:extLst>
          </c:dPt>
          <c:dPt>
            <c:idx val="2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FC6-41B2-8D3E-FF10B112AA3B}"/>
              </c:ext>
            </c:extLst>
          </c:dPt>
          <c:dPt>
            <c:idx val="2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FC6-41B2-8D3E-FF10B112AA3B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FC6-41B2-8D3E-FF10B112AA3B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FC6-41B2-8D3E-FF10B112AA3B}"/>
              </c:ext>
            </c:extLst>
          </c:dPt>
          <c:cat>
            <c:strRef>
              <c:f>'C_diagram(ROR)'!$A$2:$A$10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'C_diagram(ROR)'!$B$2:$B$10</c:f>
              <c:numCache>
                <c:formatCode>0.00%</c:formatCode>
                <c:ptCount val="9"/>
                <c:pt idx="0">
                  <c:v>-1.219598733880034E-2</c:v>
                </c:pt>
                <c:pt idx="1">
                  <c:v>-8.7279832124949053E-3</c:v>
                </c:pt>
                <c:pt idx="2">
                  <c:v>-1.0461985275647623E-2</c:v>
                </c:pt>
                <c:pt idx="3">
                  <c:v>-4.0077157892765558E-2</c:v>
                </c:pt>
                <c:pt idx="4">
                  <c:v>-2.4796597633136019E-2</c:v>
                </c:pt>
                <c:pt idx="5">
                  <c:v>5.0825632078521643E-4</c:v>
                </c:pt>
                <c:pt idx="6">
                  <c:v>9.5715767420072595E-3</c:v>
                </c:pt>
                <c:pt idx="7">
                  <c:v>1.3972602739726029E-2</c:v>
                </c:pt>
                <c:pt idx="8">
                  <c:v>8.4097580450267717E-2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FC6-41B2-8D3E-FF10B112A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12179248"/>
        <c:axId val="1"/>
      </c:barChart>
      <c:catAx>
        <c:axId val="512179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9"/>
          <c:min val="-4.4999999999999998E-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12179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24</xdr:row>
      <xdr:rowOff>133350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AD13DBF8-04A6-4AB8-8ED9-7BD601DB3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26</xdr:row>
      <xdr:rowOff>19049</xdr:rowOff>
    </xdr:from>
    <xdr:to>
      <xdr:col>11</xdr:col>
      <xdr:colOff>561975</xdr:colOff>
      <xdr:row>64</xdr:row>
      <xdr:rowOff>122464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AF64CBAD-A55C-4F3B-91C0-812BD80DF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104775</xdr:rowOff>
    </xdr:from>
    <xdr:to>
      <xdr:col>4</xdr:col>
      <xdr:colOff>533400</xdr:colOff>
      <xdr:row>58</xdr:row>
      <xdr:rowOff>104775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1872F1B7-429B-42E8-8FAB-6631A0A12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27</xdr:row>
      <xdr:rowOff>104775</xdr:rowOff>
    </xdr:from>
    <xdr:to>
      <xdr:col>7</xdr:col>
      <xdr:colOff>38100</xdr:colOff>
      <xdr:row>52</xdr:row>
      <xdr:rowOff>142875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FDDD84AC-24D0-4A03-886D-0A487B6C8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18</xdr:col>
      <xdr:colOff>28575</xdr:colOff>
      <xdr:row>55</xdr:row>
      <xdr:rowOff>95250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585226E3-33B7-4F2E-99EF-71D2BE7EE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19050</xdr:rowOff>
    </xdr:from>
    <xdr:to>
      <xdr:col>7</xdr:col>
      <xdr:colOff>9525</xdr:colOff>
      <xdr:row>30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E899A0BB-4B42-476F-99EE-E4AB92A75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2C3427CE-BA5B-4DC9-A607-B44819612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123825</xdr:rowOff>
    </xdr:from>
    <xdr:to>
      <xdr:col>9</xdr:col>
      <xdr:colOff>295275</xdr:colOff>
      <xdr:row>29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C8B7335B-EF00-4C7E-8D00-315D0B2E4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9A04C4DD-E204-4F09-9A19-245971326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N42"/>
  <sheetViews>
    <sheetView topLeftCell="A16" zoomScale="70" zoomScaleNormal="70" workbookViewId="0">
      <selection activeCell="G70" sqref="G70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66" t="s">
        <v>15</v>
      </c>
      <c r="B1" s="66"/>
      <c r="C1" s="66"/>
      <c r="D1" s="67"/>
      <c r="E1" s="67"/>
      <c r="F1" s="67"/>
    </row>
    <row r="2" spans="1:14" ht="30.75" thickBot="1" x14ac:dyDescent="0.25">
      <c r="A2" s="25" t="s">
        <v>16</v>
      </c>
      <c r="B2" s="25" t="s">
        <v>17</v>
      </c>
      <c r="C2" s="25" t="s">
        <v>18</v>
      </c>
      <c r="D2" s="25" t="s">
        <v>19</v>
      </c>
      <c r="E2" s="25" t="s">
        <v>20</v>
      </c>
      <c r="F2" s="25" t="s">
        <v>21</v>
      </c>
      <c r="G2" s="2"/>
      <c r="I2" s="1"/>
    </row>
    <row r="3" spans="1:14" ht="14.25" x14ac:dyDescent="0.2">
      <c r="A3" s="79" t="s">
        <v>22</v>
      </c>
      <c r="B3" s="80">
        <v>-1.9378056657748388E-3</v>
      </c>
      <c r="C3" s="80">
        <v>-3.0502750694482161E-2</v>
      </c>
      <c r="D3" s="80">
        <v>-2.8710896298371389E-3</v>
      </c>
      <c r="E3" s="80">
        <v>-2.1029794775560107E-2</v>
      </c>
      <c r="F3" s="80">
        <v>-2.1050753963190727E-2</v>
      </c>
      <c r="G3" s="54"/>
      <c r="H3" s="54"/>
      <c r="I3" s="2"/>
      <c r="J3" s="2"/>
      <c r="K3" s="2"/>
      <c r="L3" s="2"/>
    </row>
    <row r="4" spans="1:14" ht="14.25" x14ac:dyDescent="0.2">
      <c r="A4" s="79" t="s">
        <v>23</v>
      </c>
      <c r="B4" s="80">
        <v>-2.4796597633136019E-2</v>
      </c>
      <c r="C4" s="80">
        <v>-4.0077157892765558E-2</v>
      </c>
      <c r="D4" s="80">
        <v>3.0219882970773976E-3</v>
      </c>
      <c r="E4" s="80">
        <v>6.0740958274080915E-2</v>
      </c>
      <c r="F4" s="80">
        <v>-1.0461985275647623E-2</v>
      </c>
      <c r="G4" s="54"/>
      <c r="H4" s="54"/>
      <c r="I4" s="2"/>
      <c r="J4" s="2"/>
      <c r="K4" s="2"/>
      <c r="L4" s="2"/>
    </row>
    <row r="5" spans="1:14" ht="15" thickBot="1" x14ac:dyDescent="0.25">
      <c r="A5" s="179" t="s">
        <v>24</v>
      </c>
      <c r="B5" s="71">
        <v>-5.7154605263157965E-2</v>
      </c>
      <c r="C5" s="71">
        <v>-9.813846009477778E-2</v>
      </c>
      <c r="D5" s="71">
        <v>3.6513839211223345E-3</v>
      </c>
      <c r="E5" s="71">
        <v>-0.14349008031647248</v>
      </c>
      <c r="F5" s="71">
        <v>-7.3480996149505429E-2</v>
      </c>
      <c r="G5" s="54"/>
      <c r="H5" s="54"/>
      <c r="I5" s="2"/>
      <c r="J5" s="2"/>
      <c r="K5" s="2"/>
      <c r="L5" s="2"/>
    </row>
    <row r="6" spans="1:14" ht="14.25" x14ac:dyDescent="0.2">
      <c r="A6" s="64"/>
      <c r="B6" s="63"/>
      <c r="C6" s="63"/>
      <c r="D6" s="65"/>
      <c r="E6" s="65"/>
      <c r="F6" s="65"/>
      <c r="G6" s="10"/>
      <c r="J6" s="2"/>
      <c r="K6" s="2"/>
      <c r="L6" s="2"/>
      <c r="M6" s="2"/>
      <c r="N6" s="2"/>
    </row>
    <row r="7" spans="1:14" ht="14.25" x14ac:dyDescent="0.2">
      <c r="A7" s="64"/>
      <c r="B7" s="65"/>
      <c r="C7" s="65"/>
      <c r="D7" s="65"/>
      <c r="E7" s="65"/>
      <c r="F7" s="65"/>
      <c r="J7" s="4"/>
      <c r="K7" s="4"/>
      <c r="L7" s="4"/>
      <c r="M7" s="4"/>
      <c r="N7" s="4"/>
    </row>
    <row r="8" spans="1:14" ht="14.25" x14ac:dyDescent="0.2">
      <c r="A8" s="64"/>
      <c r="B8" s="65"/>
      <c r="C8" s="65"/>
      <c r="D8" s="65"/>
      <c r="E8" s="65"/>
      <c r="F8" s="65"/>
    </row>
    <row r="9" spans="1:14" ht="14.25" x14ac:dyDescent="0.2">
      <c r="A9" s="64"/>
      <c r="B9" s="65"/>
      <c r="C9" s="65"/>
      <c r="D9" s="65"/>
      <c r="E9" s="65"/>
      <c r="F9" s="65"/>
    </row>
    <row r="10" spans="1:14" ht="14.25" x14ac:dyDescent="0.2">
      <c r="A10" s="64"/>
      <c r="B10" s="65"/>
      <c r="C10" s="65"/>
      <c r="D10" s="65"/>
      <c r="E10" s="65"/>
      <c r="F10" s="65"/>
      <c r="N10" s="10"/>
    </row>
    <row r="11" spans="1:14" ht="14.25" x14ac:dyDescent="0.2">
      <c r="A11" s="64"/>
      <c r="B11" s="65"/>
      <c r="C11" s="65"/>
      <c r="D11" s="65"/>
      <c r="E11" s="65"/>
      <c r="F11" s="65"/>
    </row>
    <row r="12" spans="1:14" ht="14.25" x14ac:dyDescent="0.2">
      <c r="A12" s="64"/>
      <c r="B12" s="65"/>
      <c r="C12" s="65"/>
      <c r="D12" s="65"/>
      <c r="E12" s="65"/>
      <c r="F12" s="65"/>
    </row>
    <row r="13" spans="1:14" ht="14.25" x14ac:dyDescent="0.2">
      <c r="A13" s="64"/>
      <c r="B13" s="65"/>
      <c r="C13" s="65"/>
      <c r="D13" s="65"/>
      <c r="E13" s="65"/>
      <c r="F13" s="65"/>
    </row>
    <row r="14" spans="1:14" ht="14.25" x14ac:dyDescent="0.2">
      <c r="A14" s="64"/>
      <c r="B14" s="65"/>
      <c r="C14" s="65"/>
      <c r="D14" s="65"/>
      <c r="E14" s="65"/>
      <c r="F14" s="65"/>
    </row>
    <row r="15" spans="1:14" ht="14.25" x14ac:dyDescent="0.2">
      <c r="A15" s="64"/>
      <c r="B15" s="65"/>
      <c r="C15" s="65"/>
      <c r="D15" s="65"/>
      <c r="E15" s="65"/>
      <c r="F15" s="65"/>
    </row>
    <row r="16" spans="1:14" ht="14.25" x14ac:dyDescent="0.2">
      <c r="A16" s="64"/>
      <c r="B16" s="65"/>
      <c r="C16" s="65"/>
      <c r="D16" s="65"/>
      <c r="E16" s="65"/>
      <c r="F16" s="65"/>
    </row>
    <row r="17" spans="1:6" ht="14.25" x14ac:dyDescent="0.2">
      <c r="A17" s="64"/>
      <c r="B17" s="65"/>
      <c r="C17" s="65"/>
      <c r="D17" s="65"/>
      <c r="E17" s="65"/>
      <c r="F17" s="65"/>
    </row>
    <row r="18" spans="1:6" ht="14.25" x14ac:dyDescent="0.2">
      <c r="A18" s="64"/>
      <c r="B18" s="65"/>
      <c r="C18" s="65"/>
      <c r="D18" s="65"/>
      <c r="E18" s="65"/>
      <c r="F18" s="65"/>
    </row>
    <row r="19" spans="1:6" ht="14.25" x14ac:dyDescent="0.2">
      <c r="A19" s="64"/>
      <c r="B19" s="65"/>
      <c r="C19" s="65"/>
      <c r="D19" s="65"/>
      <c r="E19" s="65"/>
      <c r="F19" s="65"/>
    </row>
    <row r="20" spans="1:6" ht="14.25" x14ac:dyDescent="0.2">
      <c r="A20" s="64"/>
      <c r="B20" s="65"/>
      <c r="C20" s="65"/>
      <c r="D20" s="65"/>
      <c r="E20" s="65"/>
      <c r="F20" s="65"/>
    </row>
    <row r="21" spans="1:6" ht="14.25" x14ac:dyDescent="0.2">
      <c r="A21" s="64"/>
      <c r="B21" s="65"/>
      <c r="C21" s="65"/>
      <c r="D21" s="65"/>
      <c r="E21" s="65"/>
      <c r="F21" s="65"/>
    </row>
    <row r="22" spans="1:6" ht="14.25" x14ac:dyDescent="0.2">
      <c r="A22" s="64"/>
      <c r="B22" s="65"/>
      <c r="C22" s="65"/>
      <c r="D22" s="65"/>
      <c r="E22" s="65"/>
      <c r="F22" s="65"/>
    </row>
    <row r="23" spans="1:6" ht="14.25" x14ac:dyDescent="0.2">
      <c r="A23" s="64"/>
      <c r="B23" s="65"/>
      <c r="C23" s="65"/>
      <c r="D23" s="65"/>
      <c r="E23" s="65"/>
      <c r="F23" s="65"/>
    </row>
    <row r="24" spans="1:6" ht="14.25" x14ac:dyDescent="0.2">
      <c r="A24" s="64"/>
      <c r="B24" s="65"/>
      <c r="C24" s="65"/>
      <c r="D24" s="65"/>
      <c r="E24" s="65"/>
      <c r="F24" s="65"/>
    </row>
    <row r="25" spans="1:6" ht="14.25" x14ac:dyDescent="0.2">
      <c r="A25" s="64"/>
      <c r="B25" s="65"/>
      <c r="C25" s="65"/>
      <c r="D25" s="65"/>
      <c r="E25" s="65"/>
      <c r="F25" s="65"/>
    </row>
    <row r="26" spans="1:6" ht="14.25" x14ac:dyDescent="0.2">
      <c r="A26" s="64"/>
      <c r="B26" s="65"/>
      <c r="C26" s="65"/>
      <c r="D26" s="65"/>
      <c r="E26" s="65"/>
      <c r="F26" s="65"/>
    </row>
    <row r="27" spans="1:6" ht="15" x14ac:dyDescent="0.2">
      <c r="A27" s="180" t="s">
        <v>25</v>
      </c>
      <c r="B27" s="181" t="s">
        <v>26</v>
      </c>
      <c r="C27" s="182" t="s">
        <v>27</v>
      </c>
      <c r="D27" s="69"/>
      <c r="E27" s="65"/>
      <c r="F27" s="65"/>
    </row>
    <row r="28" spans="1:6" ht="14.25" x14ac:dyDescent="0.2">
      <c r="A28" s="183" t="s">
        <v>28</v>
      </c>
      <c r="B28" s="27">
        <v>-7.3908793908793902E-2</v>
      </c>
      <c r="C28" s="60">
        <v>8.9144140965017549E-2</v>
      </c>
      <c r="D28" s="69"/>
      <c r="E28" s="65"/>
      <c r="F28" s="65"/>
    </row>
    <row r="29" spans="1:6" ht="14.25" x14ac:dyDescent="0.2">
      <c r="A29" s="184" t="s">
        <v>29</v>
      </c>
      <c r="B29" s="27">
        <v>-6.2405318415540645E-2</v>
      </c>
      <c r="C29" s="60">
        <v>3.2504183815551535E-4</v>
      </c>
      <c r="D29" s="69"/>
      <c r="E29" s="65"/>
      <c r="F29" s="65"/>
    </row>
    <row r="30" spans="1:6" ht="14.25" x14ac:dyDescent="0.2">
      <c r="A30" s="26" t="s">
        <v>0</v>
      </c>
      <c r="B30" s="27">
        <v>-5.0034401946543738E-2</v>
      </c>
      <c r="C30" s="60">
        <v>0.126642975837433</v>
      </c>
      <c r="D30" s="69"/>
      <c r="E30" s="65"/>
      <c r="F30" s="65"/>
    </row>
    <row r="31" spans="1:6" ht="14.25" x14ac:dyDescent="0.2">
      <c r="A31" s="185" t="s">
        <v>30</v>
      </c>
      <c r="B31" s="27">
        <v>-4.9057380665274541E-2</v>
      </c>
      <c r="C31" s="60">
        <v>0.27567932616097468</v>
      </c>
      <c r="D31" s="69"/>
      <c r="E31" s="65"/>
      <c r="F31" s="65"/>
    </row>
    <row r="32" spans="1:6" ht="14.25" x14ac:dyDescent="0.2">
      <c r="A32" s="186" t="s">
        <v>18</v>
      </c>
      <c r="B32" s="27">
        <v>-4.0077157892765558E-2</v>
      </c>
      <c r="C32" s="60">
        <v>-9.813846009477778E-2</v>
      </c>
      <c r="D32" s="69"/>
      <c r="E32" s="65"/>
      <c r="F32" s="65"/>
    </row>
    <row r="33" spans="1:6" ht="14.25" x14ac:dyDescent="0.2">
      <c r="A33" s="184" t="s">
        <v>31</v>
      </c>
      <c r="B33" s="27">
        <v>-3.7969419460419429E-2</v>
      </c>
      <c r="C33" s="60">
        <v>7.528240394468666E-2</v>
      </c>
      <c r="D33" s="69"/>
      <c r="E33" s="65"/>
      <c r="F33" s="65"/>
    </row>
    <row r="34" spans="1:6" ht="14.25" x14ac:dyDescent="0.2">
      <c r="A34" s="187" t="s">
        <v>17</v>
      </c>
      <c r="B34" s="27">
        <v>-2.4796597633136019E-2</v>
      </c>
      <c r="C34" s="60">
        <v>-5.7154605263157965E-2</v>
      </c>
      <c r="D34" s="69"/>
      <c r="E34" s="65"/>
      <c r="F34" s="65"/>
    </row>
    <row r="35" spans="1:6" ht="14.25" x14ac:dyDescent="0.2">
      <c r="A35" s="184" t="s">
        <v>32</v>
      </c>
      <c r="B35" s="27">
        <v>-2.0490539041630895E-2</v>
      </c>
      <c r="C35" s="60">
        <v>0.15437884034033678</v>
      </c>
      <c r="D35" s="69"/>
      <c r="E35" s="65"/>
      <c r="F35" s="65"/>
    </row>
    <row r="36" spans="1:6" ht="14.25" x14ac:dyDescent="0.2">
      <c r="A36" s="188" t="s">
        <v>33</v>
      </c>
      <c r="B36" s="27">
        <v>-1.8091652742267761E-2</v>
      </c>
      <c r="C36" s="60">
        <v>0.19899104492022501</v>
      </c>
      <c r="D36" s="69"/>
      <c r="E36" s="65"/>
      <c r="F36" s="65"/>
    </row>
    <row r="37" spans="1:6" ht="14.25" x14ac:dyDescent="0.2">
      <c r="A37" s="189" t="s">
        <v>34</v>
      </c>
      <c r="B37" s="27">
        <v>-1.7159967495859796E-2</v>
      </c>
      <c r="C37" s="60">
        <v>0.16485144651033701</v>
      </c>
      <c r="D37" s="69"/>
      <c r="E37" s="65"/>
      <c r="F37" s="65"/>
    </row>
    <row r="38" spans="1:6" ht="28.5" x14ac:dyDescent="0.2">
      <c r="A38" s="188" t="s">
        <v>35</v>
      </c>
      <c r="B38" s="27">
        <v>-1.577829231613892E-2</v>
      </c>
      <c r="C38" s="60">
        <v>0.17587313043826946</v>
      </c>
      <c r="D38" s="69"/>
      <c r="E38" s="65"/>
      <c r="F38" s="65"/>
    </row>
    <row r="39" spans="1:6" ht="14.25" x14ac:dyDescent="0.2">
      <c r="A39" s="184" t="s">
        <v>36</v>
      </c>
      <c r="B39" s="27">
        <v>-6.9615321893855553E-3</v>
      </c>
      <c r="C39" s="60">
        <v>0.17956971321338644</v>
      </c>
      <c r="D39" s="69"/>
      <c r="E39" s="65"/>
      <c r="F39" s="65"/>
    </row>
    <row r="40" spans="1:6" ht="15" thickBot="1" x14ac:dyDescent="0.25">
      <c r="A40" s="190" t="s">
        <v>37</v>
      </c>
      <c r="B40" s="70">
        <v>1.9711626209151234E-4</v>
      </c>
      <c r="C40" s="71">
        <v>0.16154335382658469</v>
      </c>
      <c r="D40" s="69"/>
      <c r="E40" s="65"/>
      <c r="F40" s="65"/>
    </row>
    <row r="41" spans="1:6" ht="14.25" x14ac:dyDescent="0.2">
      <c r="A41" s="64"/>
      <c r="B41" s="65"/>
      <c r="C41" s="65"/>
      <c r="D41" s="69"/>
      <c r="E41" s="65"/>
      <c r="F41" s="65"/>
    </row>
    <row r="42" spans="1:6" ht="14.25" x14ac:dyDescent="0.2">
      <c r="A42" s="64"/>
      <c r="B42" s="65"/>
      <c r="C42" s="65"/>
      <c r="D42" s="69"/>
      <c r="E42" s="65"/>
      <c r="F42" s="65"/>
    </row>
  </sheetData>
  <autoFilter ref="A27:C27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6"/>
  <sheetViews>
    <sheetView zoomScale="85" workbookViewId="0">
      <selection activeCell="H38" sqref="H38"/>
    </sheetView>
  </sheetViews>
  <sheetFormatPr defaultRowHeight="14.25" x14ac:dyDescent="0.2"/>
  <cols>
    <col min="1" max="1" width="4.7109375" style="30" customWidth="1"/>
    <col min="2" max="2" width="37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 x14ac:dyDescent="0.25">
      <c r="A1" s="161" t="s">
        <v>130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1" ht="45.75" thickBot="1" x14ac:dyDescent="0.25">
      <c r="A2" s="25" t="s">
        <v>57</v>
      </c>
      <c r="B2" s="205" t="s">
        <v>78</v>
      </c>
      <c r="C2" s="15" t="s">
        <v>116</v>
      </c>
      <c r="D2" s="41" t="s">
        <v>117</v>
      </c>
      <c r="E2" s="41" t="s">
        <v>59</v>
      </c>
      <c r="F2" s="41" t="s">
        <v>131</v>
      </c>
      <c r="G2" s="41" t="s">
        <v>132</v>
      </c>
      <c r="H2" s="41" t="s">
        <v>133</v>
      </c>
      <c r="I2" s="17" t="s">
        <v>63</v>
      </c>
      <c r="J2" s="18" t="s">
        <v>64</v>
      </c>
    </row>
    <row r="3" spans="1:11" ht="14.25" customHeight="1" x14ac:dyDescent="0.2">
      <c r="A3" s="21">
        <v>1</v>
      </c>
      <c r="B3" s="75" t="s">
        <v>134</v>
      </c>
      <c r="C3" s="208" t="s">
        <v>121</v>
      </c>
      <c r="D3" s="214" t="s">
        <v>136</v>
      </c>
      <c r="E3" s="76">
        <v>11605288.35</v>
      </c>
      <c r="F3" s="77">
        <v>172950</v>
      </c>
      <c r="G3" s="76">
        <v>67.101985255854288</v>
      </c>
      <c r="H3" s="48">
        <v>100</v>
      </c>
      <c r="I3" s="195" t="s">
        <v>65</v>
      </c>
      <c r="J3" s="78" t="s">
        <v>8</v>
      </c>
      <c r="K3" s="44"/>
    </row>
    <row r="4" spans="1:11" ht="28.5" x14ac:dyDescent="0.2">
      <c r="A4" s="21">
        <v>2</v>
      </c>
      <c r="B4" s="75" t="s">
        <v>135</v>
      </c>
      <c r="C4" s="208" t="s">
        <v>121</v>
      </c>
      <c r="D4" s="214" t="s">
        <v>136</v>
      </c>
      <c r="E4" s="76">
        <v>933767.34010000003</v>
      </c>
      <c r="F4" s="77">
        <v>648</v>
      </c>
      <c r="G4" s="76">
        <v>1440.9989816358025</v>
      </c>
      <c r="H4" s="48">
        <v>5000</v>
      </c>
      <c r="I4" s="195" t="s">
        <v>137</v>
      </c>
      <c r="J4" s="78" t="s">
        <v>1</v>
      </c>
      <c r="K4" s="45"/>
    </row>
    <row r="5" spans="1:11" ht="15.75" thickBot="1" x14ac:dyDescent="0.25">
      <c r="A5" s="162" t="s">
        <v>100</v>
      </c>
      <c r="B5" s="163"/>
      <c r="C5" s="101" t="s">
        <v>5</v>
      </c>
      <c r="D5" s="101" t="s">
        <v>5</v>
      </c>
      <c r="E5" s="90">
        <f>SUM(E3:E4)</f>
        <v>12539055.690099999</v>
      </c>
      <c r="F5" s="91">
        <f>SUM(F3:F4)</f>
        <v>173598</v>
      </c>
      <c r="G5" s="101" t="s">
        <v>5</v>
      </c>
      <c r="H5" s="101" t="s">
        <v>5</v>
      </c>
      <c r="I5" s="101" t="s">
        <v>5</v>
      </c>
      <c r="J5" s="101" t="s">
        <v>5</v>
      </c>
    </row>
    <row r="6" spans="1:11" ht="15" thickBot="1" x14ac:dyDescent="0.25">
      <c r="A6" s="174"/>
      <c r="B6" s="174"/>
      <c r="C6" s="174"/>
      <c r="D6" s="174"/>
      <c r="E6" s="174"/>
      <c r="F6" s="174"/>
      <c r="G6" s="174"/>
      <c r="H6" s="174"/>
      <c r="I6" s="153"/>
      <c r="J6" s="153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12"/>
  <sheetViews>
    <sheetView zoomScale="85" workbookViewId="0">
      <selection activeCell="B6" sqref="B6"/>
    </sheetView>
  </sheetViews>
  <sheetFormatPr defaultRowHeight="14.25" x14ac:dyDescent="0.2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46" customFormat="1" ht="16.5" thickBot="1" x14ac:dyDescent="0.25">
      <c r="A1" s="161" t="s">
        <v>138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1" s="22" customFormat="1" ht="15.75" customHeight="1" thickBot="1" x14ac:dyDescent="0.25">
      <c r="A2" s="168" t="s">
        <v>57</v>
      </c>
      <c r="B2" s="93"/>
      <c r="C2" s="94"/>
      <c r="D2" s="95"/>
      <c r="E2" s="170" t="s">
        <v>77</v>
      </c>
      <c r="F2" s="170"/>
      <c r="G2" s="170"/>
      <c r="H2" s="170"/>
      <c r="I2" s="170"/>
      <c r="J2" s="170"/>
      <c r="K2" s="170"/>
    </row>
    <row r="3" spans="1:11" s="22" customFormat="1" ht="51.75" thickBot="1" x14ac:dyDescent="0.25">
      <c r="A3" s="169"/>
      <c r="B3" s="197" t="s">
        <v>78</v>
      </c>
      <c r="C3" s="198" t="s">
        <v>79</v>
      </c>
      <c r="D3" s="198" t="s">
        <v>80</v>
      </c>
      <c r="E3" s="17" t="s">
        <v>81</v>
      </c>
      <c r="F3" s="17" t="s">
        <v>82</v>
      </c>
      <c r="G3" s="17" t="s">
        <v>83</v>
      </c>
      <c r="H3" s="17" t="s">
        <v>84</v>
      </c>
      <c r="I3" s="18" t="s">
        <v>85</v>
      </c>
      <c r="J3" s="18" t="s">
        <v>86</v>
      </c>
      <c r="K3" s="199" t="s">
        <v>87</v>
      </c>
    </row>
    <row r="4" spans="1:11" s="22" customFormat="1" collapsed="1" x14ac:dyDescent="0.2">
      <c r="A4" s="21">
        <v>1</v>
      </c>
      <c r="B4" s="26" t="s">
        <v>135</v>
      </c>
      <c r="C4" s="97">
        <v>38945</v>
      </c>
      <c r="D4" s="97">
        <v>39016</v>
      </c>
      <c r="E4" s="92">
        <v>-1.219598733880034E-2</v>
      </c>
      <c r="F4" s="92">
        <v>-1.7408731591912807E-2</v>
      </c>
      <c r="G4" s="92">
        <v>-0.10158573738336918</v>
      </c>
      <c r="H4" s="92">
        <v>-0.12241784763010422</v>
      </c>
      <c r="I4" s="92">
        <v>-0.12026843810613108</v>
      </c>
      <c r="J4" s="98">
        <v>-0.71180020367283836</v>
      </c>
      <c r="K4" s="109">
        <v>-9.2264046478124917E-2</v>
      </c>
    </row>
    <row r="5" spans="1:11" s="22" customFormat="1" collapsed="1" x14ac:dyDescent="0.2">
      <c r="A5" s="21">
        <v>2</v>
      </c>
      <c r="B5" s="26" t="s">
        <v>134</v>
      </c>
      <c r="C5" s="97">
        <v>40555</v>
      </c>
      <c r="D5" s="97">
        <v>40626</v>
      </c>
      <c r="E5" s="92">
        <v>-8.7279832124949053E-3</v>
      </c>
      <c r="F5" s="92">
        <v>-4.5230984613804037E-2</v>
      </c>
      <c r="G5" s="92">
        <v>-1.3660170081919443E-2</v>
      </c>
      <c r="H5" s="92">
        <v>3.9728511962544788E-2</v>
      </c>
      <c r="I5" s="92">
        <v>-2.6693554192879776E-2</v>
      </c>
      <c r="J5" s="98">
        <v>-0.32898014744142889</v>
      </c>
      <c r="K5" s="110">
        <v>-4.616406401342843E-2</v>
      </c>
    </row>
    <row r="6" spans="1:11" s="22" customFormat="1" ht="15.75" collapsed="1" thickBot="1" x14ac:dyDescent="0.25">
      <c r="A6" s="154"/>
      <c r="B6" s="212" t="s">
        <v>88</v>
      </c>
      <c r="C6" s="155" t="s">
        <v>5</v>
      </c>
      <c r="D6" s="155" t="s">
        <v>5</v>
      </c>
      <c r="E6" s="156">
        <f>AVERAGE(E4:E5)</f>
        <v>-1.0461985275647623E-2</v>
      </c>
      <c r="F6" s="156">
        <f>AVERAGE(F4:F5)</f>
        <v>-3.1319858102858422E-2</v>
      </c>
      <c r="G6" s="156">
        <f>AVERAGE(G4:G5)</f>
        <v>-5.7622953732644311E-2</v>
      </c>
      <c r="H6" s="156">
        <f>AVERAGE(H4:H5)</f>
        <v>-4.1344667833779714E-2</v>
      </c>
      <c r="I6" s="156">
        <f>AVERAGE(I4:I5)</f>
        <v>-7.3480996149505429E-2</v>
      </c>
      <c r="J6" s="155" t="s">
        <v>5</v>
      </c>
      <c r="K6" s="156">
        <f>AVERAGE(K4:K5)</f>
        <v>-6.9214055245776673E-2</v>
      </c>
    </row>
    <row r="7" spans="1:11" s="22" customFormat="1" hidden="1" x14ac:dyDescent="0.2">
      <c r="A7" s="177" t="s">
        <v>10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</row>
    <row r="8" spans="1:11" s="22" customFormat="1" ht="15" hidden="1" thickBot="1" x14ac:dyDescent="0.25">
      <c r="A8" s="176" t="s">
        <v>11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</row>
    <row r="9" spans="1:11" s="22" customFormat="1" ht="15.75" hidden="1" customHeight="1" x14ac:dyDescent="0.2">
      <c r="C9" s="59"/>
      <c r="D9" s="59"/>
    </row>
    <row r="10" spans="1:11" ht="15" thickBot="1" x14ac:dyDescent="0.25">
      <c r="A10" s="175"/>
      <c r="B10" s="175"/>
      <c r="C10" s="175"/>
      <c r="D10" s="175"/>
      <c r="E10" s="175"/>
      <c r="F10" s="175"/>
      <c r="G10" s="175"/>
      <c r="H10" s="175"/>
      <c r="I10" s="157"/>
      <c r="J10" s="157"/>
      <c r="K10" s="157"/>
    </row>
    <row r="11" spans="1:11" x14ac:dyDescent="0.2">
      <c r="B11" s="28"/>
      <c r="C11" s="99"/>
      <c r="E11" s="99"/>
    </row>
    <row r="12" spans="1:11" x14ac:dyDescent="0.2">
      <c r="E12" s="99"/>
      <c r="F12" s="99"/>
    </row>
  </sheetData>
  <mergeCells count="6">
    <mergeCell ref="A10:H10"/>
    <mergeCell ref="A8:K8"/>
    <mergeCell ref="A1:J1"/>
    <mergeCell ref="A2:A3"/>
    <mergeCell ref="E2:K2"/>
    <mergeCell ref="A7:K7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119"/>
  <sheetViews>
    <sheetView zoomScale="60" zoomScaleNormal="60" workbookViewId="0">
      <selection activeCell="C43" sqref="C43"/>
    </sheetView>
  </sheetViews>
  <sheetFormatPr defaultRowHeight="14.25" x14ac:dyDescent="0.2"/>
  <cols>
    <col min="1" max="1" width="4" style="20" customWidth="1"/>
    <col min="2" max="2" width="50.7109375" style="20" customWidth="1"/>
    <col min="3" max="3" width="24.7109375" style="20" customWidth="1"/>
    <col min="4" max="4" width="24.7109375" style="47" customWidth="1"/>
    <col min="5" max="7" width="24.7109375" style="20" customWidth="1"/>
    <col min="8" max="16384" width="9.140625" style="20"/>
  </cols>
  <sheetData>
    <row r="1" spans="1:8" s="28" customFormat="1" ht="16.5" thickBot="1" x14ac:dyDescent="0.25">
      <c r="A1" s="167" t="s">
        <v>139</v>
      </c>
      <c r="B1" s="167"/>
      <c r="C1" s="167"/>
      <c r="D1" s="167"/>
      <c r="E1" s="167"/>
      <c r="F1" s="167"/>
      <c r="G1" s="167"/>
    </row>
    <row r="2" spans="1:8" s="28" customFormat="1" ht="15.75" customHeight="1" thickBot="1" x14ac:dyDescent="0.25">
      <c r="A2" s="178" t="s">
        <v>57</v>
      </c>
      <c r="B2" s="82"/>
      <c r="C2" s="202" t="s">
        <v>94</v>
      </c>
      <c r="D2" s="203"/>
      <c r="E2" s="215" t="s">
        <v>140</v>
      </c>
      <c r="F2" s="215"/>
      <c r="G2" s="83"/>
    </row>
    <row r="3" spans="1:8" s="28" customFormat="1" ht="45.75" thickBot="1" x14ac:dyDescent="0.25">
      <c r="A3" s="169"/>
      <c r="B3" s="17" t="s">
        <v>78</v>
      </c>
      <c r="C3" s="96" t="s">
        <v>96</v>
      </c>
      <c r="D3" s="96" t="s">
        <v>97</v>
      </c>
      <c r="E3" s="96" t="s">
        <v>98</v>
      </c>
      <c r="F3" s="96" t="s">
        <v>97</v>
      </c>
      <c r="G3" s="18" t="s">
        <v>99</v>
      </c>
    </row>
    <row r="4" spans="1:8" s="28" customFormat="1" x14ac:dyDescent="0.2">
      <c r="A4" s="21">
        <v>1</v>
      </c>
      <c r="B4" s="35" t="s">
        <v>135</v>
      </c>
      <c r="C4" s="36">
        <v>-11.528819999999948</v>
      </c>
      <c r="D4" s="92">
        <v>-1.2195987338804328E-2</v>
      </c>
      <c r="E4" s="37">
        <v>0</v>
      </c>
      <c r="F4" s="92">
        <v>0</v>
      </c>
      <c r="G4" s="38">
        <v>0</v>
      </c>
    </row>
    <row r="5" spans="1:8" s="28" customFormat="1" x14ac:dyDescent="0.2">
      <c r="A5" s="21">
        <v>2</v>
      </c>
      <c r="B5" s="35" t="s">
        <v>134</v>
      </c>
      <c r="C5" s="36">
        <v>-102.18261000000128</v>
      </c>
      <c r="D5" s="92">
        <v>-8.727983212524772E-3</v>
      </c>
      <c r="E5" s="37">
        <v>0</v>
      </c>
      <c r="F5" s="92">
        <v>0</v>
      </c>
      <c r="G5" s="38">
        <v>0</v>
      </c>
    </row>
    <row r="6" spans="1:8" s="28" customFormat="1" ht="15.75" thickBot="1" x14ac:dyDescent="0.25">
      <c r="A6" s="104"/>
      <c r="B6" s="84" t="s">
        <v>100</v>
      </c>
      <c r="C6" s="85">
        <v>-113.71143000000123</v>
      </c>
      <c r="D6" s="89">
        <v>-8.9870799739418996E-3</v>
      </c>
      <c r="E6" s="86">
        <v>0</v>
      </c>
      <c r="F6" s="89">
        <v>0</v>
      </c>
      <c r="G6" s="105">
        <v>0</v>
      </c>
    </row>
    <row r="7" spans="1:8" s="28" customFormat="1" ht="15" customHeight="1" thickBot="1" x14ac:dyDescent="0.25">
      <c r="A7" s="164"/>
      <c r="B7" s="164"/>
      <c r="C7" s="164"/>
      <c r="D7" s="164"/>
      <c r="E7" s="164"/>
      <c r="F7" s="164"/>
      <c r="G7" s="164"/>
      <c r="H7" s="7"/>
    </row>
    <row r="8" spans="1:8" s="28" customFormat="1" x14ac:dyDescent="0.2">
      <c r="D8" s="6"/>
    </row>
    <row r="9" spans="1:8" s="28" customFormat="1" x14ac:dyDescent="0.2">
      <c r="D9" s="6"/>
    </row>
    <row r="10" spans="1:8" s="28" customFormat="1" x14ac:dyDescent="0.2">
      <c r="D10" s="6"/>
    </row>
    <row r="11" spans="1:8" s="28" customFormat="1" x14ac:dyDescent="0.2">
      <c r="D11" s="6"/>
    </row>
    <row r="12" spans="1:8" s="28" customFormat="1" x14ac:dyDescent="0.2">
      <c r="D12" s="6"/>
    </row>
    <row r="13" spans="1:8" s="28" customFormat="1" x14ac:dyDescent="0.2">
      <c r="D13" s="6"/>
    </row>
    <row r="14" spans="1:8" s="28" customFormat="1" x14ac:dyDescent="0.2">
      <c r="D14" s="6"/>
    </row>
    <row r="15" spans="1:8" s="28" customFormat="1" x14ac:dyDescent="0.2">
      <c r="D15" s="6"/>
    </row>
    <row r="16" spans="1:8" s="28" customFormat="1" x14ac:dyDescent="0.2">
      <c r="D16" s="6"/>
    </row>
    <row r="17" spans="2:5" s="28" customFormat="1" x14ac:dyDescent="0.2">
      <c r="D17" s="6"/>
    </row>
    <row r="18" spans="2:5" s="28" customFormat="1" x14ac:dyDescent="0.2">
      <c r="D18" s="6"/>
    </row>
    <row r="19" spans="2:5" s="28" customFormat="1" x14ac:dyDescent="0.2">
      <c r="D19" s="6"/>
    </row>
    <row r="20" spans="2:5" s="28" customFormat="1" x14ac:dyDescent="0.2">
      <c r="D20" s="6"/>
    </row>
    <row r="21" spans="2:5" s="28" customFormat="1" x14ac:dyDescent="0.2">
      <c r="D21" s="6"/>
    </row>
    <row r="22" spans="2:5" s="28" customFormat="1" x14ac:dyDescent="0.2">
      <c r="D22" s="6"/>
    </row>
    <row r="23" spans="2:5" s="28" customFormat="1" x14ac:dyDescent="0.2">
      <c r="D23" s="6"/>
    </row>
    <row r="24" spans="2:5" s="28" customFormat="1" x14ac:dyDescent="0.2">
      <c r="D24" s="6"/>
    </row>
    <row r="25" spans="2:5" s="28" customFormat="1" x14ac:dyDescent="0.2">
      <c r="D25" s="6"/>
    </row>
    <row r="26" spans="2:5" s="28" customFormat="1" x14ac:dyDescent="0.2">
      <c r="D26" s="6"/>
    </row>
    <row r="27" spans="2:5" s="28" customFormat="1" x14ac:dyDescent="0.2">
      <c r="D27" s="6"/>
    </row>
    <row r="28" spans="2:5" s="28" customFormat="1" x14ac:dyDescent="0.2">
      <c r="D28" s="6"/>
    </row>
    <row r="29" spans="2:5" s="28" customFormat="1" ht="15" thickBot="1" x14ac:dyDescent="0.25">
      <c r="B29" s="73"/>
      <c r="C29" s="73"/>
      <c r="D29" s="74"/>
      <c r="E29" s="73"/>
    </row>
    <row r="30" spans="2:5" s="28" customFormat="1" x14ac:dyDescent="0.2"/>
    <row r="31" spans="2:5" s="28" customFormat="1" x14ac:dyDescent="0.2"/>
    <row r="32" spans="2:5" s="28" customFormat="1" x14ac:dyDescent="0.2"/>
    <row r="33" spans="2:6" s="28" customFormat="1" x14ac:dyDescent="0.2"/>
    <row r="34" spans="2:6" s="28" customFormat="1" ht="15" thickBot="1" x14ac:dyDescent="0.25"/>
    <row r="35" spans="2:6" s="28" customFormat="1" ht="30.75" thickBot="1" x14ac:dyDescent="0.25">
      <c r="B35" s="205" t="s">
        <v>78</v>
      </c>
      <c r="C35" s="205" t="s">
        <v>101</v>
      </c>
      <c r="D35" s="205" t="s">
        <v>102</v>
      </c>
      <c r="E35" s="205" t="s">
        <v>103</v>
      </c>
    </row>
    <row r="36" spans="2:6" s="28" customFormat="1" x14ac:dyDescent="0.2">
      <c r="B36" s="117" t="str">
        <f t="shared" ref="B36:D37" si="0">B4</f>
        <v>ТАSК Universal</v>
      </c>
      <c r="C36" s="118">
        <f t="shared" si="0"/>
        <v>-11.528819999999948</v>
      </c>
      <c r="D36" s="142">
        <f t="shared" si="0"/>
        <v>-1.2195987338804328E-2</v>
      </c>
      <c r="E36" s="119">
        <f>G4</f>
        <v>0</v>
      </c>
    </row>
    <row r="37" spans="2:6" x14ac:dyDescent="0.2">
      <c r="B37" s="35" t="str">
        <f t="shared" si="0"/>
        <v>Іndeks Ukrainskoi Birzhi</v>
      </c>
      <c r="C37" s="36">
        <f t="shared" si="0"/>
        <v>-102.18261000000128</v>
      </c>
      <c r="D37" s="143">
        <f t="shared" si="0"/>
        <v>-8.727983212524772E-3</v>
      </c>
      <c r="E37" s="38">
        <f>G5</f>
        <v>0</v>
      </c>
      <c r="F37" s="19"/>
    </row>
    <row r="38" spans="2:6" x14ac:dyDescent="0.2">
      <c r="B38" s="35"/>
      <c r="C38" s="36"/>
      <c r="D38" s="143"/>
      <c r="E38" s="38"/>
      <c r="F38" s="19"/>
    </row>
    <row r="39" spans="2:6" x14ac:dyDescent="0.2">
      <c r="B39" s="144"/>
      <c r="C39" s="145"/>
      <c r="D39" s="146"/>
      <c r="E39" s="147"/>
      <c r="F39" s="19"/>
    </row>
    <row r="40" spans="2:6" x14ac:dyDescent="0.2">
      <c r="B40" s="28"/>
      <c r="C40" s="148"/>
      <c r="D40" s="6"/>
      <c r="F40" s="19"/>
    </row>
    <row r="41" spans="2:6" x14ac:dyDescent="0.2">
      <c r="B41" s="28"/>
      <c r="C41" s="28"/>
      <c r="D41" s="6"/>
      <c r="F41" s="19"/>
    </row>
    <row r="42" spans="2:6" x14ac:dyDescent="0.2">
      <c r="B42" s="28"/>
      <c r="C42" s="28"/>
      <c r="D42" s="6"/>
      <c r="F42" s="19"/>
    </row>
    <row r="43" spans="2:6" x14ac:dyDescent="0.2">
      <c r="B43" s="28"/>
      <c r="C43" s="28"/>
      <c r="D43" s="6"/>
      <c r="F43" s="19"/>
    </row>
    <row r="44" spans="2:6" x14ac:dyDescent="0.2">
      <c r="B44" s="28"/>
      <c r="C44" s="28"/>
      <c r="D44" s="6"/>
      <c r="F44" s="19"/>
    </row>
    <row r="45" spans="2:6" x14ac:dyDescent="0.2">
      <c r="B45" s="28"/>
      <c r="C45" s="28"/>
      <c r="D45" s="6"/>
      <c r="F45" s="19"/>
    </row>
    <row r="46" spans="2:6" x14ac:dyDescent="0.2">
      <c r="B46" s="28"/>
      <c r="C46" s="28"/>
      <c r="D46" s="6"/>
      <c r="F46" s="19"/>
    </row>
    <row r="47" spans="2:6" x14ac:dyDescent="0.2">
      <c r="B47" s="28"/>
      <c r="C47" s="28"/>
      <c r="D47" s="6"/>
    </row>
    <row r="48" spans="2:6" x14ac:dyDescent="0.2">
      <c r="B48" s="28"/>
      <c r="C48" s="28"/>
      <c r="D48" s="6"/>
    </row>
    <row r="49" spans="2:4" x14ac:dyDescent="0.2">
      <c r="B49" s="28"/>
      <c r="C49" s="28"/>
      <c r="D49" s="6"/>
    </row>
    <row r="50" spans="2:4" x14ac:dyDescent="0.2">
      <c r="B50" s="28"/>
      <c r="C50" s="28"/>
      <c r="D50" s="6"/>
    </row>
    <row r="51" spans="2:4" x14ac:dyDescent="0.2">
      <c r="B51" s="28"/>
      <c r="C51" s="28"/>
      <c r="D51" s="6"/>
    </row>
    <row r="52" spans="2:4" x14ac:dyDescent="0.2">
      <c r="B52" s="28"/>
      <c r="C52" s="28"/>
      <c r="D52" s="6"/>
    </row>
    <row r="53" spans="2:4" x14ac:dyDescent="0.2">
      <c r="B53" s="28"/>
      <c r="C53" s="28"/>
      <c r="D53" s="6"/>
    </row>
    <row r="54" spans="2:4" x14ac:dyDescent="0.2">
      <c r="B54" s="28"/>
      <c r="C54" s="28"/>
      <c r="D54" s="6"/>
    </row>
    <row r="55" spans="2:4" x14ac:dyDescent="0.2">
      <c r="B55" s="28"/>
      <c r="C55" s="28"/>
      <c r="D55" s="6"/>
    </row>
    <row r="56" spans="2:4" x14ac:dyDescent="0.2">
      <c r="B56" s="28"/>
      <c r="C56" s="28"/>
      <c r="D56" s="6"/>
    </row>
    <row r="57" spans="2:4" x14ac:dyDescent="0.2">
      <c r="B57" s="28"/>
      <c r="C57" s="28"/>
      <c r="D57" s="6"/>
    </row>
    <row r="58" spans="2:4" x14ac:dyDescent="0.2">
      <c r="B58" s="28"/>
      <c r="C58" s="28"/>
      <c r="D58" s="6"/>
    </row>
    <row r="59" spans="2:4" x14ac:dyDescent="0.2">
      <c r="B59" s="28"/>
      <c r="C59" s="28"/>
      <c r="D59" s="6"/>
    </row>
    <row r="60" spans="2:4" x14ac:dyDescent="0.2">
      <c r="B60" s="28"/>
      <c r="C60" s="28"/>
      <c r="D60" s="6"/>
    </row>
    <row r="61" spans="2:4" x14ac:dyDescent="0.2">
      <c r="B61" s="28"/>
      <c r="C61" s="28"/>
      <c r="D61" s="6"/>
    </row>
    <row r="62" spans="2:4" x14ac:dyDescent="0.2">
      <c r="B62" s="28"/>
      <c r="C62" s="28"/>
      <c r="D62" s="6"/>
    </row>
    <row r="63" spans="2:4" x14ac:dyDescent="0.2">
      <c r="B63" s="28"/>
      <c r="C63" s="28"/>
      <c r="D63" s="6"/>
    </row>
    <row r="64" spans="2:4" x14ac:dyDescent="0.2">
      <c r="B64" s="28"/>
      <c r="C64" s="28"/>
      <c r="D64" s="6"/>
    </row>
    <row r="65" spans="2:4" x14ac:dyDescent="0.2">
      <c r="B65" s="28"/>
      <c r="C65" s="28"/>
      <c r="D65" s="6"/>
    </row>
    <row r="66" spans="2:4" x14ac:dyDescent="0.2">
      <c r="B66" s="28"/>
      <c r="C66" s="28"/>
      <c r="D66" s="6"/>
    </row>
    <row r="67" spans="2:4" x14ac:dyDescent="0.2">
      <c r="B67" s="28"/>
      <c r="C67" s="28"/>
      <c r="D67" s="6"/>
    </row>
    <row r="68" spans="2:4" x14ac:dyDescent="0.2">
      <c r="B68" s="28"/>
      <c r="C68" s="28"/>
      <c r="D68" s="6"/>
    </row>
    <row r="69" spans="2:4" x14ac:dyDescent="0.2">
      <c r="B69" s="28"/>
      <c r="C69" s="28"/>
      <c r="D69" s="6"/>
    </row>
    <row r="70" spans="2:4" x14ac:dyDescent="0.2">
      <c r="B70" s="28"/>
      <c r="C70" s="28"/>
      <c r="D70" s="6"/>
    </row>
    <row r="71" spans="2:4" x14ac:dyDescent="0.2">
      <c r="B71" s="28"/>
      <c r="C71" s="28"/>
      <c r="D71" s="6"/>
    </row>
    <row r="72" spans="2:4" x14ac:dyDescent="0.2">
      <c r="B72" s="28"/>
      <c r="C72" s="28"/>
      <c r="D72" s="6"/>
    </row>
    <row r="73" spans="2:4" x14ac:dyDescent="0.2">
      <c r="B73" s="28"/>
      <c r="C73" s="28"/>
      <c r="D73" s="6"/>
    </row>
    <row r="74" spans="2:4" x14ac:dyDescent="0.2">
      <c r="B74" s="28"/>
      <c r="C74" s="28"/>
      <c r="D74" s="6"/>
    </row>
    <row r="75" spans="2:4" x14ac:dyDescent="0.2">
      <c r="B75" s="28"/>
      <c r="C75" s="28"/>
      <c r="D75" s="6"/>
    </row>
    <row r="76" spans="2:4" x14ac:dyDescent="0.2">
      <c r="B76" s="28"/>
      <c r="C76" s="28"/>
      <c r="D76" s="6"/>
    </row>
    <row r="77" spans="2:4" x14ac:dyDescent="0.2">
      <c r="B77" s="28"/>
      <c r="C77" s="28"/>
      <c r="D77" s="6"/>
    </row>
    <row r="78" spans="2:4" x14ac:dyDescent="0.2">
      <c r="B78" s="28"/>
      <c r="C78" s="28"/>
      <c r="D78" s="6"/>
    </row>
    <row r="79" spans="2:4" x14ac:dyDescent="0.2">
      <c r="B79" s="28"/>
      <c r="C79" s="28"/>
      <c r="D79" s="6"/>
    </row>
    <row r="80" spans="2:4" x14ac:dyDescent="0.2">
      <c r="B80" s="28"/>
      <c r="C80" s="28"/>
      <c r="D80" s="6"/>
    </row>
    <row r="81" spans="2:4" x14ac:dyDescent="0.2">
      <c r="B81" s="28"/>
      <c r="C81" s="28"/>
      <c r="D81" s="6"/>
    </row>
    <row r="82" spans="2:4" x14ac:dyDescent="0.2">
      <c r="B82" s="28"/>
      <c r="C82" s="28"/>
      <c r="D82" s="6"/>
    </row>
    <row r="83" spans="2:4" x14ac:dyDescent="0.2">
      <c r="B83" s="28"/>
      <c r="C83" s="28"/>
      <c r="D83" s="6"/>
    </row>
    <row r="84" spans="2:4" x14ac:dyDescent="0.2">
      <c r="B84" s="28"/>
      <c r="C84" s="28"/>
      <c r="D84" s="6"/>
    </row>
    <row r="85" spans="2:4" x14ac:dyDescent="0.2">
      <c r="B85" s="28"/>
      <c r="C85" s="28"/>
      <c r="D85" s="6"/>
    </row>
    <row r="86" spans="2:4" x14ac:dyDescent="0.2">
      <c r="B86" s="28"/>
      <c r="C86" s="28"/>
      <c r="D86" s="6"/>
    </row>
    <row r="87" spans="2:4" x14ac:dyDescent="0.2">
      <c r="B87" s="28"/>
      <c r="C87" s="28"/>
      <c r="D87" s="6"/>
    </row>
    <row r="88" spans="2:4" x14ac:dyDescent="0.2">
      <c r="B88" s="28"/>
      <c r="C88" s="28"/>
      <c r="D88" s="6"/>
    </row>
    <row r="89" spans="2:4" x14ac:dyDescent="0.2">
      <c r="B89" s="28"/>
      <c r="C89" s="28"/>
      <c r="D89" s="6"/>
    </row>
    <row r="90" spans="2:4" x14ac:dyDescent="0.2">
      <c r="B90" s="28"/>
      <c r="C90" s="28"/>
      <c r="D90" s="6"/>
    </row>
    <row r="91" spans="2:4" x14ac:dyDescent="0.2">
      <c r="B91" s="28"/>
      <c r="C91" s="28"/>
      <c r="D91" s="6"/>
    </row>
    <row r="92" spans="2:4" x14ac:dyDescent="0.2">
      <c r="B92" s="28"/>
      <c r="C92" s="28"/>
      <c r="D92" s="6"/>
    </row>
    <row r="93" spans="2:4" x14ac:dyDescent="0.2">
      <c r="B93" s="28"/>
      <c r="C93" s="28"/>
      <c r="D93" s="6"/>
    </row>
    <row r="94" spans="2:4" x14ac:dyDescent="0.2">
      <c r="B94" s="28"/>
      <c r="C94" s="28"/>
      <c r="D94" s="6"/>
    </row>
    <row r="95" spans="2:4" x14ac:dyDescent="0.2">
      <c r="B95" s="28"/>
      <c r="C95" s="28"/>
      <c r="D95" s="6"/>
    </row>
    <row r="96" spans="2:4" x14ac:dyDescent="0.2">
      <c r="B96" s="28"/>
      <c r="C96" s="28"/>
      <c r="D96" s="6"/>
    </row>
    <row r="97" spans="2:4" x14ac:dyDescent="0.2">
      <c r="B97" s="28"/>
      <c r="C97" s="28"/>
      <c r="D97" s="6"/>
    </row>
    <row r="98" spans="2:4" x14ac:dyDescent="0.2">
      <c r="B98" s="28"/>
      <c r="C98" s="28"/>
      <c r="D98" s="6"/>
    </row>
    <row r="99" spans="2:4" x14ac:dyDescent="0.2">
      <c r="B99" s="28"/>
      <c r="C99" s="28"/>
      <c r="D99" s="6"/>
    </row>
    <row r="100" spans="2:4" x14ac:dyDescent="0.2">
      <c r="B100" s="28"/>
      <c r="C100" s="28"/>
      <c r="D100" s="6"/>
    </row>
    <row r="101" spans="2:4" x14ac:dyDescent="0.2">
      <c r="B101" s="28"/>
      <c r="C101" s="28"/>
      <c r="D101" s="6"/>
    </row>
    <row r="102" spans="2:4" x14ac:dyDescent="0.2">
      <c r="B102" s="28"/>
      <c r="C102" s="28"/>
      <c r="D102" s="6"/>
    </row>
    <row r="103" spans="2:4" x14ac:dyDescent="0.2">
      <c r="B103" s="28"/>
      <c r="C103" s="28"/>
      <c r="D103" s="6"/>
    </row>
    <row r="104" spans="2:4" x14ac:dyDescent="0.2">
      <c r="B104" s="28"/>
      <c r="C104" s="28"/>
      <c r="D104" s="6"/>
    </row>
    <row r="105" spans="2:4" x14ac:dyDescent="0.2">
      <c r="B105" s="28"/>
      <c r="C105" s="28"/>
      <c r="D105" s="6"/>
    </row>
    <row r="106" spans="2:4" x14ac:dyDescent="0.2">
      <c r="B106" s="28"/>
      <c r="C106" s="28"/>
      <c r="D106" s="6"/>
    </row>
    <row r="107" spans="2:4" x14ac:dyDescent="0.2">
      <c r="B107" s="28"/>
      <c r="C107" s="28"/>
      <c r="D107" s="6"/>
    </row>
    <row r="108" spans="2:4" x14ac:dyDescent="0.2">
      <c r="B108" s="28"/>
      <c r="C108" s="28"/>
      <c r="D108" s="6"/>
    </row>
    <row r="109" spans="2:4" x14ac:dyDescent="0.2">
      <c r="B109" s="28"/>
      <c r="C109" s="28"/>
      <c r="D109" s="6"/>
    </row>
    <row r="110" spans="2:4" x14ac:dyDescent="0.2">
      <c r="B110" s="28"/>
      <c r="C110" s="28"/>
      <c r="D110" s="6"/>
    </row>
    <row r="111" spans="2:4" x14ac:dyDescent="0.2">
      <c r="B111" s="28"/>
      <c r="C111" s="28"/>
      <c r="D111" s="6"/>
    </row>
    <row r="112" spans="2:4" x14ac:dyDescent="0.2">
      <c r="B112" s="28"/>
      <c r="C112" s="28"/>
      <c r="D112" s="6"/>
    </row>
    <row r="113" spans="2:4" x14ac:dyDescent="0.2">
      <c r="B113" s="28"/>
      <c r="C113" s="28"/>
      <c r="D113" s="6"/>
    </row>
    <row r="114" spans="2:4" x14ac:dyDescent="0.2">
      <c r="B114" s="28"/>
      <c r="C114" s="28"/>
      <c r="D114" s="6"/>
    </row>
    <row r="115" spans="2:4" x14ac:dyDescent="0.2">
      <c r="B115" s="28"/>
      <c r="C115" s="28"/>
      <c r="D115" s="6"/>
    </row>
    <row r="116" spans="2:4" x14ac:dyDescent="0.2">
      <c r="B116" s="28"/>
      <c r="C116" s="28"/>
      <c r="D116" s="6"/>
    </row>
    <row r="117" spans="2:4" x14ac:dyDescent="0.2">
      <c r="B117" s="28"/>
      <c r="C117" s="28"/>
      <c r="D117" s="6"/>
    </row>
    <row r="118" spans="2:4" x14ac:dyDescent="0.2">
      <c r="B118" s="28"/>
      <c r="C118" s="28"/>
      <c r="D118" s="6"/>
    </row>
    <row r="119" spans="2:4" x14ac:dyDescent="0.2">
      <c r="B119" s="28"/>
      <c r="C119" s="28"/>
      <c r="D119" s="6"/>
    </row>
  </sheetData>
  <mergeCells count="5">
    <mergeCell ref="A1:G1"/>
    <mergeCell ref="A7:G7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D14"/>
  <sheetViews>
    <sheetView tabSelected="1" zoomScale="85" workbookViewId="0">
      <selection activeCell="L48" sqref="L48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1" t="s">
        <v>78</v>
      </c>
      <c r="B1" s="62" t="s">
        <v>106</v>
      </c>
      <c r="C1" s="10"/>
      <c r="D1" s="10"/>
    </row>
    <row r="2" spans="1:4" ht="14.25" x14ac:dyDescent="0.2">
      <c r="A2" s="26" t="s">
        <v>135</v>
      </c>
      <c r="B2" s="127">
        <v>-1.219598733880034E-2</v>
      </c>
      <c r="C2" s="10"/>
      <c r="D2" s="10"/>
    </row>
    <row r="3" spans="1:4" ht="14.25" x14ac:dyDescent="0.2">
      <c r="A3" s="26" t="s">
        <v>134</v>
      </c>
      <c r="B3" s="128">
        <v>-8.7279832124949053E-3</v>
      </c>
      <c r="C3" s="10"/>
      <c r="D3" s="10"/>
    </row>
    <row r="4" spans="1:4" ht="14.25" x14ac:dyDescent="0.2">
      <c r="A4" s="187" t="s">
        <v>107</v>
      </c>
      <c r="B4" s="128">
        <v>-1.0461985275647623E-2</v>
      </c>
      <c r="C4" s="10"/>
      <c r="D4" s="10"/>
    </row>
    <row r="5" spans="1:4" ht="14.25" x14ac:dyDescent="0.2">
      <c r="A5" s="187" t="s">
        <v>18</v>
      </c>
      <c r="B5" s="128">
        <v>-4.0077157892765558E-2</v>
      </c>
      <c r="C5" s="10"/>
      <c r="D5" s="10"/>
    </row>
    <row r="6" spans="1:4" ht="14.25" x14ac:dyDescent="0.2">
      <c r="A6" s="187" t="s">
        <v>17</v>
      </c>
      <c r="B6" s="128">
        <v>-2.4796597633136019E-2</v>
      </c>
      <c r="C6" s="10"/>
      <c r="D6" s="10"/>
    </row>
    <row r="7" spans="1:4" ht="14.25" x14ac:dyDescent="0.2">
      <c r="A7" s="187" t="s">
        <v>108</v>
      </c>
      <c r="B7" s="128">
        <v>5.0825632078521643E-4</v>
      </c>
      <c r="C7" s="10"/>
      <c r="D7" s="10"/>
    </row>
    <row r="8" spans="1:4" ht="14.25" x14ac:dyDescent="0.2">
      <c r="A8" s="187" t="s">
        <v>109</v>
      </c>
      <c r="B8" s="128">
        <v>9.5715767420072595E-3</v>
      </c>
      <c r="C8" s="10"/>
      <c r="D8" s="10"/>
    </row>
    <row r="9" spans="1:4" ht="14.25" x14ac:dyDescent="0.2">
      <c r="A9" s="187" t="s">
        <v>110</v>
      </c>
      <c r="B9" s="128">
        <v>1.3972602739726029E-2</v>
      </c>
      <c r="C9" s="10"/>
      <c r="D9" s="10"/>
    </row>
    <row r="10" spans="1:4" ht="15" thickBot="1" x14ac:dyDescent="0.25">
      <c r="A10" s="179" t="s">
        <v>111</v>
      </c>
      <c r="B10" s="129">
        <v>8.4097580450267717E-2</v>
      </c>
      <c r="C10" s="10"/>
      <c r="D10" s="10"/>
    </row>
    <row r="11" spans="1:4" x14ac:dyDescent="0.2">
      <c r="C11" s="10"/>
      <c r="D11" s="10"/>
    </row>
    <row r="12" spans="1:4" x14ac:dyDescent="0.2">
      <c r="A12" s="10"/>
      <c r="B12" s="10"/>
      <c r="C12" s="10"/>
      <c r="D12" s="10"/>
    </row>
    <row r="13" spans="1:4" x14ac:dyDescent="0.2">
      <c r="B13" s="10"/>
      <c r="C13" s="10"/>
      <c r="D13" s="10"/>
    </row>
    <row r="14" spans="1:4" x14ac:dyDescent="0.2">
      <c r="C14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34"/>
  <sheetViews>
    <sheetView topLeftCell="A11" zoomScale="70" zoomScaleNormal="70" workbookViewId="0">
      <selection activeCell="F38" sqref="F38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61" t="s">
        <v>56</v>
      </c>
      <c r="B1" s="161"/>
      <c r="C1" s="161"/>
      <c r="D1" s="161"/>
      <c r="E1" s="161"/>
      <c r="F1" s="161"/>
      <c r="G1" s="161"/>
      <c r="H1" s="161"/>
      <c r="I1" s="13"/>
    </row>
    <row r="2" spans="1:9" ht="30.75" thickBot="1" x14ac:dyDescent="0.25">
      <c r="A2" s="15" t="s">
        <v>57</v>
      </c>
      <c r="B2" s="16" t="s">
        <v>58</v>
      </c>
      <c r="C2" s="17" t="s">
        <v>59</v>
      </c>
      <c r="D2" s="17" t="s">
        <v>60</v>
      </c>
      <c r="E2" s="17" t="s">
        <v>61</v>
      </c>
      <c r="F2" s="17" t="s">
        <v>62</v>
      </c>
      <c r="G2" s="17" t="s">
        <v>63</v>
      </c>
      <c r="H2" s="18" t="s">
        <v>64</v>
      </c>
      <c r="I2" s="19"/>
    </row>
    <row r="3" spans="1:9" x14ac:dyDescent="0.2">
      <c r="A3" s="21">
        <v>1</v>
      </c>
      <c r="B3" s="75" t="s">
        <v>38</v>
      </c>
      <c r="C3" s="76">
        <v>30343158.780000001</v>
      </c>
      <c r="D3" s="77">
        <v>47455</v>
      </c>
      <c r="E3" s="76">
        <v>639.40909872510804</v>
      </c>
      <c r="F3" s="77">
        <v>100</v>
      </c>
      <c r="G3" s="191" t="s">
        <v>65</v>
      </c>
      <c r="H3" s="78" t="s">
        <v>8</v>
      </c>
      <c r="I3" s="19"/>
    </row>
    <row r="4" spans="1:9" x14ac:dyDescent="0.2">
      <c r="A4" s="21">
        <v>2</v>
      </c>
      <c r="B4" s="75" t="s">
        <v>39</v>
      </c>
      <c r="C4" s="76">
        <v>11355413.91</v>
      </c>
      <c r="D4" s="77">
        <v>7788964</v>
      </c>
      <c r="E4" s="76">
        <v>1.4578850165439203</v>
      </c>
      <c r="F4" s="77">
        <v>1</v>
      </c>
      <c r="G4" s="192" t="s">
        <v>74</v>
      </c>
      <c r="H4" s="78" t="s">
        <v>4</v>
      </c>
      <c r="I4" s="19"/>
    </row>
    <row r="5" spans="1:9" ht="14.25" customHeight="1" x14ac:dyDescent="0.2">
      <c r="A5" s="21">
        <v>3</v>
      </c>
      <c r="B5" s="75" t="s">
        <v>40</v>
      </c>
      <c r="C5" s="76">
        <v>7521745.1500000004</v>
      </c>
      <c r="D5" s="77">
        <v>2094</v>
      </c>
      <c r="E5" s="76">
        <v>3592.046394460363</v>
      </c>
      <c r="F5" s="77">
        <v>1000</v>
      </c>
      <c r="G5" s="193" t="s">
        <v>66</v>
      </c>
      <c r="H5" s="78" t="s">
        <v>2</v>
      </c>
      <c r="I5" s="19"/>
    </row>
    <row r="6" spans="1:9" x14ac:dyDescent="0.2">
      <c r="A6" s="21">
        <v>4</v>
      </c>
      <c r="B6" s="75" t="s">
        <v>41</v>
      </c>
      <c r="C6" s="76">
        <v>5940214.1299999999</v>
      </c>
      <c r="D6" s="77">
        <v>1562</v>
      </c>
      <c r="E6" s="76">
        <v>3802.9539884763121</v>
      </c>
      <c r="F6" s="77">
        <v>1000</v>
      </c>
      <c r="G6" s="192" t="s">
        <v>74</v>
      </c>
      <c r="H6" s="78" t="s">
        <v>4</v>
      </c>
      <c r="I6" s="19"/>
    </row>
    <row r="7" spans="1:9" ht="14.25" customHeight="1" x14ac:dyDescent="0.2">
      <c r="A7" s="21">
        <v>5</v>
      </c>
      <c r="B7" s="75" t="s">
        <v>42</v>
      </c>
      <c r="C7" s="76">
        <v>5336915.4400000004</v>
      </c>
      <c r="D7" s="77">
        <v>4233</v>
      </c>
      <c r="E7" s="76">
        <v>1260.787961256792</v>
      </c>
      <c r="F7" s="77">
        <v>1000</v>
      </c>
      <c r="G7" s="191" t="s">
        <v>65</v>
      </c>
      <c r="H7" s="78" t="s">
        <v>8</v>
      </c>
      <c r="I7" s="19"/>
    </row>
    <row r="8" spans="1:9" x14ac:dyDescent="0.2">
      <c r="A8" s="21">
        <v>6</v>
      </c>
      <c r="B8" s="75" t="s">
        <v>43</v>
      </c>
      <c r="C8" s="76">
        <v>5062148.2801000001</v>
      </c>
      <c r="D8" s="77">
        <v>3571</v>
      </c>
      <c r="E8" s="76">
        <v>1417.5716270232429</v>
      </c>
      <c r="F8" s="77">
        <v>1000</v>
      </c>
      <c r="G8" s="192" t="s">
        <v>67</v>
      </c>
      <c r="H8" s="78" t="s">
        <v>9</v>
      </c>
      <c r="I8" s="19"/>
    </row>
    <row r="9" spans="1:9" x14ac:dyDescent="0.2">
      <c r="A9" s="21">
        <v>7</v>
      </c>
      <c r="B9" s="75" t="s">
        <v>44</v>
      </c>
      <c r="C9" s="76">
        <v>4258374.79</v>
      </c>
      <c r="D9" s="77">
        <v>1256</v>
      </c>
      <c r="E9" s="76">
        <v>3390.4257882165607</v>
      </c>
      <c r="F9" s="77">
        <v>1000</v>
      </c>
      <c r="G9" s="194" t="s">
        <v>68</v>
      </c>
      <c r="H9" s="78" t="s">
        <v>6</v>
      </c>
      <c r="I9" s="19"/>
    </row>
    <row r="10" spans="1:9" x14ac:dyDescent="0.2">
      <c r="A10" s="21">
        <v>8</v>
      </c>
      <c r="B10" s="75" t="s">
        <v>45</v>
      </c>
      <c r="C10" s="76">
        <v>3361329.71</v>
      </c>
      <c r="D10" s="77">
        <v>678</v>
      </c>
      <c r="E10" s="76">
        <v>4957.7134365781712</v>
      </c>
      <c r="F10" s="77">
        <v>1000</v>
      </c>
      <c r="G10" s="194" t="s">
        <v>68</v>
      </c>
      <c r="H10" s="78" t="s">
        <v>6</v>
      </c>
      <c r="I10" s="19"/>
    </row>
    <row r="11" spans="1:9" x14ac:dyDescent="0.2">
      <c r="A11" s="21">
        <v>9</v>
      </c>
      <c r="B11" s="75" t="s">
        <v>46</v>
      </c>
      <c r="C11" s="76">
        <v>2705941.65</v>
      </c>
      <c r="D11" s="77">
        <v>11221</v>
      </c>
      <c r="E11" s="76">
        <v>241.1497772034578</v>
      </c>
      <c r="F11" s="77">
        <v>100</v>
      </c>
      <c r="G11" s="191" t="s">
        <v>65</v>
      </c>
      <c r="H11" s="78" t="s">
        <v>8</v>
      </c>
      <c r="I11" s="19"/>
    </row>
    <row r="12" spans="1:9" x14ac:dyDescent="0.2">
      <c r="A12" s="21">
        <v>10</v>
      </c>
      <c r="B12" s="75" t="s">
        <v>47</v>
      </c>
      <c r="C12" s="76">
        <v>1979625.26</v>
      </c>
      <c r="D12" s="77">
        <v>29116</v>
      </c>
      <c r="E12" s="76">
        <v>67.990976095617526</v>
      </c>
      <c r="F12" s="77">
        <v>100</v>
      </c>
      <c r="G12" s="75" t="s">
        <v>69</v>
      </c>
      <c r="H12" s="78" t="s">
        <v>14</v>
      </c>
      <c r="I12" s="19"/>
    </row>
    <row r="13" spans="1:9" x14ac:dyDescent="0.2">
      <c r="A13" s="21">
        <v>11</v>
      </c>
      <c r="B13" s="75" t="s">
        <v>48</v>
      </c>
      <c r="C13" s="76">
        <v>1662247.42</v>
      </c>
      <c r="D13" s="77">
        <v>578</v>
      </c>
      <c r="E13" s="76">
        <v>2875.860588235294</v>
      </c>
      <c r="F13" s="77">
        <v>1000</v>
      </c>
      <c r="G13" s="193" t="s">
        <v>66</v>
      </c>
      <c r="H13" s="78" t="s">
        <v>2</v>
      </c>
      <c r="I13" s="19"/>
    </row>
    <row r="14" spans="1:9" x14ac:dyDescent="0.2">
      <c r="A14" s="21">
        <v>12</v>
      </c>
      <c r="B14" s="75" t="s">
        <v>49</v>
      </c>
      <c r="C14" s="76">
        <v>1658185.69</v>
      </c>
      <c r="D14" s="77">
        <v>1289</v>
      </c>
      <c r="E14" s="76">
        <v>1286.4124825446081</v>
      </c>
      <c r="F14" s="77">
        <v>1000</v>
      </c>
      <c r="G14" s="195" t="s">
        <v>71</v>
      </c>
      <c r="H14" s="78" t="s">
        <v>7</v>
      </c>
      <c r="I14" s="19"/>
    </row>
    <row r="15" spans="1:9" x14ac:dyDescent="0.2">
      <c r="A15" s="21">
        <v>13</v>
      </c>
      <c r="B15" s="75" t="s">
        <v>50</v>
      </c>
      <c r="C15" s="76">
        <v>1181491.51</v>
      </c>
      <c r="D15" s="77">
        <v>379</v>
      </c>
      <c r="E15" s="76">
        <v>3117.3918469656992</v>
      </c>
      <c r="F15" s="77">
        <v>1000</v>
      </c>
      <c r="G15" s="193" t="s">
        <v>66</v>
      </c>
      <c r="H15" s="78" t="s">
        <v>2</v>
      </c>
      <c r="I15" s="19"/>
    </row>
    <row r="16" spans="1:9" x14ac:dyDescent="0.2">
      <c r="A16" s="21">
        <v>14</v>
      </c>
      <c r="B16" s="75" t="s">
        <v>51</v>
      </c>
      <c r="C16" s="76">
        <v>1075191.28</v>
      </c>
      <c r="D16" s="77">
        <v>953</v>
      </c>
      <c r="E16" s="76">
        <v>1128.2175026232949</v>
      </c>
      <c r="F16" s="77">
        <v>1000</v>
      </c>
      <c r="G16" s="195" t="s">
        <v>70</v>
      </c>
      <c r="H16" s="78" t="s">
        <v>1</v>
      </c>
      <c r="I16" s="19"/>
    </row>
    <row r="17" spans="1:9" x14ac:dyDescent="0.2">
      <c r="A17" s="21">
        <v>15</v>
      </c>
      <c r="B17" s="75" t="s">
        <v>52</v>
      </c>
      <c r="C17" s="76">
        <v>1026563.1</v>
      </c>
      <c r="D17" s="77">
        <v>1311</v>
      </c>
      <c r="E17" s="76">
        <v>783.03821510297485</v>
      </c>
      <c r="F17" s="77">
        <v>1000</v>
      </c>
      <c r="G17" s="193" t="s">
        <v>66</v>
      </c>
      <c r="H17" s="78" t="s">
        <v>2</v>
      </c>
      <c r="I17" s="19"/>
    </row>
    <row r="18" spans="1:9" x14ac:dyDescent="0.2">
      <c r="A18" s="21">
        <v>16</v>
      </c>
      <c r="B18" s="75" t="s">
        <v>53</v>
      </c>
      <c r="C18" s="76">
        <v>806451.17</v>
      </c>
      <c r="D18" s="77">
        <v>7704</v>
      </c>
      <c r="E18" s="76">
        <v>104.67953920041538</v>
      </c>
      <c r="F18" s="77">
        <v>100</v>
      </c>
      <c r="G18" s="195" t="s">
        <v>72</v>
      </c>
      <c r="H18" s="78" t="s">
        <v>12</v>
      </c>
      <c r="I18" s="19"/>
    </row>
    <row r="19" spans="1:9" x14ac:dyDescent="0.2">
      <c r="A19" s="21">
        <v>17</v>
      </c>
      <c r="B19" s="75" t="s">
        <v>54</v>
      </c>
      <c r="C19" s="76">
        <v>438502.44990000001</v>
      </c>
      <c r="D19" s="77">
        <v>8840</v>
      </c>
      <c r="E19" s="76">
        <v>49.604349536199095</v>
      </c>
      <c r="F19" s="77">
        <v>100</v>
      </c>
      <c r="G19" s="75" t="s">
        <v>73</v>
      </c>
      <c r="H19" s="78" t="s">
        <v>13</v>
      </c>
      <c r="I19" s="19"/>
    </row>
    <row r="20" spans="1:9" ht="15" customHeight="1" thickBot="1" x14ac:dyDescent="0.25">
      <c r="A20" s="162" t="s">
        <v>100</v>
      </c>
      <c r="B20" s="163"/>
      <c r="C20" s="90">
        <f>SUM(C3:C19)</f>
        <v>85713499.720000014</v>
      </c>
      <c r="D20" s="91">
        <f>SUM(D3:D19)</f>
        <v>7911204</v>
      </c>
      <c r="E20" s="52" t="s">
        <v>5</v>
      </c>
      <c r="F20" s="52" t="s">
        <v>5</v>
      </c>
      <c r="G20" s="52" t="s">
        <v>5</v>
      </c>
      <c r="H20" s="52" t="s">
        <v>5</v>
      </c>
    </row>
    <row r="21" spans="1:9" ht="15" customHeight="1" x14ac:dyDescent="0.2">
      <c r="A21" s="165" t="s">
        <v>55</v>
      </c>
      <c r="B21" s="165"/>
      <c r="C21" s="165"/>
      <c r="D21" s="165"/>
      <c r="E21" s="165"/>
      <c r="F21" s="165"/>
      <c r="G21" s="165"/>
      <c r="H21" s="165"/>
    </row>
    <row r="22" spans="1:9" ht="15" customHeight="1" thickBot="1" x14ac:dyDescent="0.25">
      <c r="A22" s="164"/>
      <c r="B22" s="164"/>
      <c r="C22" s="164"/>
      <c r="D22" s="164"/>
      <c r="E22" s="164"/>
      <c r="F22" s="164"/>
      <c r="G22" s="164"/>
      <c r="H22" s="164"/>
    </row>
    <row r="24" spans="1:9" x14ac:dyDescent="0.2">
      <c r="B24" s="20" t="s">
        <v>75</v>
      </c>
      <c r="C24" s="23">
        <f>C20-SUM(C3:C13)</f>
        <v>6186385.1999000013</v>
      </c>
      <c r="D24" s="116">
        <f>C24/$C$20</f>
        <v>7.2175155840200719E-2</v>
      </c>
    </row>
    <row r="25" spans="1:9" x14ac:dyDescent="0.2">
      <c r="B25" s="75" t="str">
        <f t="shared" ref="B25:C33" si="0">B3</f>
        <v>КІNТО-Klasychnyi</v>
      </c>
      <c r="C25" s="76">
        <f t="shared" si="0"/>
        <v>30343158.780000001</v>
      </c>
      <c r="D25" s="116">
        <f>C25/$C$20</f>
        <v>0.3540067653184375</v>
      </c>
      <c r="H25" s="19"/>
    </row>
    <row r="26" spans="1:9" x14ac:dyDescent="0.2">
      <c r="B26" s="75" t="str">
        <f t="shared" si="0"/>
        <v>OTP Fond Aktsii</v>
      </c>
      <c r="C26" s="76">
        <f t="shared" si="0"/>
        <v>11355413.91</v>
      </c>
      <c r="D26" s="116">
        <f t="shared" ref="D26:D34" si="1">C26/$C$20</f>
        <v>0.13248104379233949</v>
      </c>
      <c r="H26" s="19"/>
    </row>
    <row r="27" spans="1:9" x14ac:dyDescent="0.2">
      <c r="B27" s="75" t="str">
        <f t="shared" si="0"/>
        <v>UNIVER.UA/Myhailo Hrushevskyi: Fond Derzhavnykh Paperiv</v>
      </c>
      <c r="C27" s="76">
        <f t="shared" si="0"/>
        <v>7521745.1500000004</v>
      </c>
      <c r="D27" s="116">
        <f t="shared" si="1"/>
        <v>8.7754498119564109E-2</v>
      </c>
      <c r="H27" s="19"/>
    </row>
    <row r="28" spans="1:9" x14ac:dyDescent="0.2">
      <c r="B28" s="75" t="str">
        <f t="shared" si="0"/>
        <v>OTP Klasychnyi'</v>
      </c>
      <c r="C28" s="76">
        <f t="shared" si="0"/>
        <v>5940214.1299999999</v>
      </c>
      <c r="D28" s="116">
        <f t="shared" si="1"/>
        <v>6.9303133688449037E-2</v>
      </c>
      <c r="H28" s="19"/>
    </row>
    <row r="29" spans="1:9" x14ac:dyDescent="0.2">
      <c r="B29" s="75" t="str">
        <f t="shared" si="0"/>
        <v>КІNTO-Ekviti</v>
      </c>
      <c r="C29" s="76">
        <f t="shared" si="0"/>
        <v>5336915.4400000004</v>
      </c>
      <c r="D29" s="116">
        <f t="shared" si="1"/>
        <v>6.2264584428754897E-2</v>
      </c>
      <c r="H29" s="19"/>
    </row>
    <row r="30" spans="1:9" x14ac:dyDescent="0.2">
      <c r="B30" s="75" t="str">
        <f t="shared" si="0"/>
        <v>Sofiivskyi</v>
      </c>
      <c r="C30" s="76">
        <f t="shared" si="0"/>
        <v>5062148.2801000001</v>
      </c>
      <c r="D30" s="116">
        <f t="shared" si="1"/>
        <v>5.9058938167692393E-2</v>
      </c>
      <c r="H30" s="19"/>
    </row>
    <row r="31" spans="1:9" x14ac:dyDescent="0.2">
      <c r="B31" s="75" t="str">
        <f t="shared" si="0"/>
        <v>Altus – Depozyt</v>
      </c>
      <c r="C31" s="76">
        <f t="shared" si="0"/>
        <v>4258374.79</v>
      </c>
      <c r="D31" s="116">
        <f t="shared" si="1"/>
        <v>4.9681494792661811E-2</v>
      </c>
      <c r="H31" s="19"/>
    </row>
    <row r="32" spans="1:9" x14ac:dyDescent="0.2">
      <c r="B32" s="75" t="str">
        <f t="shared" si="0"/>
        <v>Altus – Zbalansovanyi</v>
      </c>
      <c r="C32" s="76">
        <f t="shared" si="0"/>
        <v>3361329.71</v>
      </c>
      <c r="D32" s="116">
        <f t="shared" si="1"/>
        <v>3.921587289027334E-2</v>
      </c>
      <c r="H32" s="19"/>
    </row>
    <row r="33" spans="2:4" x14ac:dyDescent="0.2">
      <c r="B33" s="75" t="str">
        <f t="shared" si="0"/>
        <v>KINTO-Kaznacheiskyi</v>
      </c>
      <c r="C33" s="76">
        <f t="shared" si="0"/>
        <v>2705941.65</v>
      </c>
      <c r="D33" s="116">
        <f t="shared" si="1"/>
        <v>3.1569608741207511E-2</v>
      </c>
    </row>
    <row r="34" spans="2:4" x14ac:dyDescent="0.2">
      <c r="B34" s="75" t="str">
        <f>B13</f>
        <v>UNIVER.UA/Volodymyr Velykyi: Fond Zbalansovanyi</v>
      </c>
      <c r="C34" s="76">
        <f>C13</f>
        <v>1662247.42</v>
      </c>
      <c r="D34" s="116">
        <f t="shared" si="1"/>
        <v>1.9393064399774337E-2</v>
      </c>
    </row>
  </sheetData>
  <mergeCells count="4">
    <mergeCell ref="A1:H1"/>
    <mergeCell ref="A20:B20"/>
    <mergeCell ref="A22:H22"/>
    <mergeCell ref="A21:H21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L62"/>
  <sheetViews>
    <sheetView topLeftCell="C1" zoomScale="70" zoomScaleNormal="70" workbookViewId="0">
      <selection activeCell="G49" sqref="G49"/>
    </sheetView>
  </sheetViews>
  <sheetFormatPr defaultRowHeight="14.25" x14ac:dyDescent="0.2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 x14ac:dyDescent="0.25">
      <c r="A1" s="167" t="s">
        <v>76</v>
      </c>
      <c r="B1" s="167"/>
      <c r="C1" s="167"/>
      <c r="D1" s="167"/>
      <c r="E1" s="167"/>
      <c r="F1" s="167"/>
      <c r="G1" s="167"/>
      <c r="H1" s="167"/>
      <c r="I1" s="167"/>
      <c r="J1" s="196"/>
    </row>
    <row r="2" spans="1:11" s="20" customFormat="1" ht="15.75" customHeight="1" thickBot="1" x14ac:dyDescent="0.25">
      <c r="A2" s="168" t="s">
        <v>57</v>
      </c>
      <c r="B2" s="93"/>
      <c r="C2" s="94"/>
      <c r="D2" s="95"/>
      <c r="E2" s="170" t="s">
        <v>77</v>
      </c>
      <c r="F2" s="170"/>
      <c r="G2" s="170"/>
      <c r="H2" s="170"/>
      <c r="I2" s="170"/>
      <c r="J2" s="170"/>
      <c r="K2" s="170"/>
    </row>
    <row r="3" spans="1:11" s="22" customFormat="1" ht="51.75" thickBot="1" x14ac:dyDescent="0.25">
      <c r="A3" s="169"/>
      <c r="B3" s="197" t="s">
        <v>78</v>
      </c>
      <c r="C3" s="198" t="s">
        <v>79</v>
      </c>
      <c r="D3" s="198" t="s">
        <v>80</v>
      </c>
      <c r="E3" s="17" t="s">
        <v>81</v>
      </c>
      <c r="F3" s="17" t="s">
        <v>82</v>
      </c>
      <c r="G3" s="17" t="s">
        <v>83</v>
      </c>
      <c r="H3" s="17" t="s">
        <v>84</v>
      </c>
      <c r="I3" s="18" t="s">
        <v>85</v>
      </c>
      <c r="J3" s="18" t="s">
        <v>86</v>
      </c>
      <c r="K3" s="199" t="s">
        <v>87</v>
      </c>
    </row>
    <row r="4" spans="1:11" s="20" customFormat="1" collapsed="1" x14ac:dyDescent="0.2">
      <c r="A4" s="21">
        <v>1</v>
      </c>
      <c r="B4" s="135" t="s">
        <v>38</v>
      </c>
      <c r="C4" s="136">
        <v>38118</v>
      </c>
      <c r="D4" s="136">
        <v>38182</v>
      </c>
      <c r="E4" s="137">
        <v>1.0971033688391696E-3</v>
      </c>
      <c r="F4" s="137">
        <v>-5.8400879617195312E-3</v>
      </c>
      <c r="G4" s="137">
        <v>1.1116278794290446E-2</v>
      </c>
      <c r="H4" s="137">
        <v>3.7899762641310897E-2</v>
      </c>
      <c r="I4" s="137" t="s">
        <v>90</v>
      </c>
      <c r="J4" s="138">
        <v>5.3940909872511584</v>
      </c>
      <c r="K4" s="109">
        <v>0.13040077450065235</v>
      </c>
    </row>
    <row r="5" spans="1:11" s="20" customFormat="1" collapsed="1" x14ac:dyDescent="0.2">
      <c r="A5" s="21">
        <v>2</v>
      </c>
      <c r="B5" s="135" t="s">
        <v>45</v>
      </c>
      <c r="C5" s="136">
        <v>38828</v>
      </c>
      <c r="D5" s="136">
        <v>39028</v>
      </c>
      <c r="E5" s="137">
        <v>1.0642424980883192E-2</v>
      </c>
      <c r="F5" s="137">
        <v>2.0672691966056034E-2</v>
      </c>
      <c r="G5" s="137">
        <v>6.6092308499212216E-2</v>
      </c>
      <c r="H5" s="137">
        <v>0.10042687169237019</v>
      </c>
      <c r="I5" s="137">
        <v>7.3422497305414725E-2</v>
      </c>
      <c r="J5" s="138">
        <v>3.9577134365783193</v>
      </c>
      <c r="K5" s="110">
        <v>0.13302005573701581</v>
      </c>
    </row>
    <row r="6" spans="1:11" s="20" customFormat="1" collapsed="1" x14ac:dyDescent="0.2">
      <c r="A6" s="21">
        <v>3</v>
      </c>
      <c r="B6" s="135" t="s">
        <v>48</v>
      </c>
      <c r="C6" s="136">
        <v>38919</v>
      </c>
      <c r="D6" s="136">
        <v>39092</v>
      </c>
      <c r="E6" s="137">
        <v>-8.5626856412678309E-3</v>
      </c>
      <c r="F6" s="137">
        <v>-6.3238313075505426E-3</v>
      </c>
      <c r="G6" s="137">
        <v>2.2371752012286805E-3</v>
      </c>
      <c r="H6" s="137">
        <v>9.4965108221430006E-2</v>
      </c>
      <c r="I6" s="137">
        <v>2.6600700822273726E-2</v>
      </c>
      <c r="J6" s="138">
        <v>1.8758605882352728</v>
      </c>
      <c r="K6" s="110">
        <v>8.7136088547630663E-2</v>
      </c>
    </row>
    <row r="7" spans="1:11" s="20" customFormat="1" collapsed="1" x14ac:dyDescent="0.2">
      <c r="A7" s="21">
        <v>4</v>
      </c>
      <c r="B7" s="135" t="s">
        <v>52</v>
      </c>
      <c r="C7" s="136">
        <v>38919</v>
      </c>
      <c r="D7" s="136">
        <v>39092</v>
      </c>
      <c r="E7" s="137">
        <v>-1.2812587143657628E-2</v>
      </c>
      <c r="F7" s="137">
        <v>-2.4540933492323114E-2</v>
      </c>
      <c r="G7" s="137">
        <v>-9.1540765337531971E-2</v>
      </c>
      <c r="H7" s="137">
        <v>-1.530912787871308E-2</v>
      </c>
      <c r="I7" s="137">
        <v>-9.8844806217950887E-2</v>
      </c>
      <c r="J7" s="138">
        <v>-0.21696178489704199</v>
      </c>
      <c r="K7" s="110">
        <v>-1.9157439974843427E-2</v>
      </c>
    </row>
    <row r="8" spans="1:11" s="20" customFormat="1" collapsed="1" x14ac:dyDescent="0.2">
      <c r="A8" s="21">
        <v>5</v>
      </c>
      <c r="B8" s="135" t="s">
        <v>54</v>
      </c>
      <c r="C8" s="136">
        <v>38968</v>
      </c>
      <c r="D8" s="136">
        <v>39140</v>
      </c>
      <c r="E8" s="137" t="s">
        <v>90</v>
      </c>
      <c r="F8" s="137">
        <v>-3.5104913473399391E-3</v>
      </c>
      <c r="G8" s="137">
        <v>-1.3293550574664081E-2</v>
      </c>
      <c r="H8" s="137">
        <v>-5.5719772351999874E-2</v>
      </c>
      <c r="I8" s="137">
        <v>-1.7875462605064008E-2</v>
      </c>
      <c r="J8" s="138">
        <v>-0.50395650463801422</v>
      </c>
      <c r="K8" s="110">
        <v>-5.4491185740857317E-2</v>
      </c>
    </row>
    <row r="9" spans="1:11" s="20" customFormat="1" collapsed="1" x14ac:dyDescent="0.2">
      <c r="A9" s="21">
        <v>6</v>
      </c>
      <c r="B9" s="135" t="s">
        <v>41</v>
      </c>
      <c r="C9" s="136">
        <v>39413</v>
      </c>
      <c r="D9" s="136">
        <v>39589</v>
      </c>
      <c r="E9" s="137">
        <v>1.5268731628029775E-2</v>
      </c>
      <c r="F9" s="137">
        <v>3.1409648814322733E-2</v>
      </c>
      <c r="G9" s="137">
        <v>8.8339124225253141E-2</v>
      </c>
      <c r="H9" s="137">
        <v>0.17090390348543982</v>
      </c>
      <c r="I9" s="137">
        <v>0.11638126315365382</v>
      </c>
      <c r="J9" s="138">
        <v>2.8029539884767574</v>
      </c>
      <c r="K9" s="110">
        <v>0.12569096884580122</v>
      </c>
    </row>
    <row r="10" spans="1:11" s="20" customFormat="1" collapsed="1" x14ac:dyDescent="0.2">
      <c r="A10" s="21">
        <v>7</v>
      </c>
      <c r="B10" s="135" t="s">
        <v>51</v>
      </c>
      <c r="C10" s="136">
        <v>39429</v>
      </c>
      <c r="D10" s="136">
        <v>39618</v>
      </c>
      <c r="E10" s="137">
        <v>-3.7084856797102494E-2</v>
      </c>
      <c r="F10" s="137">
        <v>-4.235197981123584E-2</v>
      </c>
      <c r="G10" s="137">
        <v>-8.2535461802325627E-2</v>
      </c>
      <c r="H10" s="137">
        <v>-9.28490862280138E-2</v>
      </c>
      <c r="I10" s="137">
        <v>-8.3025249094306308E-2</v>
      </c>
      <c r="J10" s="138">
        <v>0.12821750262331788</v>
      </c>
      <c r="K10" s="110">
        <v>1.0826892286928791E-2</v>
      </c>
    </row>
    <row r="11" spans="1:11" s="20" customFormat="1" collapsed="1" x14ac:dyDescent="0.2">
      <c r="A11" s="21">
        <v>8</v>
      </c>
      <c r="B11" s="135" t="s">
        <v>53</v>
      </c>
      <c r="C11" s="136">
        <v>39560</v>
      </c>
      <c r="D11" s="136">
        <v>39770</v>
      </c>
      <c r="E11" s="137">
        <v>1.9491699836441612E-2</v>
      </c>
      <c r="F11" s="137">
        <v>3.6578918093248536E-3</v>
      </c>
      <c r="G11" s="137">
        <v>-1.6036000879373957E-2</v>
      </c>
      <c r="H11" s="137">
        <v>1.4950068084949697E-2</v>
      </c>
      <c r="I11" s="137" t="s">
        <v>90</v>
      </c>
      <c r="J11" s="138">
        <v>4.6795392004216785E-2</v>
      </c>
      <c r="K11" s="110">
        <v>4.2489616572622957E-3</v>
      </c>
    </row>
    <row r="12" spans="1:11" s="20" customFormat="1" collapsed="1" x14ac:dyDescent="0.2">
      <c r="A12" s="21">
        <v>9</v>
      </c>
      <c r="B12" s="135" t="s">
        <v>42</v>
      </c>
      <c r="C12" s="136">
        <v>39884</v>
      </c>
      <c r="D12" s="136">
        <v>40001</v>
      </c>
      <c r="E12" s="137">
        <v>-2.8948877641692405E-3</v>
      </c>
      <c r="F12" s="137">
        <v>-5.4640093823399294E-3</v>
      </c>
      <c r="G12" s="137">
        <v>-1.278064535948531E-2</v>
      </c>
      <c r="H12" s="137">
        <v>-2.3031016836535412E-2</v>
      </c>
      <c r="I12" s="137">
        <v>-1.942850096636739E-2</v>
      </c>
      <c r="J12" s="138">
        <v>0.26078796125678672</v>
      </c>
      <c r="K12" s="110">
        <v>2.3085969486997149E-2</v>
      </c>
    </row>
    <row r="13" spans="1:11" s="20" customFormat="1" x14ac:dyDescent="0.2">
      <c r="A13" s="21">
        <v>10</v>
      </c>
      <c r="B13" s="135" t="s">
        <v>47</v>
      </c>
      <c r="C13" s="136">
        <v>40031</v>
      </c>
      <c r="D13" s="136">
        <v>40129</v>
      </c>
      <c r="E13" s="137" t="s">
        <v>90</v>
      </c>
      <c r="F13" s="137" t="s">
        <v>90</v>
      </c>
      <c r="G13" s="137" t="s">
        <v>90</v>
      </c>
      <c r="H13" s="137" t="s">
        <v>90</v>
      </c>
      <c r="I13" s="137">
        <v>-5.0671718263610388E-2</v>
      </c>
      <c r="J13" s="138">
        <v>-0.32009023904383638</v>
      </c>
      <c r="K13" s="110">
        <v>-3.8591472865911691E-2</v>
      </c>
    </row>
    <row r="14" spans="1:11" s="20" customFormat="1" collapsed="1" x14ac:dyDescent="0.2">
      <c r="A14" s="21">
        <v>11</v>
      </c>
      <c r="B14" s="135" t="s">
        <v>39</v>
      </c>
      <c r="C14" s="136">
        <v>40253</v>
      </c>
      <c r="D14" s="136">
        <v>40366</v>
      </c>
      <c r="E14" s="137">
        <v>7.0587862492157427E-3</v>
      </c>
      <c r="F14" s="137">
        <v>-6.6057072001963757E-3</v>
      </c>
      <c r="G14" s="137">
        <v>3.2882536361940495E-2</v>
      </c>
      <c r="H14" s="137">
        <v>8.7025918027162863E-2</v>
      </c>
      <c r="I14" s="137">
        <v>4.1842833256432455E-2</v>
      </c>
      <c r="J14" s="138">
        <v>0.45788501654395763</v>
      </c>
      <c r="K14" s="110">
        <v>4.2045204368480915E-2</v>
      </c>
    </row>
    <row r="15" spans="1:11" s="20" customFormat="1" x14ac:dyDescent="0.2">
      <c r="A15" s="21">
        <v>12</v>
      </c>
      <c r="B15" s="135" t="s">
        <v>43</v>
      </c>
      <c r="C15" s="136">
        <v>40114</v>
      </c>
      <c r="D15" s="136">
        <v>40401</v>
      </c>
      <c r="E15" s="137">
        <v>-3.1757708499556836E-3</v>
      </c>
      <c r="F15" s="137">
        <v>-8.3297663699041236E-3</v>
      </c>
      <c r="G15" s="137">
        <v>-1.400954398311316E-2</v>
      </c>
      <c r="H15" s="137">
        <v>-0.15495493576675046</v>
      </c>
      <c r="I15" s="137">
        <v>-0.16554181358863751</v>
      </c>
      <c r="J15" s="138">
        <v>0.41757162702325323</v>
      </c>
      <c r="K15" s="110">
        <v>3.9277143562356231E-2</v>
      </c>
    </row>
    <row r="16" spans="1:11" s="20" customFormat="1" x14ac:dyDescent="0.2">
      <c r="A16" s="21">
        <v>13</v>
      </c>
      <c r="B16" s="135" t="s">
        <v>44</v>
      </c>
      <c r="C16" s="136">
        <v>40226</v>
      </c>
      <c r="D16" s="136">
        <v>40430</v>
      </c>
      <c r="E16" s="137">
        <v>9.4186997694289953E-3</v>
      </c>
      <c r="F16" s="137">
        <v>7.6393828492116178E-3</v>
      </c>
      <c r="G16" s="137">
        <v>3.1129717821082536E-2</v>
      </c>
      <c r="H16" s="137">
        <v>4.0305365633879875E-2</v>
      </c>
      <c r="I16" s="137">
        <v>2.8936688829850565E-2</v>
      </c>
      <c r="J16" s="138">
        <v>2.3904257882165392</v>
      </c>
      <c r="K16" s="110">
        <v>0.14567376962495748</v>
      </c>
    </row>
    <row r="17" spans="1:12" s="20" customFormat="1" x14ac:dyDescent="0.2">
      <c r="A17" s="21">
        <v>14</v>
      </c>
      <c r="B17" s="135" t="s">
        <v>50</v>
      </c>
      <c r="C17" s="136">
        <v>40427</v>
      </c>
      <c r="D17" s="136">
        <v>40543</v>
      </c>
      <c r="E17" s="137">
        <v>5.7180097614111247E-3</v>
      </c>
      <c r="F17" s="137">
        <v>1.9505766284886317E-2</v>
      </c>
      <c r="G17" s="137">
        <v>6.4353832475645634E-2</v>
      </c>
      <c r="H17" s="137">
        <v>0.14820501969660138</v>
      </c>
      <c r="I17" s="137">
        <v>9.9428613964212653E-2</v>
      </c>
      <c r="J17" s="138">
        <v>2.1173918469656359</v>
      </c>
      <c r="K17" s="110">
        <v>0.14015507625091095</v>
      </c>
    </row>
    <row r="18" spans="1:12" s="20" customFormat="1" x14ac:dyDescent="0.2">
      <c r="A18" s="21">
        <v>15</v>
      </c>
      <c r="B18" s="135" t="s">
        <v>49</v>
      </c>
      <c r="C18" s="136">
        <v>40444</v>
      </c>
      <c r="D18" s="136">
        <v>40638</v>
      </c>
      <c r="E18" s="137">
        <v>3.4481900413612099E-3</v>
      </c>
      <c r="F18" s="137">
        <v>-1.2908063167622053E-2</v>
      </c>
      <c r="G18" s="137">
        <v>-4.9332208739400363E-2</v>
      </c>
      <c r="H18" s="137">
        <v>-5.8130921540646252E-2</v>
      </c>
      <c r="I18" s="137">
        <v>-5.0546150164398229E-2</v>
      </c>
      <c r="J18" s="138">
        <v>0.28641248254460572</v>
      </c>
      <c r="K18" s="110">
        <v>3.040683090412144E-2</v>
      </c>
    </row>
    <row r="19" spans="1:12" s="20" customFormat="1" collapsed="1" x14ac:dyDescent="0.2">
      <c r="A19" s="21">
        <v>16</v>
      </c>
      <c r="B19" s="135" t="s">
        <v>40</v>
      </c>
      <c r="C19" s="136">
        <v>40427</v>
      </c>
      <c r="D19" s="136">
        <v>40708</v>
      </c>
      <c r="E19" s="137">
        <v>9.55767561051446E-3</v>
      </c>
      <c r="F19" s="137">
        <v>2.2629606263935065E-2</v>
      </c>
      <c r="G19" s="137">
        <v>6.5209075029995622E-2</v>
      </c>
      <c r="H19" s="137">
        <v>0.14386950396993692</v>
      </c>
      <c r="I19" s="137">
        <v>9.412233002022341E-2</v>
      </c>
      <c r="J19" s="138">
        <v>2.5920463944603687</v>
      </c>
      <c r="K19" s="110">
        <v>0.1683934995751899</v>
      </c>
    </row>
    <row r="20" spans="1:12" s="20" customFormat="1" collapsed="1" x14ac:dyDescent="0.2">
      <c r="A20" s="21">
        <v>17</v>
      </c>
      <c r="B20" s="135" t="s">
        <v>46</v>
      </c>
      <c r="C20" s="136">
        <v>41026</v>
      </c>
      <c r="D20" s="136">
        <v>41242</v>
      </c>
      <c r="E20" s="137">
        <v>2.8159291406188558E-2</v>
      </c>
      <c r="F20" s="137">
        <v>9.0198920513251402E-3</v>
      </c>
      <c r="G20" s="137">
        <v>4.5197584395076262E-2</v>
      </c>
      <c r="H20" s="137">
        <v>8.3536371829476153E-2</v>
      </c>
      <c r="I20" s="137">
        <v>5.996953236510838E-2</v>
      </c>
      <c r="J20" s="138">
        <v>1.4114977720345676</v>
      </c>
      <c r="K20" s="110">
        <v>0.13921677540562927</v>
      </c>
    </row>
    <row r="21" spans="1:12" s="20" customFormat="1" ht="15.75" thickBot="1" x14ac:dyDescent="0.25">
      <c r="A21" s="134"/>
      <c r="B21" s="200" t="s">
        <v>88</v>
      </c>
      <c r="C21" s="139" t="s">
        <v>5</v>
      </c>
      <c r="D21" s="139" t="s">
        <v>5</v>
      </c>
      <c r="E21" s="140">
        <f>AVERAGE(E4:E20)</f>
        <v>3.0219882970773976E-3</v>
      </c>
      <c r="F21" s="140">
        <f>AVERAGE(F4:F20)</f>
        <v>-8.3749375073105536E-5</v>
      </c>
      <c r="G21" s="140">
        <f>AVERAGE(G4:G20)</f>
        <v>7.9393410079894103E-3</v>
      </c>
      <c r="H21" s="140">
        <f>AVERAGE(H4:H20)</f>
        <v>3.2630814542493683E-2</v>
      </c>
      <c r="I21" s="140">
        <f>AVERAGE(I4:I20)</f>
        <v>3.6513839211223345E-3</v>
      </c>
      <c r="J21" s="139" t="s">
        <v>5</v>
      </c>
      <c r="K21" s="140">
        <f>AVERAGE(K4:K20)</f>
        <v>6.5137524245430706E-2</v>
      </c>
      <c r="L21" s="141"/>
    </row>
    <row r="22" spans="1:12" s="20" customFormat="1" x14ac:dyDescent="0.2">
      <c r="A22" s="171" t="s">
        <v>89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2" s="20" customFormat="1" ht="15" collapsed="1" thickBot="1" x14ac:dyDescent="0.25">
      <c r="A23" s="166"/>
      <c r="B23" s="166"/>
      <c r="C23" s="166"/>
      <c r="D23" s="166"/>
      <c r="E23" s="166"/>
      <c r="F23" s="166"/>
      <c r="G23" s="166"/>
      <c r="H23" s="166"/>
      <c r="I23" s="152"/>
      <c r="J23" s="152"/>
      <c r="K23" s="152"/>
    </row>
    <row r="24" spans="1:12" s="20" customFormat="1" collapsed="1" x14ac:dyDescent="0.2">
      <c r="E24" s="99"/>
      <c r="J24" s="19"/>
    </row>
    <row r="25" spans="1:12" s="20" customFormat="1" collapsed="1" x14ac:dyDescent="0.2">
      <c r="E25" s="100"/>
      <c r="J25" s="19"/>
    </row>
    <row r="26" spans="1:12" s="20" customFormat="1" x14ac:dyDescent="0.2">
      <c r="E26" s="99"/>
      <c r="F26" s="99"/>
      <c r="J26" s="19"/>
    </row>
    <row r="27" spans="1:12" s="20" customFormat="1" collapsed="1" x14ac:dyDescent="0.2">
      <c r="E27" s="100"/>
      <c r="I27" s="100"/>
      <c r="J27" s="19"/>
    </row>
    <row r="28" spans="1:12" s="20" customFormat="1" collapsed="1" x14ac:dyDescent="0.2"/>
    <row r="29" spans="1:12" s="20" customFormat="1" collapsed="1" x14ac:dyDescent="0.2"/>
    <row r="30" spans="1:12" s="20" customFormat="1" collapsed="1" x14ac:dyDescent="0.2"/>
    <row r="31" spans="1:12" s="20" customFormat="1" collapsed="1" x14ac:dyDescent="0.2"/>
    <row r="32" spans="1:12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collapsed="1" x14ac:dyDescent="0.2"/>
    <row r="38" spans="3:8" s="20" customFormat="1" collapsed="1" x14ac:dyDescent="0.2"/>
    <row r="39" spans="3:8" s="20" customFormat="1" collapsed="1" x14ac:dyDescent="0.2"/>
    <row r="40" spans="3:8" s="20" customFormat="1" collapsed="1" x14ac:dyDescent="0.2"/>
    <row r="41" spans="3:8" s="20" customFormat="1" x14ac:dyDescent="0.2"/>
    <row r="42" spans="3:8" s="20" customFormat="1" x14ac:dyDescent="0.2"/>
    <row r="43" spans="3:8" s="28" customFormat="1" x14ac:dyDescent="0.2">
      <c r="C43" s="29"/>
      <c r="D43" s="29"/>
      <c r="E43" s="30"/>
      <c r="F43" s="30"/>
      <c r="G43" s="30"/>
      <c r="H43" s="30"/>
    </row>
    <row r="44" spans="3:8" s="28" customFormat="1" x14ac:dyDescent="0.2">
      <c r="C44" s="29"/>
      <c r="D44" s="29"/>
      <c r="E44" s="30"/>
      <c r="F44" s="30"/>
      <c r="G44" s="30"/>
      <c r="H44" s="30"/>
    </row>
    <row r="45" spans="3:8" s="28" customFormat="1" x14ac:dyDescent="0.2">
      <c r="C45" s="29"/>
      <c r="D45" s="29"/>
      <c r="E45" s="30"/>
      <c r="F45" s="30"/>
      <c r="G45" s="30"/>
      <c r="H45" s="30"/>
    </row>
    <row r="46" spans="3:8" s="28" customFormat="1" x14ac:dyDescent="0.2">
      <c r="C46" s="29"/>
      <c r="D46" s="29"/>
      <c r="E46" s="30"/>
      <c r="F46" s="30"/>
      <c r="G46" s="30"/>
      <c r="H46" s="30"/>
    </row>
    <row r="47" spans="3:8" s="28" customFormat="1" x14ac:dyDescent="0.2">
      <c r="C47" s="29"/>
      <c r="D47" s="29"/>
      <c r="E47" s="30"/>
      <c r="F47" s="30"/>
      <c r="G47" s="30"/>
      <c r="H47" s="30"/>
    </row>
    <row r="48" spans="3:8" s="28" customFormat="1" x14ac:dyDescent="0.2">
      <c r="C48" s="29"/>
      <c r="D48" s="29"/>
      <c r="E48" s="30"/>
      <c r="F48" s="30"/>
      <c r="G48" s="30"/>
      <c r="H48" s="30"/>
    </row>
    <row r="49" spans="3:8" s="28" customFormat="1" x14ac:dyDescent="0.2">
      <c r="C49" s="29"/>
      <c r="D49" s="29"/>
      <c r="E49" s="30"/>
      <c r="F49" s="30"/>
      <c r="G49" s="30"/>
      <c r="H49" s="30"/>
    </row>
    <row r="50" spans="3:8" s="28" customFormat="1" x14ac:dyDescent="0.2">
      <c r="C50" s="29"/>
      <c r="D50" s="29"/>
      <c r="E50" s="30"/>
      <c r="F50" s="30"/>
      <c r="G50" s="30"/>
      <c r="H50" s="30"/>
    </row>
    <row r="51" spans="3:8" s="28" customFormat="1" x14ac:dyDescent="0.2">
      <c r="C51" s="29"/>
      <c r="D51" s="29"/>
      <c r="E51" s="30"/>
      <c r="F51" s="30"/>
      <c r="G51" s="30"/>
      <c r="H51" s="30"/>
    </row>
    <row r="52" spans="3:8" s="28" customFormat="1" x14ac:dyDescent="0.2">
      <c r="C52" s="29"/>
      <c r="D52" s="29"/>
      <c r="E52" s="30"/>
      <c r="F52" s="30"/>
      <c r="G52" s="30"/>
      <c r="H52" s="30"/>
    </row>
    <row r="53" spans="3:8" s="28" customFormat="1" x14ac:dyDescent="0.2">
      <c r="C53" s="29"/>
      <c r="D53" s="29"/>
      <c r="E53" s="30"/>
      <c r="F53" s="30"/>
      <c r="G53" s="30"/>
      <c r="H53" s="30"/>
    </row>
    <row r="54" spans="3:8" s="28" customFormat="1" x14ac:dyDescent="0.2">
      <c r="C54" s="29"/>
      <c r="D54" s="29"/>
      <c r="E54" s="30"/>
      <c r="F54" s="30"/>
      <c r="G54" s="30"/>
      <c r="H54" s="30"/>
    </row>
    <row r="55" spans="3:8" s="28" customFormat="1" x14ac:dyDescent="0.2">
      <c r="C55" s="29"/>
      <c r="D55" s="29"/>
      <c r="E55" s="30"/>
      <c r="F55" s="30"/>
      <c r="G55" s="30"/>
      <c r="H55" s="30"/>
    </row>
    <row r="56" spans="3:8" s="28" customFormat="1" x14ac:dyDescent="0.2">
      <c r="C56" s="29"/>
      <c r="D56" s="29"/>
      <c r="E56" s="30"/>
      <c r="F56" s="30"/>
      <c r="G56" s="30"/>
      <c r="H56" s="30"/>
    </row>
    <row r="57" spans="3:8" s="28" customFormat="1" x14ac:dyDescent="0.2">
      <c r="C57" s="29"/>
      <c r="D57" s="29"/>
      <c r="E57" s="30"/>
      <c r="F57" s="30"/>
      <c r="G57" s="30"/>
      <c r="H57" s="30"/>
    </row>
    <row r="58" spans="3:8" s="28" customFormat="1" x14ac:dyDescent="0.2">
      <c r="C58" s="29"/>
      <c r="D58" s="29"/>
      <c r="E58" s="30"/>
      <c r="F58" s="30"/>
      <c r="G58" s="30"/>
      <c r="H58" s="30"/>
    </row>
    <row r="59" spans="3:8" s="28" customFormat="1" x14ac:dyDescent="0.2">
      <c r="C59" s="29"/>
      <c r="D59" s="29"/>
      <c r="E59" s="30"/>
      <c r="F59" s="30"/>
      <c r="G59" s="30"/>
      <c r="H59" s="30"/>
    </row>
    <row r="60" spans="3:8" s="28" customFormat="1" x14ac:dyDescent="0.2">
      <c r="C60" s="29"/>
      <c r="D60" s="29"/>
      <c r="E60" s="30"/>
      <c r="F60" s="30"/>
      <c r="G60" s="30"/>
      <c r="H60" s="30"/>
    </row>
    <row r="61" spans="3:8" s="28" customFormat="1" x14ac:dyDescent="0.2">
      <c r="C61" s="29"/>
      <c r="D61" s="29"/>
      <c r="E61" s="30"/>
      <c r="F61" s="30"/>
      <c r="G61" s="30"/>
      <c r="H61" s="30"/>
    </row>
    <row r="62" spans="3:8" s="28" customFormat="1" x14ac:dyDescent="0.2">
      <c r="C62" s="29"/>
      <c r="D62" s="29"/>
      <c r="E62" s="30"/>
      <c r="F62" s="30"/>
      <c r="G62" s="30"/>
      <c r="H62" s="30"/>
    </row>
  </sheetData>
  <mergeCells count="5">
    <mergeCell ref="A23:H23"/>
    <mergeCell ref="A1:I1"/>
    <mergeCell ref="A2:A3"/>
    <mergeCell ref="E2:K2"/>
    <mergeCell ref="A22:K22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70"/>
  <sheetViews>
    <sheetView topLeftCell="A21" zoomScale="70" zoomScaleNormal="70" workbookViewId="0">
      <selection activeCell="O20" sqref="O20"/>
    </sheetView>
  </sheetViews>
  <sheetFormatPr defaultRowHeight="14.25" x14ac:dyDescent="0.2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39" customWidth="1"/>
    <col min="5" max="7" width="24.7109375" style="28" customWidth="1"/>
    <col min="8" max="16384" width="9.140625" style="28"/>
  </cols>
  <sheetData>
    <row r="1" spans="1:8" ht="16.5" thickBot="1" x14ac:dyDescent="0.25">
      <c r="A1" s="167" t="s">
        <v>92</v>
      </c>
      <c r="B1" s="167"/>
      <c r="C1" s="167"/>
      <c r="D1" s="167"/>
      <c r="E1" s="167"/>
      <c r="F1" s="167"/>
      <c r="G1" s="167"/>
    </row>
    <row r="2" spans="1:8" ht="15.75" customHeight="1" thickBot="1" x14ac:dyDescent="0.25">
      <c r="A2" s="201" t="s">
        <v>93</v>
      </c>
      <c r="B2" s="82"/>
      <c r="C2" s="202" t="s">
        <v>94</v>
      </c>
      <c r="D2" s="203"/>
      <c r="E2" s="202" t="s">
        <v>95</v>
      </c>
      <c r="F2" s="203"/>
      <c r="G2" s="83"/>
    </row>
    <row r="3" spans="1:8" ht="45.75" thickBot="1" x14ac:dyDescent="0.25">
      <c r="A3" s="204"/>
      <c r="B3" s="205" t="s">
        <v>78</v>
      </c>
      <c r="C3" s="96" t="s">
        <v>96</v>
      </c>
      <c r="D3" s="96" t="s">
        <v>97</v>
      </c>
      <c r="E3" s="96" t="s">
        <v>98</v>
      </c>
      <c r="F3" s="96" t="s">
        <v>97</v>
      </c>
      <c r="G3" s="18" t="s">
        <v>99</v>
      </c>
    </row>
    <row r="4" spans="1:8" ht="15" customHeight="1" x14ac:dyDescent="0.2">
      <c r="A4" s="21">
        <v>1</v>
      </c>
      <c r="B4" s="35" t="s">
        <v>41</v>
      </c>
      <c r="C4" s="36">
        <v>415.21670000000017</v>
      </c>
      <c r="D4" s="88">
        <v>7.5152378849160872E-2</v>
      </c>
      <c r="E4" s="37">
        <v>87</v>
      </c>
      <c r="F4" s="88">
        <v>5.8983050847457627E-2</v>
      </c>
      <c r="G4" s="38">
        <v>330.29601097432823</v>
      </c>
      <c r="H4" s="49"/>
    </row>
    <row r="5" spans="1:8" ht="14.25" customHeight="1" x14ac:dyDescent="0.2">
      <c r="A5" s="21">
        <v>2</v>
      </c>
      <c r="B5" s="35" t="s">
        <v>49</v>
      </c>
      <c r="C5" s="36">
        <v>177.48500999999999</v>
      </c>
      <c r="D5" s="88">
        <v>0.11986555581240091</v>
      </c>
      <c r="E5" s="37">
        <v>134</v>
      </c>
      <c r="F5" s="88">
        <v>0.11601731601731602</v>
      </c>
      <c r="G5" s="38">
        <v>171.63082670129853</v>
      </c>
      <c r="H5" s="49"/>
    </row>
    <row r="6" spans="1:8" x14ac:dyDescent="0.2">
      <c r="A6" s="21">
        <v>3</v>
      </c>
      <c r="B6" s="35" t="s">
        <v>46</v>
      </c>
      <c r="C6" s="36">
        <v>89.121390000000119</v>
      </c>
      <c r="D6" s="88">
        <v>3.4057130847802333E-2</v>
      </c>
      <c r="E6" s="37">
        <v>64</v>
      </c>
      <c r="F6" s="88">
        <v>5.7363090436497264E-3</v>
      </c>
      <c r="G6" s="38">
        <v>15.272087207860899</v>
      </c>
    </row>
    <row r="7" spans="1:8" x14ac:dyDescent="0.2">
      <c r="A7" s="21">
        <v>4</v>
      </c>
      <c r="B7" s="35" t="s">
        <v>40</v>
      </c>
      <c r="C7" s="36">
        <v>71.20980000000074</v>
      </c>
      <c r="D7" s="88">
        <v>9.5576756105184776E-3</v>
      </c>
      <c r="E7" s="37">
        <v>0</v>
      </c>
      <c r="F7" s="88">
        <v>0</v>
      </c>
      <c r="G7" s="38">
        <v>0</v>
      </c>
    </row>
    <row r="8" spans="1:8" x14ac:dyDescent="0.2">
      <c r="A8" s="21">
        <v>5</v>
      </c>
      <c r="B8" s="35" t="s">
        <v>44</v>
      </c>
      <c r="C8" s="36">
        <v>39.734110000000335</v>
      </c>
      <c r="D8" s="88">
        <v>9.4186997694243862E-3</v>
      </c>
      <c r="E8" s="37">
        <v>0</v>
      </c>
      <c r="F8" s="88">
        <v>0</v>
      </c>
      <c r="G8" s="38">
        <v>0</v>
      </c>
    </row>
    <row r="9" spans="1:8" x14ac:dyDescent="0.2">
      <c r="A9" s="21">
        <v>6</v>
      </c>
      <c r="B9" s="35" t="s">
        <v>45</v>
      </c>
      <c r="C9" s="36">
        <v>35.396000000000001</v>
      </c>
      <c r="D9" s="88">
        <v>1.0642424980863494E-2</v>
      </c>
      <c r="E9" s="37">
        <v>0</v>
      </c>
      <c r="F9" s="88">
        <v>0</v>
      </c>
      <c r="G9" s="38">
        <v>0</v>
      </c>
    </row>
    <row r="10" spans="1:8" x14ac:dyDescent="0.2">
      <c r="A10" s="21">
        <v>7</v>
      </c>
      <c r="B10" s="35" t="s">
        <v>53</v>
      </c>
      <c r="C10" s="36">
        <v>15.418570000000065</v>
      </c>
      <c r="D10" s="88">
        <v>1.9491699836391149E-2</v>
      </c>
      <c r="E10" s="37">
        <v>0</v>
      </c>
      <c r="F10" s="88">
        <v>0</v>
      </c>
      <c r="G10" s="38">
        <v>0</v>
      </c>
      <c r="H10" s="49"/>
    </row>
    <row r="11" spans="1:8" x14ac:dyDescent="0.2">
      <c r="A11" s="21">
        <v>8</v>
      </c>
      <c r="B11" s="35" t="s">
        <v>50</v>
      </c>
      <c r="C11" s="36">
        <v>6.7173700000001109</v>
      </c>
      <c r="D11" s="88">
        <v>5.7180097614338973E-3</v>
      </c>
      <c r="E11" s="37">
        <v>0</v>
      </c>
      <c r="F11" s="88">
        <v>0</v>
      </c>
      <c r="G11" s="38">
        <v>0</v>
      </c>
      <c r="H11" s="49"/>
    </row>
    <row r="12" spans="1:8" x14ac:dyDescent="0.2">
      <c r="A12" s="21">
        <v>9</v>
      </c>
      <c r="B12" s="35" t="s">
        <v>48</v>
      </c>
      <c r="C12" s="36">
        <v>-14.356229999999981</v>
      </c>
      <c r="D12" s="88">
        <v>-8.5626856412963082E-3</v>
      </c>
      <c r="E12" s="37">
        <v>0</v>
      </c>
      <c r="F12" s="88">
        <v>0</v>
      </c>
      <c r="G12" s="38">
        <v>0</v>
      </c>
    </row>
    <row r="13" spans="1:8" x14ac:dyDescent="0.2">
      <c r="A13" s="21">
        <v>10</v>
      </c>
      <c r="B13" s="35" t="s">
        <v>43</v>
      </c>
      <c r="C13" s="36">
        <v>-16.127439999999478</v>
      </c>
      <c r="D13" s="88">
        <v>-3.1757708499691117E-3</v>
      </c>
      <c r="E13" s="37">
        <v>0</v>
      </c>
      <c r="F13" s="88">
        <v>0</v>
      </c>
      <c r="G13" s="38">
        <v>0</v>
      </c>
    </row>
    <row r="14" spans="1:8" x14ac:dyDescent="0.2">
      <c r="A14" s="21">
        <v>11</v>
      </c>
      <c r="B14" s="35" t="s">
        <v>51</v>
      </c>
      <c r="C14" s="36">
        <v>-41.408959999999965</v>
      </c>
      <c r="D14" s="88">
        <v>-3.7084856797093259E-2</v>
      </c>
      <c r="E14" s="37">
        <v>0</v>
      </c>
      <c r="F14" s="88">
        <v>0</v>
      </c>
      <c r="G14" s="38">
        <v>0</v>
      </c>
    </row>
    <row r="15" spans="1:8" x14ac:dyDescent="0.2">
      <c r="A15" s="21">
        <v>12</v>
      </c>
      <c r="B15" s="35" t="s">
        <v>42</v>
      </c>
      <c r="C15" s="36">
        <v>-20.552419999999927</v>
      </c>
      <c r="D15" s="88">
        <v>-3.8362190006679619E-3</v>
      </c>
      <c r="E15" s="37">
        <v>-4</v>
      </c>
      <c r="F15" s="88">
        <v>-9.4406419636535279E-4</v>
      </c>
      <c r="G15" s="38">
        <v>-5.050951852726187</v>
      </c>
    </row>
    <row r="16" spans="1:8" x14ac:dyDescent="0.2">
      <c r="A16" s="21">
        <v>13</v>
      </c>
      <c r="B16" s="35" t="s">
        <v>52</v>
      </c>
      <c r="C16" s="36">
        <v>-33.94686999999999</v>
      </c>
      <c r="D16" s="88">
        <v>-3.2009948949371959E-2</v>
      </c>
      <c r="E16" s="37">
        <v>-26</v>
      </c>
      <c r="F16" s="88">
        <v>-1.944652206432311E-2</v>
      </c>
      <c r="G16" s="38">
        <v>-20.549684289216337</v>
      </c>
    </row>
    <row r="17" spans="1:8" x14ac:dyDescent="0.2">
      <c r="A17" s="21">
        <v>14</v>
      </c>
      <c r="B17" s="35" t="s">
        <v>39</v>
      </c>
      <c r="C17" s="36">
        <v>-450.79945999999899</v>
      </c>
      <c r="D17" s="88">
        <v>-3.8183238424734568E-2</v>
      </c>
      <c r="E17" s="37">
        <v>-366378</v>
      </c>
      <c r="F17" s="88">
        <v>-4.4924909341631535E-2</v>
      </c>
      <c r="G17" s="38">
        <v>-532.71499205261409</v>
      </c>
    </row>
    <row r="18" spans="1:8" x14ac:dyDescent="0.2">
      <c r="A18" s="21">
        <v>15</v>
      </c>
      <c r="B18" s="35" t="s">
        <v>38</v>
      </c>
      <c r="C18" s="36">
        <v>-664.21643999999765</v>
      </c>
      <c r="D18" s="88">
        <v>-2.1421240439970322E-2</v>
      </c>
      <c r="E18" s="37">
        <v>-1092</v>
      </c>
      <c r="F18" s="88">
        <v>-2.2493665931983438E-2</v>
      </c>
      <c r="G18" s="38">
        <v>-696.10844324702157</v>
      </c>
    </row>
    <row r="19" spans="1:8" x14ac:dyDescent="0.2">
      <c r="A19" s="21">
        <v>16</v>
      </c>
      <c r="B19" s="35" t="s">
        <v>54</v>
      </c>
      <c r="C19" s="36" t="s">
        <v>90</v>
      </c>
      <c r="D19" s="88" t="s">
        <v>90</v>
      </c>
      <c r="E19" s="37" t="s">
        <v>90</v>
      </c>
      <c r="F19" s="88" t="s">
        <v>90</v>
      </c>
      <c r="G19" s="38" t="s">
        <v>90</v>
      </c>
    </row>
    <row r="20" spans="1:8" x14ac:dyDescent="0.2">
      <c r="A20" s="21">
        <v>17</v>
      </c>
      <c r="B20" s="35" t="s">
        <v>47</v>
      </c>
      <c r="C20" s="36" t="s">
        <v>90</v>
      </c>
      <c r="D20" s="88" t="s">
        <v>90</v>
      </c>
      <c r="E20" s="37" t="s">
        <v>90</v>
      </c>
      <c r="F20" s="88" t="s">
        <v>90</v>
      </c>
      <c r="G20" s="38" t="s">
        <v>91</v>
      </c>
    </row>
    <row r="21" spans="1:8" ht="15.75" thickBot="1" x14ac:dyDescent="0.25">
      <c r="A21" s="81"/>
      <c r="B21" s="84" t="s">
        <v>100</v>
      </c>
      <c r="C21" s="85">
        <v>-391.10886999999451</v>
      </c>
      <c r="D21" s="89">
        <v>-4.6735012141369322E-3</v>
      </c>
      <c r="E21" s="86">
        <v>-367215</v>
      </c>
      <c r="F21" s="89">
        <v>-4.4562423252188621E-2</v>
      </c>
      <c r="G21" s="87">
        <v>-737.2251465580905</v>
      </c>
      <c r="H21" s="49"/>
    </row>
    <row r="22" spans="1:8" ht="15" customHeight="1" thickBot="1" x14ac:dyDescent="0.25">
      <c r="A22" s="172"/>
      <c r="B22" s="172"/>
      <c r="C22" s="172"/>
      <c r="D22" s="172"/>
      <c r="E22" s="172"/>
      <c r="F22" s="172"/>
      <c r="G22" s="172"/>
      <c r="H22" s="151"/>
    </row>
    <row r="24" spans="1:8" x14ac:dyDescent="0.2">
      <c r="A24" s="28" t="s">
        <v>104</v>
      </c>
    </row>
    <row r="25" spans="1:8" x14ac:dyDescent="0.2">
      <c r="A25" s="28" t="s">
        <v>105</v>
      </c>
    </row>
    <row r="44" spans="2:5" ht="15" x14ac:dyDescent="0.2">
      <c r="B44" s="55"/>
      <c r="C44" s="56"/>
      <c r="D44" s="57"/>
      <c r="E44" s="58"/>
    </row>
    <row r="45" spans="2:5" ht="15" x14ac:dyDescent="0.2">
      <c r="B45" s="55"/>
      <c r="C45" s="56"/>
      <c r="D45" s="57"/>
      <c r="E45" s="58"/>
    </row>
    <row r="46" spans="2:5" ht="15" x14ac:dyDescent="0.2">
      <c r="B46" s="55"/>
      <c r="C46" s="56"/>
      <c r="D46" s="57"/>
      <c r="E46" s="58"/>
    </row>
    <row r="47" spans="2:5" ht="15" x14ac:dyDescent="0.2">
      <c r="B47" s="55"/>
      <c r="C47" s="56"/>
      <c r="D47" s="57"/>
      <c r="E47" s="58"/>
    </row>
    <row r="48" spans="2:5" ht="15" x14ac:dyDescent="0.2">
      <c r="B48" s="55"/>
      <c r="C48" s="56"/>
      <c r="D48" s="57"/>
      <c r="E48" s="58"/>
    </row>
    <row r="49" spans="2:6" ht="15" x14ac:dyDescent="0.2">
      <c r="B49" s="55"/>
      <c r="C49" s="56"/>
      <c r="D49" s="57"/>
      <c r="E49" s="58"/>
    </row>
    <row r="50" spans="2:6" ht="15.75" thickBot="1" x14ac:dyDescent="0.25">
      <c r="B50" s="72"/>
      <c r="C50" s="72"/>
      <c r="D50" s="72"/>
      <c r="E50" s="72"/>
    </row>
    <row r="53" spans="2:6" ht="14.25" customHeight="1" x14ac:dyDescent="0.2"/>
    <row r="54" spans="2:6" x14ac:dyDescent="0.2">
      <c r="F54" s="49"/>
    </row>
    <row r="56" spans="2:6" x14ac:dyDescent="0.2">
      <c r="F56"/>
    </row>
    <row r="57" spans="2:6" x14ac:dyDescent="0.2">
      <c r="F57"/>
    </row>
    <row r="58" spans="2:6" ht="30.75" thickBot="1" x14ac:dyDescent="0.25">
      <c r="B58" s="160" t="s">
        <v>78</v>
      </c>
      <c r="C58" s="96" t="s">
        <v>101</v>
      </c>
      <c r="D58" s="96" t="s">
        <v>102</v>
      </c>
      <c r="E58" s="34" t="s">
        <v>103</v>
      </c>
      <c r="F58"/>
    </row>
    <row r="59" spans="2:6" x14ac:dyDescent="0.2">
      <c r="B59" s="35" t="str">
        <f t="shared" ref="B59:D63" si="0">B4</f>
        <v>OTP Klasychnyi'</v>
      </c>
      <c r="C59" s="36">
        <f t="shared" si="0"/>
        <v>415.21670000000017</v>
      </c>
      <c r="D59" s="88">
        <f t="shared" si="0"/>
        <v>7.5152378849160872E-2</v>
      </c>
      <c r="E59" s="38">
        <f>G4</f>
        <v>330.29601097432823</v>
      </c>
    </row>
    <row r="60" spans="2:6" x14ac:dyDescent="0.2">
      <c r="B60" s="35" t="str">
        <f t="shared" si="0"/>
        <v>VSI</v>
      </c>
      <c r="C60" s="36">
        <f t="shared" si="0"/>
        <v>177.48500999999999</v>
      </c>
      <c r="D60" s="88">
        <f t="shared" si="0"/>
        <v>0.11986555581240091</v>
      </c>
      <c r="E60" s="38">
        <f>G5</f>
        <v>171.63082670129853</v>
      </c>
    </row>
    <row r="61" spans="2:6" x14ac:dyDescent="0.2">
      <c r="B61" s="35" t="str">
        <f t="shared" si="0"/>
        <v>KINTO-Kaznacheiskyi</v>
      </c>
      <c r="C61" s="36">
        <f t="shared" si="0"/>
        <v>89.121390000000119</v>
      </c>
      <c r="D61" s="88">
        <f t="shared" si="0"/>
        <v>3.4057130847802333E-2</v>
      </c>
      <c r="E61" s="38">
        <f>G6</f>
        <v>15.272087207860899</v>
      </c>
    </row>
    <row r="62" spans="2:6" x14ac:dyDescent="0.2">
      <c r="B62" s="35" t="str">
        <f t="shared" si="0"/>
        <v>UNIVER.UA/Myhailo Hrushevskyi: Fond Derzhavnykh Paperiv</v>
      </c>
      <c r="C62" s="36">
        <f t="shared" si="0"/>
        <v>71.20980000000074</v>
      </c>
      <c r="D62" s="88">
        <f t="shared" si="0"/>
        <v>9.5576756105184776E-3</v>
      </c>
      <c r="E62" s="38">
        <f>G7</f>
        <v>0</v>
      </c>
    </row>
    <row r="63" spans="2:6" x14ac:dyDescent="0.2">
      <c r="B63" s="112" t="str">
        <f t="shared" si="0"/>
        <v>Altus – Depozyt</v>
      </c>
      <c r="C63" s="113">
        <f t="shared" si="0"/>
        <v>39.734110000000335</v>
      </c>
      <c r="D63" s="114">
        <f t="shared" si="0"/>
        <v>9.4186997694243862E-3</v>
      </c>
      <c r="E63" s="115">
        <f>G8</f>
        <v>0</v>
      </c>
    </row>
    <row r="64" spans="2:6" x14ac:dyDescent="0.2">
      <c r="B64" s="111" t="str">
        <f t="shared" ref="B64:D67" si="1">B14</f>
        <v>ТАSK Resurs</v>
      </c>
      <c r="C64" s="36">
        <f t="shared" si="1"/>
        <v>-41.408959999999965</v>
      </c>
      <c r="D64" s="88">
        <f t="shared" si="1"/>
        <v>-3.7084856797093259E-2</v>
      </c>
      <c r="E64" s="38">
        <f>G14</f>
        <v>0</v>
      </c>
    </row>
    <row r="65" spans="2:5" x14ac:dyDescent="0.2">
      <c r="B65" s="111" t="str">
        <f t="shared" si="1"/>
        <v>КІNTO-Ekviti</v>
      </c>
      <c r="C65" s="36">
        <f t="shared" si="1"/>
        <v>-20.552419999999927</v>
      </c>
      <c r="D65" s="88">
        <f t="shared" si="1"/>
        <v>-3.8362190006679619E-3</v>
      </c>
      <c r="E65" s="38">
        <f>G15</f>
        <v>-5.050951852726187</v>
      </c>
    </row>
    <row r="66" spans="2:5" x14ac:dyDescent="0.2">
      <c r="B66" s="111" t="str">
        <f t="shared" si="1"/>
        <v>UNIVER.UA/Iaroslav Mudryi: Fond Aktsii</v>
      </c>
      <c r="C66" s="36">
        <f t="shared" si="1"/>
        <v>-33.94686999999999</v>
      </c>
      <c r="D66" s="88">
        <f t="shared" si="1"/>
        <v>-3.2009948949371959E-2</v>
      </c>
      <c r="E66" s="38">
        <f>G16</f>
        <v>-20.549684289216337</v>
      </c>
    </row>
    <row r="67" spans="2:5" x14ac:dyDescent="0.2">
      <c r="B67" s="111" t="str">
        <f t="shared" si="1"/>
        <v>OTP Fond Aktsii</v>
      </c>
      <c r="C67" s="36">
        <f t="shared" si="1"/>
        <v>-450.79945999999899</v>
      </c>
      <c r="D67" s="88">
        <f t="shared" si="1"/>
        <v>-3.8183238424734568E-2</v>
      </c>
      <c r="E67" s="38">
        <f>G17</f>
        <v>-532.71499205261409</v>
      </c>
    </row>
    <row r="68" spans="2:5" x14ac:dyDescent="0.2">
      <c r="B68" s="111" t="str">
        <f>B18</f>
        <v>КІNТО-Klasychnyi</v>
      </c>
      <c r="C68" s="36">
        <f>C18</f>
        <v>-664.21643999999765</v>
      </c>
      <c r="D68" s="88">
        <f>D18</f>
        <v>-2.1421240439970322E-2</v>
      </c>
      <c r="E68" s="38">
        <f>G18</f>
        <v>-696.10844324702157</v>
      </c>
    </row>
    <row r="69" spans="2:5" x14ac:dyDescent="0.2">
      <c r="B69" s="122" t="s">
        <v>75</v>
      </c>
      <c r="C69" s="123">
        <f>C21-SUM(C59:C68)</f>
        <v>27.048270000000684</v>
      </c>
      <c r="D69" s="124"/>
      <c r="E69" s="123">
        <f>G21-SUM(E59:E68)</f>
        <v>0</v>
      </c>
    </row>
    <row r="70" spans="2:5" ht="15" x14ac:dyDescent="0.2">
      <c r="B70" s="120" t="s">
        <v>100</v>
      </c>
      <c r="C70" s="121">
        <f>SUM(C59:C69)</f>
        <v>-391.10886999999451</v>
      </c>
      <c r="D70" s="121"/>
      <c r="E70" s="121">
        <f>SUM(E59:E69)</f>
        <v>-737.2251465580905</v>
      </c>
    </row>
  </sheetData>
  <mergeCells count="5">
    <mergeCell ref="A22:G22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C105"/>
  <sheetViews>
    <sheetView zoomScale="80" workbookViewId="0">
      <selection activeCell="A44" sqref="A44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1" t="s">
        <v>78</v>
      </c>
      <c r="B1" s="62" t="s">
        <v>106</v>
      </c>
      <c r="C1" s="10"/>
    </row>
    <row r="2" spans="1:3" ht="14.25" x14ac:dyDescent="0.2">
      <c r="A2" s="158" t="s">
        <v>51</v>
      </c>
      <c r="B2" s="159">
        <v>-3.7084856797102494E-2</v>
      </c>
      <c r="C2" s="10"/>
    </row>
    <row r="3" spans="1:3" ht="14.25" x14ac:dyDescent="0.2">
      <c r="A3" s="125" t="s">
        <v>52</v>
      </c>
      <c r="B3" s="130">
        <v>-1.2812587143657628E-2</v>
      </c>
      <c r="C3" s="10"/>
    </row>
    <row r="4" spans="1:3" ht="14.25" x14ac:dyDescent="0.2">
      <c r="A4" s="125" t="s">
        <v>48</v>
      </c>
      <c r="B4" s="130">
        <v>-8.5626856412678309E-3</v>
      </c>
      <c r="C4" s="10"/>
    </row>
    <row r="5" spans="1:3" ht="14.25" x14ac:dyDescent="0.2">
      <c r="A5" s="125" t="s">
        <v>43</v>
      </c>
      <c r="B5" s="131">
        <v>-3.1757708499556836E-3</v>
      </c>
      <c r="C5" s="10"/>
    </row>
    <row r="6" spans="1:3" ht="14.25" x14ac:dyDescent="0.2">
      <c r="A6" s="125" t="s">
        <v>42</v>
      </c>
      <c r="B6" s="131">
        <v>-2.8948877641692405E-3</v>
      </c>
      <c r="C6" s="10"/>
    </row>
    <row r="7" spans="1:3" ht="14.25" x14ac:dyDescent="0.2">
      <c r="A7" s="125" t="s">
        <v>38</v>
      </c>
      <c r="B7" s="131">
        <v>1.0971033688391696E-3</v>
      </c>
      <c r="C7" s="10"/>
    </row>
    <row r="8" spans="1:3" ht="14.25" x14ac:dyDescent="0.2">
      <c r="A8" s="125" t="s">
        <v>49</v>
      </c>
      <c r="B8" s="131">
        <v>3.4481900413612099E-3</v>
      </c>
      <c r="C8" s="10"/>
    </row>
    <row r="9" spans="1:3" ht="14.25" x14ac:dyDescent="0.2">
      <c r="A9" s="126" t="s">
        <v>50</v>
      </c>
      <c r="B9" s="132">
        <v>5.7180097614111247E-3</v>
      </c>
      <c r="C9" s="10"/>
    </row>
    <row r="10" spans="1:3" ht="14.25" x14ac:dyDescent="0.2">
      <c r="A10" s="126" t="s">
        <v>39</v>
      </c>
      <c r="B10" s="132">
        <v>7.0587862492157427E-3</v>
      </c>
      <c r="C10" s="10"/>
    </row>
    <row r="11" spans="1:3" ht="14.25" x14ac:dyDescent="0.2">
      <c r="A11" s="125" t="s">
        <v>44</v>
      </c>
      <c r="B11" s="131">
        <v>9.4186997694289953E-3</v>
      </c>
      <c r="C11" s="10"/>
    </row>
    <row r="12" spans="1:3" ht="14.25" x14ac:dyDescent="0.2">
      <c r="A12" s="125" t="s">
        <v>40</v>
      </c>
      <c r="B12" s="131">
        <v>9.55767561051446E-3</v>
      </c>
      <c r="C12" s="10"/>
    </row>
    <row r="13" spans="1:3" ht="14.25" x14ac:dyDescent="0.2">
      <c r="A13" s="125" t="s">
        <v>45</v>
      </c>
      <c r="B13" s="131">
        <v>1.0642424980883192E-2</v>
      </c>
      <c r="C13" s="10"/>
    </row>
    <row r="14" spans="1:3" ht="14.25" x14ac:dyDescent="0.2">
      <c r="A14" s="125" t="s">
        <v>41</v>
      </c>
      <c r="B14" s="131">
        <v>1.5268731628029775E-2</v>
      </c>
      <c r="C14" s="10"/>
    </row>
    <row r="15" spans="1:3" ht="14.25" x14ac:dyDescent="0.2">
      <c r="A15" s="125" t="s">
        <v>53</v>
      </c>
      <c r="B15" s="131">
        <v>1.9491699836441612E-2</v>
      </c>
      <c r="C15" s="10"/>
    </row>
    <row r="16" spans="1:3" ht="14.25" x14ac:dyDescent="0.2">
      <c r="A16" s="125" t="s">
        <v>46</v>
      </c>
      <c r="B16" s="131">
        <v>2.8159291406188558E-2</v>
      </c>
      <c r="C16" s="10"/>
    </row>
    <row r="17" spans="1:3" ht="14.25" x14ac:dyDescent="0.2">
      <c r="A17" s="206" t="s">
        <v>107</v>
      </c>
      <c r="B17" s="130">
        <v>3.0219882970773976E-3</v>
      </c>
      <c r="C17" s="10"/>
    </row>
    <row r="18" spans="1:3" ht="14.25" x14ac:dyDescent="0.2">
      <c r="A18" s="206" t="s">
        <v>18</v>
      </c>
      <c r="B18" s="130">
        <v>-4.0077157892765558E-2</v>
      </c>
      <c r="C18" s="10"/>
    </row>
    <row r="19" spans="1:3" ht="14.25" x14ac:dyDescent="0.2">
      <c r="A19" s="206" t="s">
        <v>17</v>
      </c>
      <c r="B19" s="130">
        <v>-2.4796597633136019E-2</v>
      </c>
      <c r="C19" s="53"/>
    </row>
    <row r="20" spans="1:3" ht="14.25" x14ac:dyDescent="0.2">
      <c r="A20" s="206" t="s">
        <v>108</v>
      </c>
      <c r="B20" s="130">
        <v>5.0825632078521643E-4</v>
      </c>
      <c r="C20" s="9"/>
    </row>
    <row r="21" spans="1:3" ht="14.25" x14ac:dyDescent="0.2">
      <c r="A21" s="206" t="s">
        <v>109</v>
      </c>
      <c r="B21" s="130">
        <v>9.5715767420072595E-3</v>
      </c>
      <c r="C21" s="68"/>
    </row>
    <row r="22" spans="1:3" ht="14.25" x14ac:dyDescent="0.2">
      <c r="A22" s="206" t="s">
        <v>110</v>
      </c>
      <c r="B22" s="130">
        <v>1.3972602739726029E-2</v>
      </c>
      <c r="C22" s="10"/>
    </row>
    <row r="23" spans="1:3" ht="15" thickBot="1" x14ac:dyDescent="0.25">
      <c r="A23" s="207" t="s">
        <v>111</v>
      </c>
      <c r="B23" s="133">
        <v>8.4097580450267717E-2</v>
      </c>
      <c r="C23" s="10"/>
    </row>
    <row r="24" spans="1:3" x14ac:dyDescent="0.2">
      <c r="B24" s="10"/>
      <c r="C24" s="10"/>
    </row>
    <row r="25" spans="1:3" x14ac:dyDescent="0.2">
      <c r="C25" s="10"/>
    </row>
    <row r="26" spans="1:3" x14ac:dyDescent="0.2">
      <c r="B26" s="10"/>
      <c r="C26" s="10"/>
    </row>
    <row r="27" spans="1:3" x14ac:dyDescent="0.2">
      <c r="C27" s="10"/>
    </row>
    <row r="28" spans="1:3" x14ac:dyDescent="0.2">
      <c r="B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M7"/>
  <sheetViews>
    <sheetView zoomScale="85" workbookViewId="0">
      <selection activeCell="D11" sqref="D11"/>
    </sheetView>
  </sheetViews>
  <sheetFormatPr defaultRowHeight="14.25" x14ac:dyDescent="0.2"/>
  <cols>
    <col min="1" max="1" width="4.7109375" style="30" customWidth="1"/>
    <col min="2" max="2" width="35.85546875" style="28" customWidth="1"/>
    <col min="3" max="4" width="12.7109375" style="30" customWidth="1"/>
    <col min="5" max="5" width="16.7109375" style="39" customWidth="1"/>
    <col min="6" max="6" width="14.7109375" style="42" customWidth="1"/>
    <col min="7" max="7" width="14.7109375" style="39" customWidth="1"/>
    <col min="8" max="8" width="12.7109375" style="42" customWidth="1"/>
    <col min="9" max="9" width="39.140625" style="28" bestFit="1" customWidth="1"/>
    <col min="10" max="10" width="22.85546875" style="28" bestFit="1" customWidth="1"/>
    <col min="11" max="20" width="4.7109375" style="28" customWidth="1"/>
    <col min="21" max="16384" width="9.140625" style="28"/>
  </cols>
  <sheetData>
    <row r="1" spans="1:13" s="40" customFormat="1" ht="16.5" thickBot="1" x14ac:dyDescent="0.25">
      <c r="A1" s="161" t="s">
        <v>115</v>
      </c>
      <c r="B1" s="161"/>
      <c r="C1" s="161"/>
      <c r="D1" s="161"/>
      <c r="E1" s="161"/>
      <c r="F1" s="161"/>
      <c r="G1" s="161"/>
      <c r="H1" s="161"/>
      <c r="I1" s="161"/>
      <c r="J1" s="161"/>
      <c r="K1" s="13"/>
      <c r="L1" s="14"/>
      <c r="M1" s="14"/>
    </row>
    <row r="2" spans="1:13" ht="30.75" thickBot="1" x14ac:dyDescent="0.25">
      <c r="A2" s="15" t="s">
        <v>93</v>
      </c>
      <c r="B2" s="15" t="s">
        <v>78</v>
      </c>
      <c r="C2" s="41" t="s">
        <v>116</v>
      </c>
      <c r="D2" s="41" t="s">
        <v>117</v>
      </c>
      <c r="E2" s="41" t="s">
        <v>59</v>
      </c>
      <c r="F2" s="41" t="s">
        <v>60</v>
      </c>
      <c r="G2" s="41" t="s">
        <v>61</v>
      </c>
      <c r="H2" s="41" t="s">
        <v>62</v>
      </c>
      <c r="I2" s="17" t="s">
        <v>63</v>
      </c>
      <c r="J2" s="18" t="s">
        <v>64</v>
      </c>
    </row>
    <row r="3" spans="1:13" ht="28.5" x14ac:dyDescent="0.2">
      <c r="A3" s="21">
        <v>1</v>
      </c>
      <c r="B3" s="75" t="s">
        <v>112</v>
      </c>
      <c r="C3" s="208" t="s">
        <v>121</v>
      </c>
      <c r="D3" s="209" t="s">
        <v>122</v>
      </c>
      <c r="E3" s="76">
        <v>1461460.22</v>
      </c>
      <c r="F3" s="77">
        <v>690</v>
      </c>
      <c r="G3" s="76">
        <v>2118.0582898550724</v>
      </c>
      <c r="H3" s="48">
        <v>1000</v>
      </c>
      <c r="I3" s="195" t="s">
        <v>118</v>
      </c>
      <c r="J3" s="78" t="s">
        <v>12</v>
      </c>
    </row>
    <row r="4" spans="1:13" x14ac:dyDescent="0.2">
      <c r="A4" s="21">
        <v>2</v>
      </c>
      <c r="B4" s="75" t="s">
        <v>113</v>
      </c>
      <c r="C4" s="208" t="s">
        <v>121</v>
      </c>
      <c r="D4" s="209" t="s">
        <v>123</v>
      </c>
      <c r="E4" s="76">
        <v>958897.21010000003</v>
      </c>
      <c r="F4" s="77">
        <v>1978</v>
      </c>
      <c r="G4" s="76">
        <v>484.78119823053589</v>
      </c>
      <c r="H4" s="48">
        <v>1000</v>
      </c>
      <c r="I4" s="195" t="s">
        <v>119</v>
      </c>
      <c r="J4" s="78" t="s">
        <v>1</v>
      </c>
    </row>
    <row r="5" spans="1:13" x14ac:dyDescent="0.2">
      <c r="A5" s="21">
        <v>3</v>
      </c>
      <c r="B5" s="75" t="s">
        <v>114</v>
      </c>
      <c r="C5" s="208" t="s">
        <v>121</v>
      </c>
      <c r="D5" s="209" t="s">
        <v>122</v>
      </c>
      <c r="E5" s="76">
        <v>248889.27</v>
      </c>
      <c r="F5" s="77">
        <v>671</v>
      </c>
      <c r="G5" s="76">
        <v>370.92290611028312</v>
      </c>
      <c r="H5" s="48">
        <v>1000</v>
      </c>
      <c r="I5" s="195" t="s">
        <v>120</v>
      </c>
      <c r="J5" s="78" t="s">
        <v>3</v>
      </c>
    </row>
    <row r="6" spans="1:13" ht="15.75" thickBot="1" x14ac:dyDescent="0.25">
      <c r="A6" s="162" t="s">
        <v>100</v>
      </c>
      <c r="B6" s="163"/>
      <c r="C6" s="210" t="s">
        <v>5</v>
      </c>
      <c r="D6" s="210" t="s">
        <v>5</v>
      </c>
      <c r="E6" s="90">
        <f>SUM(E3:E5)</f>
        <v>2669246.7001</v>
      </c>
      <c r="F6" s="91">
        <f>SUM(F3:F5)</f>
        <v>3339</v>
      </c>
      <c r="G6" s="101" t="s">
        <v>5</v>
      </c>
      <c r="H6" s="101" t="s">
        <v>5</v>
      </c>
      <c r="I6" s="101" t="s">
        <v>5</v>
      </c>
      <c r="J6" s="101" t="s">
        <v>5</v>
      </c>
    </row>
    <row r="7" spans="1:13" x14ac:dyDescent="0.2">
      <c r="A7" s="165"/>
      <c r="B7" s="165"/>
      <c r="C7" s="165"/>
      <c r="D7" s="165"/>
      <c r="E7" s="165"/>
      <c r="F7" s="165"/>
      <c r="G7" s="165"/>
      <c r="H7" s="165"/>
    </row>
  </sheetData>
  <mergeCells count="3">
    <mergeCell ref="A1:J1"/>
    <mergeCell ref="A6:B6"/>
    <mergeCell ref="A7:H7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28"/>
  <sheetViews>
    <sheetView topLeftCell="G1" zoomScale="85" workbookViewId="0">
      <selection activeCell="H29" sqref="H29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3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 x14ac:dyDescent="0.25">
      <c r="A1" s="211" t="s">
        <v>124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1" customFormat="1" ht="15.75" customHeight="1" thickBot="1" x14ac:dyDescent="0.25">
      <c r="A2" s="168" t="s">
        <v>57</v>
      </c>
      <c r="B2" s="93"/>
      <c r="C2" s="94"/>
      <c r="D2" s="95"/>
      <c r="E2" s="170" t="s">
        <v>77</v>
      </c>
      <c r="F2" s="170"/>
      <c r="G2" s="170"/>
      <c r="H2" s="170"/>
      <c r="I2" s="170"/>
      <c r="J2" s="170"/>
      <c r="K2" s="170"/>
    </row>
    <row r="3" spans="1:11" customFormat="1" ht="51.75" thickBot="1" x14ac:dyDescent="0.25">
      <c r="A3" s="169"/>
      <c r="B3" s="197" t="s">
        <v>78</v>
      </c>
      <c r="C3" s="198" t="s">
        <v>79</v>
      </c>
      <c r="D3" s="198" t="s">
        <v>80</v>
      </c>
      <c r="E3" s="17" t="s">
        <v>81</v>
      </c>
      <c r="F3" s="17" t="s">
        <v>82</v>
      </c>
      <c r="G3" s="17" t="s">
        <v>83</v>
      </c>
      <c r="H3" s="17" t="s">
        <v>84</v>
      </c>
      <c r="I3" s="18" t="s">
        <v>85</v>
      </c>
      <c r="J3" s="18" t="s">
        <v>86</v>
      </c>
      <c r="K3" s="199" t="s">
        <v>87</v>
      </c>
    </row>
    <row r="4" spans="1:11" customFormat="1" collapsed="1" x14ac:dyDescent="0.2">
      <c r="A4" s="21">
        <v>1</v>
      </c>
      <c r="B4" s="26" t="s">
        <v>114</v>
      </c>
      <c r="C4" s="97">
        <v>38441</v>
      </c>
      <c r="D4" s="97">
        <v>38625</v>
      </c>
      <c r="E4" s="92">
        <v>0.13043718193160947</v>
      </c>
      <c r="F4" s="92">
        <v>8.2060878786954783E-2</v>
      </c>
      <c r="G4" s="92">
        <v>4.4632018023031295E-2</v>
      </c>
      <c r="H4" s="92">
        <v>-0.2188283260195939</v>
      </c>
      <c r="I4" s="92">
        <v>-0.23386192397123484</v>
      </c>
      <c r="J4" s="98">
        <v>-0.62907709388971789</v>
      </c>
      <c r="K4" s="149">
        <v>-6.8752671108343377E-2</v>
      </c>
    </row>
    <row r="5" spans="1:11" customFormat="1" collapsed="1" x14ac:dyDescent="0.2">
      <c r="A5" s="21">
        <v>2</v>
      </c>
      <c r="B5" s="26" t="s">
        <v>113</v>
      </c>
      <c r="C5" s="97">
        <v>39048</v>
      </c>
      <c r="D5" s="97">
        <v>39140</v>
      </c>
      <c r="E5" s="92">
        <v>3.9804772909748154E-2</v>
      </c>
      <c r="F5" s="92">
        <v>3.0084583840725321E-2</v>
      </c>
      <c r="G5" s="92">
        <v>-4.3020567209231753E-2</v>
      </c>
      <c r="H5" s="92">
        <v>-0.10747267217375422</v>
      </c>
      <c r="I5" s="92">
        <v>-5.3118236661710116E-2</v>
      </c>
      <c r="J5" s="98">
        <v>-0.51521880176945811</v>
      </c>
      <c r="K5" s="150">
        <v>-5.6225044043720862E-2</v>
      </c>
    </row>
    <row r="6" spans="1:11" customFormat="1" x14ac:dyDescent="0.2">
      <c r="A6" s="21">
        <v>3</v>
      </c>
      <c r="B6" s="26" t="s">
        <v>112</v>
      </c>
      <c r="C6" s="97">
        <v>39100</v>
      </c>
      <c r="D6" s="97">
        <v>39268</v>
      </c>
      <c r="E6" s="92">
        <v>1.198091998088513E-2</v>
      </c>
      <c r="F6" s="92">
        <v>9.0280260416730762E-4</v>
      </c>
      <c r="G6" s="92">
        <v>-5.7500421957508152E-3</v>
      </c>
      <c r="H6" s="92">
        <v>9.9956500124929182E-3</v>
      </c>
      <c r="I6" s="92" t="s">
        <v>90</v>
      </c>
      <c r="J6" s="98">
        <v>1.1180582898549902</v>
      </c>
      <c r="K6" s="150">
        <v>6.3654253795216942E-2</v>
      </c>
    </row>
    <row r="7" spans="1:11" ht="15.75" thickBot="1" x14ac:dyDescent="0.25">
      <c r="A7" s="134"/>
      <c r="B7" s="212" t="s">
        <v>88</v>
      </c>
      <c r="C7" s="139" t="s">
        <v>5</v>
      </c>
      <c r="D7" s="139" t="s">
        <v>5</v>
      </c>
      <c r="E7" s="140">
        <f>AVERAGE(E4:E6)</f>
        <v>6.0740958274080915E-2</v>
      </c>
      <c r="F7" s="140">
        <f>AVERAGE(F4:F6)</f>
        <v>3.768275507728247E-2</v>
      </c>
      <c r="G7" s="140">
        <f>AVERAGE(G4:G6)</f>
        <v>-1.3795304606504244E-3</v>
      </c>
      <c r="H7" s="140">
        <f>AVERAGE(H4:H6)</f>
        <v>-0.10543511606028506</v>
      </c>
      <c r="I7" s="140">
        <f>AVERAGE(I4:I6)</f>
        <v>-0.14349008031647248</v>
      </c>
      <c r="J7" s="139" t="s">
        <v>5</v>
      </c>
      <c r="K7" s="140">
        <f>AVERAGE(K4:K6)</f>
        <v>-2.0441153785615767E-2</v>
      </c>
    </row>
    <row r="8" spans="1:11" x14ac:dyDescent="0.2">
      <c r="A8" s="213" t="s">
        <v>125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</row>
    <row r="9" spans="1:11" ht="15" thickBot="1" x14ac:dyDescent="0.25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</row>
    <row r="10" spans="1:11" x14ac:dyDescent="0.2">
      <c r="B10" s="28"/>
      <c r="C10" s="29"/>
      <c r="D10" s="29"/>
      <c r="E10" s="28"/>
      <c r="F10" s="28"/>
      <c r="G10" s="28"/>
      <c r="H10" s="28"/>
      <c r="I10" s="28"/>
    </row>
    <row r="11" spans="1:11" x14ac:dyDescent="0.2">
      <c r="B11" s="28"/>
      <c r="C11" s="29"/>
      <c r="D11" s="29"/>
      <c r="E11" s="106"/>
      <c r="F11" s="28"/>
      <c r="G11" s="28"/>
      <c r="H11" s="28"/>
      <c r="I11" s="28"/>
    </row>
    <row r="12" spans="1:11" x14ac:dyDescent="0.2">
      <c r="B12" s="28"/>
      <c r="C12" s="29"/>
      <c r="D12" s="29"/>
      <c r="E12" s="28"/>
      <c r="F12" s="28"/>
      <c r="G12" s="28"/>
      <c r="H12" s="28"/>
      <c r="I12" s="28"/>
    </row>
    <row r="13" spans="1:11" x14ac:dyDescent="0.2">
      <c r="B13" s="28"/>
      <c r="C13" s="29"/>
      <c r="D13" s="29"/>
      <c r="E13" s="28"/>
      <c r="F13" s="28"/>
      <c r="G13" s="28"/>
      <c r="H13" s="28"/>
      <c r="I13" s="28"/>
    </row>
    <row r="14" spans="1:11" x14ac:dyDescent="0.2">
      <c r="B14" s="28"/>
      <c r="C14" s="29"/>
      <c r="D14" s="29"/>
      <c r="E14" s="28"/>
      <c r="F14" s="28"/>
      <c r="G14" s="28"/>
      <c r="H14" s="28"/>
      <c r="I14" s="28"/>
    </row>
    <row r="15" spans="1:11" x14ac:dyDescent="0.2">
      <c r="B15" s="28"/>
      <c r="C15" s="29"/>
      <c r="D15" s="29"/>
      <c r="E15" s="28"/>
      <c r="F15" s="28"/>
      <c r="G15" s="28"/>
      <c r="H15" s="28"/>
      <c r="I15" s="28"/>
    </row>
    <row r="16" spans="1:11" x14ac:dyDescent="0.2">
      <c r="B16" s="28"/>
      <c r="C16" s="29"/>
      <c r="D16" s="29"/>
      <c r="E16" s="28"/>
      <c r="F16" s="28"/>
      <c r="G16" s="28"/>
      <c r="H16" s="28"/>
      <c r="I16" s="28"/>
    </row>
    <row r="17" spans="2:9" x14ac:dyDescent="0.2">
      <c r="B17" s="28"/>
      <c r="C17" s="29"/>
      <c r="D17" s="29"/>
      <c r="E17" s="28"/>
      <c r="F17" s="28"/>
      <c r="G17" s="28"/>
      <c r="H17" s="28"/>
      <c r="I17" s="28"/>
    </row>
    <row r="21" spans="2:9" x14ac:dyDescent="0.2">
      <c r="C21" s="5"/>
    </row>
    <row r="22" spans="2:9" x14ac:dyDescent="0.2">
      <c r="C22" s="5"/>
    </row>
    <row r="23" spans="2:9" x14ac:dyDescent="0.2">
      <c r="C23" s="5"/>
    </row>
    <row r="24" spans="2:9" x14ac:dyDescent="0.2">
      <c r="C24" s="5"/>
    </row>
    <row r="25" spans="2:9" x14ac:dyDescent="0.2">
      <c r="C25" s="5"/>
    </row>
    <row r="26" spans="2:9" x14ac:dyDescent="0.2">
      <c r="C26" s="5"/>
    </row>
    <row r="27" spans="2:9" x14ac:dyDescent="0.2">
      <c r="C27" s="5"/>
    </row>
    <row r="28" spans="2:9" x14ac:dyDescent="0.2">
      <c r="C28" s="5"/>
    </row>
  </sheetData>
  <mergeCells count="5">
    <mergeCell ref="A9:K9"/>
    <mergeCell ref="A2:A3"/>
    <mergeCell ref="A1:J1"/>
    <mergeCell ref="E2:K2"/>
    <mergeCell ref="A8:K8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37"/>
  <sheetViews>
    <sheetView topLeftCell="A6" zoomScale="85" workbookViewId="0">
      <selection activeCell="B39" sqref="B39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0" customFormat="1" ht="16.5" thickBot="1" x14ac:dyDescent="0.25">
      <c r="A1" s="167" t="s">
        <v>126</v>
      </c>
      <c r="B1" s="167"/>
      <c r="C1" s="167"/>
      <c r="D1" s="167"/>
      <c r="E1" s="167"/>
      <c r="F1" s="167"/>
      <c r="G1" s="167"/>
    </row>
    <row r="2" spans="1:11" s="30" customFormat="1" ht="15.75" customHeight="1" thickBot="1" x14ac:dyDescent="0.25">
      <c r="A2" s="168" t="s">
        <v>93</v>
      </c>
      <c r="B2" s="82"/>
      <c r="C2" s="202" t="s">
        <v>94</v>
      </c>
      <c r="D2" s="203"/>
      <c r="E2" s="202" t="s">
        <v>95</v>
      </c>
      <c r="F2" s="203"/>
      <c r="G2" s="83"/>
    </row>
    <row r="3" spans="1:11" s="30" customFormat="1" ht="45.75" thickBot="1" x14ac:dyDescent="0.25">
      <c r="A3" s="169"/>
      <c r="B3" s="96" t="s">
        <v>78</v>
      </c>
      <c r="C3" s="96" t="s">
        <v>96</v>
      </c>
      <c r="D3" s="96" t="s">
        <v>97</v>
      </c>
      <c r="E3" s="96" t="s">
        <v>98</v>
      </c>
      <c r="F3" s="96" t="s">
        <v>97</v>
      </c>
      <c r="G3" s="18" t="s">
        <v>99</v>
      </c>
    </row>
    <row r="4" spans="1:11" s="30" customFormat="1" x14ac:dyDescent="0.2">
      <c r="A4" s="21">
        <v>1</v>
      </c>
      <c r="B4" s="35" t="s">
        <v>113</v>
      </c>
      <c r="C4" s="36">
        <v>36.707550000000047</v>
      </c>
      <c r="D4" s="92">
        <v>3.9804772909750007E-2</v>
      </c>
      <c r="E4" s="37">
        <v>0</v>
      </c>
      <c r="F4" s="92">
        <v>0</v>
      </c>
      <c r="G4" s="38">
        <v>0</v>
      </c>
    </row>
    <row r="5" spans="1:11" s="30" customFormat="1" x14ac:dyDescent="0.2">
      <c r="A5" s="21">
        <v>2</v>
      </c>
      <c r="B5" s="35" t="s">
        <v>114</v>
      </c>
      <c r="C5" s="36">
        <v>28.718459999999993</v>
      </c>
      <c r="D5" s="92">
        <v>0.13043718193161025</v>
      </c>
      <c r="E5" s="37">
        <v>0</v>
      </c>
      <c r="F5" s="92">
        <v>0</v>
      </c>
      <c r="G5" s="38">
        <v>0</v>
      </c>
    </row>
    <row r="6" spans="1:11" s="30" customFormat="1" x14ac:dyDescent="0.2">
      <c r="A6" s="21">
        <v>3</v>
      </c>
      <c r="B6" s="35" t="s">
        <v>112</v>
      </c>
      <c r="C6" s="36">
        <v>17.302340000000083</v>
      </c>
      <c r="D6" s="92">
        <v>1.1980919980854229E-2</v>
      </c>
      <c r="E6" s="37">
        <v>0</v>
      </c>
      <c r="F6" s="92">
        <v>0</v>
      </c>
      <c r="G6" s="38">
        <v>0</v>
      </c>
    </row>
    <row r="7" spans="1:11" s="30" customFormat="1" ht="15.75" thickBot="1" x14ac:dyDescent="0.25">
      <c r="A7" s="102"/>
      <c r="B7" s="84" t="s">
        <v>100</v>
      </c>
      <c r="C7" s="103">
        <v>82.728350000000134</v>
      </c>
      <c r="D7" s="89">
        <v>3.1984443488213297E-2</v>
      </c>
      <c r="E7" s="86">
        <v>0</v>
      </c>
      <c r="F7" s="89">
        <v>0</v>
      </c>
      <c r="G7" s="87">
        <v>0</v>
      </c>
    </row>
    <row r="8" spans="1:11" s="30" customFormat="1" ht="15" customHeight="1" thickBot="1" x14ac:dyDescent="0.25">
      <c r="A8" s="173"/>
      <c r="B8" s="173"/>
      <c r="C8" s="173"/>
      <c r="D8" s="173"/>
      <c r="E8" s="173"/>
      <c r="F8" s="173"/>
      <c r="G8" s="173"/>
      <c r="H8" s="7"/>
      <c r="I8" s="7"/>
      <c r="J8" s="7"/>
      <c r="K8" s="7"/>
    </row>
    <row r="9" spans="1:11" s="30" customFormat="1" x14ac:dyDescent="0.2">
      <c r="D9" s="39"/>
    </row>
    <row r="10" spans="1:11" s="30" customFormat="1" x14ac:dyDescent="0.2">
      <c r="D10" s="39"/>
    </row>
    <row r="11" spans="1:11" s="30" customFormat="1" x14ac:dyDescent="0.2">
      <c r="D11" s="39"/>
    </row>
    <row r="12" spans="1:11" s="30" customFormat="1" x14ac:dyDescent="0.2">
      <c r="D12" s="39"/>
    </row>
    <row r="13" spans="1:11" s="30" customFormat="1" x14ac:dyDescent="0.2">
      <c r="D13" s="39"/>
    </row>
    <row r="14" spans="1:11" s="30" customFormat="1" x14ac:dyDescent="0.2">
      <c r="D14" s="39"/>
    </row>
    <row r="15" spans="1:11" s="30" customFormat="1" x14ac:dyDescent="0.2">
      <c r="D15" s="39"/>
    </row>
    <row r="16" spans="1:11" s="30" customFormat="1" x14ac:dyDescent="0.2">
      <c r="D16" s="39"/>
    </row>
    <row r="17" spans="4:9" s="30" customFormat="1" x14ac:dyDescent="0.2">
      <c r="D17" s="39"/>
    </row>
    <row r="18" spans="4:9" s="30" customFormat="1" x14ac:dyDescent="0.2">
      <c r="D18" s="39"/>
    </row>
    <row r="19" spans="4:9" s="30" customFormat="1" x14ac:dyDescent="0.2">
      <c r="D19" s="39"/>
    </row>
    <row r="20" spans="4:9" s="30" customFormat="1" x14ac:dyDescent="0.2">
      <c r="D20" s="39"/>
    </row>
    <row r="21" spans="4:9" s="30" customFormat="1" x14ac:dyDescent="0.2">
      <c r="D21" s="39"/>
    </row>
    <row r="22" spans="4:9" s="30" customFormat="1" x14ac:dyDescent="0.2">
      <c r="D22" s="39"/>
    </row>
    <row r="23" spans="4:9" s="30" customFormat="1" x14ac:dyDescent="0.2">
      <c r="D23" s="39"/>
    </row>
    <row r="24" spans="4:9" s="30" customFormat="1" x14ac:dyDescent="0.2">
      <c r="D24" s="39"/>
    </row>
    <row r="25" spans="4:9" s="30" customFormat="1" x14ac:dyDescent="0.2">
      <c r="D25" s="39"/>
    </row>
    <row r="26" spans="4:9" s="30" customFormat="1" x14ac:dyDescent="0.2">
      <c r="D26" s="39"/>
    </row>
    <row r="27" spans="4:9" s="30" customFormat="1" x14ac:dyDescent="0.2">
      <c r="D27" s="39"/>
    </row>
    <row r="28" spans="4:9" s="30" customFormat="1" x14ac:dyDescent="0.2"/>
    <row r="29" spans="4:9" s="30" customFormat="1" x14ac:dyDescent="0.2"/>
    <row r="30" spans="4:9" s="30" customFormat="1" x14ac:dyDescent="0.2">
      <c r="H30" s="22"/>
      <c r="I30" s="22"/>
    </row>
    <row r="33" spans="1:5" ht="30.75" thickBot="1" x14ac:dyDescent="0.25">
      <c r="B33" s="160" t="s">
        <v>78</v>
      </c>
      <c r="C33" s="96" t="s">
        <v>127</v>
      </c>
      <c r="D33" s="96" t="s">
        <v>128</v>
      </c>
      <c r="E33" s="34" t="s">
        <v>129</v>
      </c>
    </row>
    <row r="34" spans="1:5" x14ac:dyDescent="0.2">
      <c r="A34" s="22">
        <v>1</v>
      </c>
      <c r="B34" s="35" t="str">
        <f t="shared" ref="B34:D36" si="0">B4</f>
        <v>ТАSК Ukrainskyi Kapital</v>
      </c>
      <c r="C34" s="107">
        <f t="shared" si="0"/>
        <v>36.707550000000047</v>
      </c>
      <c r="D34" s="92">
        <f t="shared" si="0"/>
        <v>3.9804772909750007E-2</v>
      </c>
      <c r="E34" s="108">
        <f>G4</f>
        <v>0</v>
      </c>
    </row>
    <row r="35" spans="1:5" x14ac:dyDescent="0.2">
      <c r="A35" s="22">
        <v>2</v>
      </c>
      <c r="B35" s="35" t="str">
        <f t="shared" si="0"/>
        <v>Optimum</v>
      </c>
      <c r="C35" s="107">
        <f t="shared" si="0"/>
        <v>28.718459999999993</v>
      </c>
      <c r="D35" s="92">
        <f t="shared" si="0"/>
        <v>0.13043718193161025</v>
      </c>
      <c r="E35" s="108">
        <f>G5</f>
        <v>0</v>
      </c>
    </row>
    <row r="36" spans="1:5" x14ac:dyDescent="0.2">
      <c r="A36" s="22">
        <v>3</v>
      </c>
      <c r="B36" s="35" t="str">
        <f t="shared" si="0"/>
        <v>Zbalansovanyi Fond Parytet</v>
      </c>
      <c r="C36" s="107">
        <f t="shared" si="0"/>
        <v>17.302340000000083</v>
      </c>
      <c r="D36" s="92">
        <f t="shared" si="0"/>
        <v>1.1980919980854229E-2</v>
      </c>
      <c r="E36" s="108">
        <f>G6</f>
        <v>0</v>
      </c>
    </row>
    <row r="37" spans="1:5" x14ac:dyDescent="0.2">
      <c r="B37" s="35"/>
      <c r="C37" s="107"/>
      <c r="D37" s="92"/>
      <c r="E37" s="108"/>
    </row>
  </sheetData>
  <mergeCells count="5">
    <mergeCell ref="A8:G8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D24"/>
  <sheetViews>
    <sheetView zoomScale="70" zoomScaleNormal="70" workbookViewId="0">
      <selection sqref="A1:B1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1" t="s">
        <v>78</v>
      </c>
      <c r="B1" s="62" t="s">
        <v>106</v>
      </c>
      <c r="C1" s="10"/>
      <c r="D1" s="10"/>
    </row>
    <row r="2" spans="1:4" ht="14.25" x14ac:dyDescent="0.2">
      <c r="A2" s="26" t="s">
        <v>112</v>
      </c>
      <c r="B2" s="127">
        <v>1.198091998088513E-2</v>
      </c>
      <c r="C2" s="10"/>
      <c r="D2" s="10"/>
    </row>
    <row r="3" spans="1:4" ht="14.25" x14ac:dyDescent="0.2">
      <c r="A3" s="26" t="s">
        <v>113</v>
      </c>
      <c r="B3" s="127">
        <v>3.9804772909748154E-2</v>
      </c>
      <c r="C3" s="10"/>
      <c r="D3" s="10"/>
    </row>
    <row r="4" spans="1:4" ht="14.25" x14ac:dyDescent="0.2">
      <c r="A4" s="26" t="s">
        <v>114</v>
      </c>
      <c r="B4" s="127">
        <v>0.13043718193160947</v>
      </c>
      <c r="C4" s="10"/>
      <c r="D4" s="10"/>
    </row>
    <row r="5" spans="1:4" ht="14.25" x14ac:dyDescent="0.2">
      <c r="A5" s="187" t="s">
        <v>107</v>
      </c>
      <c r="B5" s="128">
        <v>6.0740958274080915E-2</v>
      </c>
      <c r="C5" s="10"/>
      <c r="D5" s="10"/>
    </row>
    <row r="6" spans="1:4" ht="14.25" x14ac:dyDescent="0.2">
      <c r="A6" s="187" t="s">
        <v>18</v>
      </c>
      <c r="B6" s="128">
        <v>-4.0077157892765558E-2</v>
      </c>
      <c r="C6" s="10"/>
      <c r="D6" s="10"/>
    </row>
    <row r="7" spans="1:4" ht="14.25" x14ac:dyDescent="0.2">
      <c r="A7" s="187" t="s">
        <v>17</v>
      </c>
      <c r="B7" s="128">
        <v>-2.4796597633136019E-2</v>
      </c>
      <c r="C7" s="10"/>
      <c r="D7" s="10"/>
    </row>
    <row r="8" spans="1:4" ht="14.25" x14ac:dyDescent="0.2">
      <c r="A8" s="187" t="s">
        <v>108</v>
      </c>
      <c r="B8" s="128">
        <v>5.0825632078521643E-4</v>
      </c>
      <c r="C8" s="10"/>
      <c r="D8" s="10"/>
    </row>
    <row r="9" spans="1:4" ht="14.25" x14ac:dyDescent="0.2">
      <c r="A9" s="187" t="s">
        <v>109</v>
      </c>
      <c r="B9" s="128">
        <v>9.5715767420072595E-3</v>
      </c>
      <c r="C9" s="10"/>
      <c r="D9" s="10"/>
    </row>
    <row r="10" spans="1:4" ht="14.25" x14ac:dyDescent="0.2">
      <c r="A10" s="187" t="s">
        <v>110</v>
      </c>
      <c r="B10" s="128">
        <v>1.3972602739726029E-2</v>
      </c>
      <c r="C10" s="10"/>
      <c r="D10" s="10"/>
    </row>
    <row r="11" spans="1:4" ht="15" thickBot="1" x14ac:dyDescent="0.25">
      <c r="A11" s="179" t="s">
        <v>111</v>
      </c>
      <c r="B11" s="129">
        <v>8.4097580450267717E-2</v>
      </c>
      <c r="C11" s="10"/>
      <c r="D11" s="10"/>
    </row>
    <row r="12" spans="1:4" x14ac:dyDescent="0.2">
      <c r="B12" s="10"/>
      <c r="C12" s="10"/>
      <c r="D12" s="10"/>
    </row>
    <row r="13" spans="1:4" ht="14.25" x14ac:dyDescent="0.2">
      <c r="A13" s="50"/>
      <c r="B13" s="51"/>
      <c r="C13" s="10"/>
      <c r="D13" s="10"/>
    </row>
    <row r="14" spans="1:4" ht="14.25" x14ac:dyDescent="0.2">
      <c r="A14" s="50"/>
      <c r="B14" s="51"/>
      <c r="C14" s="10"/>
      <c r="D14" s="10"/>
    </row>
    <row r="15" spans="1:4" ht="14.25" x14ac:dyDescent="0.2">
      <c r="A15" s="50"/>
      <c r="B15" s="51"/>
      <c r="C15" s="10"/>
      <c r="D15" s="10"/>
    </row>
    <row r="16" spans="1:4" ht="14.25" x14ac:dyDescent="0.2">
      <c r="A16" s="50"/>
      <c r="B16" s="51"/>
      <c r="C16" s="10"/>
      <c r="D16" s="10"/>
    </row>
    <row r="17" spans="1:4" ht="14.25" x14ac:dyDescent="0.2">
      <c r="A17" s="50"/>
      <c r="B17" s="51"/>
      <c r="C17" s="10"/>
      <c r="D17" s="10"/>
    </row>
    <row r="18" spans="1:4" x14ac:dyDescent="0.2">
      <c r="B18" s="10"/>
    </row>
    <row r="22" spans="1:4" x14ac:dyDescent="0.2">
      <c r="A22" s="7"/>
      <c r="B22" s="8"/>
    </row>
    <row r="23" spans="1:4" x14ac:dyDescent="0.2">
      <c r="B23" s="8"/>
    </row>
    <row r="24" spans="1:4" x14ac:dyDescent="0.2">
      <c r="B24" s="8"/>
    </row>
  </sheetData>
  <autoFilter ref="A1:B1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O_dynamics NAV</vt:lpstr>
      <vt:lpstr>O_diagram(ROR)</vt:lpstr>
      <vt:lpstr>І_NAV</vt:lpstr>
      <vt:lpstr>І_ROR</vt:lpstr>
      <vt:lpstr>І_dynamics NAV </vt:lpstr>
      <vt:lpstr>І_dynamics NAV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Никита</cp:lastModifiedBy>
  <dcterms:created xsi:type="dcterms:W3CDTF">2010-05-19T12:57:40Z</dcterms:created>
  <dcterms:modified xsi:type="dcterms:W3CDTF">2019-09-16T15:55:28Z</dcterms:modified>
</cp:coreProperties>
</file>