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640" tabRatio="904" activeTab="1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<sst xmlns="http://schemas.openxmlformats.org/spreadsheetml/2006/main" count="688" uniqueCount="219">
  <si>
    <t>Назва фонду</t>
  </si>
  <si>
    <t>http://www.task.ua/</t>
  </si>
  <si>
    <t>http://pioglobal.ua/</t>
  </si>
  <si>
    <t>http://www.delta-capital.com.ua/</t>
  </si>
  <si>
    <t>http://www.otpcapital.com.ua/</t>
  </si>
  <si>
    <t>http://am.concorde.ua/</t>
  </si>
  <si>
    <t>http://www.dragon-am.com/</t>
  </si>
  <si>
    <t>http://univer.ua/</t>
  </si>
  <si>
    <t>http://raam.com.ua/</t>
  </si>
  <si>
    <t>http://www.mcapital.com.ua/</t>
  </si>
  <si>
    <t>http://www.sem.biz.ua/</t>
  </si>
  <si>
    <t>http://otpcapital.com.ua/</t>
  </si>
  <si>
    <t>http://vuk.com.ua/</t>
  </si>
  <si>
    <t>Разом</t>
  </si>
  <si>
    <t>х</t>
  </si>
  <si>
    <t>Період</t>
  </si>
  <si>
    <t>http://dragon-am.com/</t>
  </si>
  <si>
    <t>http://www.altus.ua/</t>
  </si>
  <si>
    <t>http://www.vseswit.com.ua/</t>
  </si>
  <si>
    <t>http://www.am.troika.ua/</t>
  </si>
  <si>
    <t>http://www.kinto.com/</t>
  </si>
  <si>
    <t>Індекс</t>
  </si>
  <si>
    <t>http://bonum-group.com/</t>
  </si>
  <si>
    <t>http://ukrsibfunds.com</t>
  </si>
  <si>
    <t>http://www.am.eavex.com.ua/</t>
  </si>
  <si>
    <t>http://upicapital.com/</t>
  </si>
  <si>
    <t>1 місяць*</t>
  </si>
  <si>
    <t>http://citadele.com.ua/</t>
  </si>
  <si>
    <t>Доходність</t>
  </si>
  <si>
    <t>http://www.sparta.ua/</t>
  </si>
  <si>
    <t>http://am.artcapital.ua/</t>
  </si>
  <si>
    <t>**</t>
  </si>
  <si>
    <t>http://raam.com.ua</t>
  </si>
  <si>
    <t>http://upicapital.com</t>
  </si>
  <si>
    <t>http://www.kua-forward.com/</t>
  </si>
  <si>
    <t>http://fidobank.ua/</t>
  </si>
  <si>
    <t>PFTS index</t>
  </si>
  <si>
    <t>UX index</t>
  </si>
  <si>
    <t>Open-ended CII</t>
  </si>
  <si>
    <t>Interval CII</t>
  </si>
  <si>
    <t>Closed-end CII</t>
  </si>
  <si>
    <t>December</t>
  </si>
  <si>
    <t xml:space="preserve">January </t>
  </si>
  <si>
    <t>Since the beginning of 2013</t>
  </si>
  <si>
    <t>Monthly change</t>
  </si>
  <si>
    <t>Change since year beginning</t>
  </si>
  <si>
    <t>S&amp;P 500 (USA)</t>
  </si>
  <si>
    <t>DJIA (USA)</t>
  </si>
  <si>
    <t>FTSE 100 (Great Britain)</t>
  </si>
  <si>
    <t>CAC 40 (France)</t>
  </si>
  <si>
    <t>DAX (Germany)</t>
  </si>
  <si>
    <t>HANG SENG (Hong Kong)</t>
  </si>
  <si>
    <t>PFTS Index</t>
  </si>
  <si>
    <t>MICEX (Russia)</t>
  </si>
  <si>
    <t>RTSI (Russia)</t>
  </si>
  <si>
    <t>UX Index</t>
  </si>
  <si>
    <t>NIKKEI 225 (Japan)</t>
  </si>
  <si>
    <t>SHANGHAI SE COMPOSITE (China)</t>
  </si>
  <si>
    <t>Open-ended funds. Ranking by NAV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</si>
  <si>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</si>
  <si>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</si>
  <si>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</si>
  <si>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</si>
  <si>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</si>
  <si>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</si>
  <si>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</si>
  <si>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</si>
  <si>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"OTP Classic"</t>
  </si>
  <si>
    <t>"KINTO-Classic"</t>
  </si>
  <si>
    <t>"Raiffeisen Money Market"</t>
  </si>
  <si>
    <t>"Sparta Balanced"</t>
  </si>
  <si>
    <t>"Citadele Ukrainian Balanced Fund"</t>
  </si>
  <si>
    <t>"Citadele Ukrainian Bond Fund"</t>
  </si>
  <si>
    <t>"OTP Equity Fund"</t>
  </si>
  <si>
    <t>"SEB Bond Fund"</t>
  </si>
  <si>
    <t>"VSE"</t>
  </si>
  <si>
    <t>"Premium-Index Fund "</t>
  </si>
  <si>
    <t>"KINTO-Equity"</t>
  </si>
  <si>
    <t>"Delta-Fund Balanced"</t>
  </si>
  <si>
    <t>"Sofiyivsky"</t>
  </si>
  <si>
    <t>"Delta-Money Market Fund"</t>
  </si>
  <si>
    <t>"Andromeda"</t>
  </si>
  <si>
    <t>"Argentum"</t>
  </si>
  <si>
    <t>"Altus-Deposit"</t>
  </si>
  <si>
    <t>"SEB Equity Fund Ukraine"</t>
  </si>
  <si>
    <t>"Altus - Balanced"</t>
  </si>
  <si>
    <t>"Concorde Prosperity”</t>
  </si>
  <si>
    <t>"UNIVER.UA/Mykhailo Hrushevsky: Government Securities Fund"</t>
  </si>
  <si>
    <t>"Troika Dialog Bonds"</t>
  </si>
  <si>
    <t>"KINTO-Treasury"</t>
  </si>
  <si>
    <t>"Raiffeisen Balanced"</t>
  </si>
  <si>
    <t>"Raiffeisen Equity"</t>
  </si>
  <si>
    <t>"Sparta 300"</t>
  </si>
  <si>
    <t>"UNIVER.UA/Taras Shevchenko: Savings Fund"</t>
  </si>
  <si>
    <t>"Premium - Balanced Fund"</t>
  </si>
  <si>
    <t>"Altus-Strategic"</t>
  </si>
  <si>
    <t>"UNIVER.UA/Yaroslav The Wise - Equities Fund"</t>
  </si>
  <si>
    <t>"UNIVER.UA/Volodymyr The Great: Balanced Fund"</t>
  </si>
  <si>
    <t>“TASK Resurs”</t>
  </si>
  <si>
    <t>"Nadbannia"</t>
  </si>
  <si>
    <t>"Concorde Stability"</t>
  </si>
  <si>
    <t>"SEM Azhio"</t>
  </si>
  <si>
    <t>"Troika Dialog Equities"</t>
  </si>
  <si>
    <t>"Bonum Optimum"</t>
  </si>
  <si>
    <t>"Millenium Balanced"</t>
  </si>
  <si>
    <t>"ART Index"</t>
  </si>
  <si>
    <t>"UksSib A-VISTA"</t>
  </si>
  <si>
    <t>"Patron"</t>
  </si>
  <si>
    <t>Total</t>
  </si>
  <si>
    <t>* All funds are diversified unit funds.</t>
  </si>
  <si>
    <t>Other</t>
  </si>
  <si>
    <t>LLC "AMC  "OTP Capital"</t>
  </si>
  <si>
    <t>PrJSC "Kinto"</t>
  </si>
  <si>
    <t>LLC "AMC "Raiffeisen Aval"</t>
  </si>
  <si>
    <t xml:space="preserve">PrJSC AMC "SPARTA" </t>
  </si>
  <si>
    <t>LLC AMC JSPF "Citadele Asset Management Ukraine"</t>
  </si>
  <si>
    <t>LLC AMC "Vsesvit"</t>
  </si>
  <si>
    <t>LLC "AMC "PIOGLOBAL Ukraine"</t>
  </si>
  <si>
    <t>LLC AMC "Delta-Capital"</t>
  </si>
  <si>
    <t xml:space="preserve">LLC AMC "EAVEX ASSET MANAGEMENT" </t>
  </si>
  <si>
    <t>LLC "AMC "UPI CAPITAL"</t>
  </si>
  <si>
    <t>AMC "Dragon Asset Management"</t>
  </si>
  <si>
    <t>:LLC AMC "Altus Assets Activities"</t>
  </si>
  <si>
    <t>LLC AMC "Concorde Asset Management"</t>
  </si>
  <si>
    <t>LLC AMC "Univer Management"</t>
  </si>
  <si>
    <t>LLC AMC-JSPF "Troika Dialog Ukraine"</t>
  </si>
  <si>
    <t xml:space="preserve">LLC "AMC "ТАSK-Invest" </t>
  </si>
  <si>
    <t>LLC "AMC "Art-Capital Management"</t>
  </si>
  <si>
    <t xml:space="preserve">LLC "AMC "Community Asset Management" </t>
  </si>
  <si>
    <t>LLC AMC "Bonum Group"</t>
  </si>
  <si>
    <t>LLC "Millenium Asset Management"</t>
  </si>
  <si>
    <t xml:space="preserve">JSC AMC JSPF "UkrSib Asset Management" </t>
  </si>
  <si>
    <t>LLC "VUK"</t>
  </si>
  <si>
    <t>LLC AMC "FIDO INVESTMENTS"</t>
  </si>
  <si>
    <t>Open-ended funds' rates of return. Sorting by the date of reaching compliance with the standards</t>
  </si>
  <si>
    <t>"Concorde Stability”</t>
  </si>
  <si>
    <t>"Altus-Deposit'</t>
  </si>
  <si>
    <t>Average</t>
  </si>
  <si>
    <t>* The indicator "since the fund's inception, % per annum (average)" is calculated based on compound interest formula.</t>
  </si>
  <si>
    <t>** As the fund was recognized less than a year ago, the indicator "since the fund's inception, % per annum (average)" will not be representative.</t>
  </si>
  <si>
    <t>Fund</t>
  </si>
  <si>
    <t>Registration date</t>
  </si>
  <si>
    <t>Date of reaching compliance with the standards</t>
  </si>
  <si>
    <t xml:space="preserve">three months </t>
  </si>
  <si>
    <t xml:space="preserve">six months </t>
  </si>
  <si>
    <t xml:space="preserve">one month (since year beginning) </t>
  </si>
  <si>
    <t>since the fund's inception</t>
  </si>
  <si>
    <t>since the fund's inception, % per annum (average)*</t>
  </si>
  <si>
    <t>Rate of return on investment certificates</t>
  </si>
  <si>
    <t>no data</t>
  </si>
  <si>
    <t xml:space="preserve"> Open-ended funds' dynamics.  Ranking by net inflow</t>
  </si>
  <si>
    <t>Net asset value</t>
  </si>
  <si>
    <t>Number of investment certificates in circulation</t>
  </si>
  <si>
    <t>Net inflow/ outflow of capital during month, UAH thsd.</t>
  </si>
  <si>
    <t>Change, UAH thsd.</t>
  </si>
  <si>
    <t>Change, %</t>
  </si>
  <si>
    <t>Change, items</t>
  </si>
  <si>
    <t>No</t>
  </si>
  <si>
    <t>NAV change, UAH thsd.</t>
  </si>
  <si>
    <t>NAV change, %</t>
  </si>
  <si>
    <t>Net inflow/ outflow of capital, UAH thsd.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</si>
  <si>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</si>
  <si>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</si>
  <si>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</si>
  <si>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</si>
  <si>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</si>
  <si>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</si>
  <si>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</si>
  <si>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</si>
  <si>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"Platinum"</t>
  </si>
  <si>
    <t>unit</t>
  </si>
  <si>
    <t>diversified</t>
  </si>
  <si>
    <t>LLC "Dragon Asset Management"</t>
  </si>
  <si>
    <t>"Concorde Perspectiva"</t>
  </si>
  <si>
    <t>"Aurum"</t>
  </si>
  <si>
    <t>"Orion"</t>
  </si>
  <si>
    <t>LLC "AMC  "UPI CAPITAL"</t>
  </si>
  <si>
    <t>"OTP Balanced"</t>
  </si>
  <si>
    <t>"Balanced Fund "Parity"</t>
  </si>
  <si>
    <t>LLC AMC "ART - CAPITAL Management"</t>
  </si>
  <si>
    <t>"Optimum"</t>
  </si>
  <si>
    <t>LLC AMC "SEM"</t>
  </si>
  <si>
    <t>"UNIVER.UA/Otaman: Fund of Perspective Equities"</t>
  </si>
  <si>
    <t>LLC "AMC "Univer Management"</t>
  </si>
  <si>
    <t>"Absolute-Invest"</t>
  </si>
  <si>
    <t>LLC AMC "Absolute Asset Management"</t>
  </si>
  <si>
    <t>"TASK Ukrainian Capital"</t>
  </si>
  <si>
    <t>LLC AMC "TASK Invest"</t>
  </si>
  <si>
    <t>"Forward-Fund Dynamic"</t>
  </si>
  <si>
    <t>LLC AMC "Forward"</t>
  </si>
  <si>
    <t>"Forward-Fund Balanced"</t>
  </si>
  <si>
    <t>1 year</t>
  </si>
  <si>
    <t>Interval funds' rates of return. Sorting by the date of reaching compliance with the standards</t>
  </si>
  <si>
    <t>Interval funds' dynamics.  Ranking by net inflow</t>
  </si>
  <si>
    <t>Fund name</t>
  </si>
  <si>
    <t>Closed-end funds. Ranking by NAV</t>
  </si>
  <si>
    <t>Number of securities in circulation, items</t>
  </si>
  <si>
    <t>NAV per one security, UAH</t>
  </si>
  <si>
    <t>Security nominal, UAH</t>
  </si>
  <si>
    <t>"Raiffaisen Foreign Currency"</t>
  </si>
  <si>
    <t>non-diversified</t>
  </si>
  <si>
    <t>"Pershyi Zolotyi"</t>
  </si>
  <si>
    <t>"AntiBank"</t>
  </si>
  <si>
    <t>"Ukrainian Exchange Index"</t>
  </si>
  <si>
    <t>PrSC "Kinto"</t>
  </si>
  <si>
    <t>"OTP Dynamic"</t>
  </si>
  <si>
    <t>corporate</t>
  </si>
  <si>
    <t>LLC AMC "OTP Capital"</t>
  </si>
  <si>
    <t>"Centavr"</t>
  </si>
  <si>
    <t>LLC AMC "UPI CAPITAL"</t>
  </si>
  <si>
    <t>"UNIVER.UA/SKIF-Real Estate Fund"</t>
  </si>
  <si>
    <t>LLC AMC "UNIVER Management"</t>
  </si>
  <si>
    <t>"KINTO-Winter"</t>
  </si>
  <si>
    <t>"KINTO-Summer"</t>
  </si>
  <si>
    <t>"KINTO-Autumn"</t>
  </si>
  <si>
    <t>"KINTO-Spring"</t>
  </si>
  <si>
    <t>Closed-end funds' rates of return. Sorting by the date of reaching compliance with the standards</t>
  </si>
  <si>
    <t>Closed-end funds' dynamics.  Ranking by net inflow</t>
  </si>
  <si>
    <t>Number of securities in circulation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</si>
</sst>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dd/mm/yy;@"/>
    <numFmt numFmtId="182" formatCode="#,##0.00&quot; грн.&quot;;\-#,##0.00&quot; грн.&quot;"/>
    <numFmt numFmtId="183" formatCode="#,##0.00\ &quot;грн.&quot;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7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dotted">
        <color indexed="55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10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5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19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82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0" xfId="20" applyFont="1" applyFill="1" applyBorder="1" applyAlignment="1">
      <alignment vertical="center" wrapText="1"/>
      <protection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19" xfId="15" applyFont="1" applyFill="1" applyBorder="1" applyAlignment="1" applyProtection="1">
      <alignment vertical="center" wrapText="1"/>
      <protection/>
    </xf>
    <xf numFmtId="0" fontId="22" fillId="0" borderId="23" xfId="20" applyFont="1" applyFill="1" applyBorder="1" applyAlignment="1">
      <alignment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1" fillId="0" borderId="25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 wrapText="1" shrinkToFit="1"/>
    </xf>
    <xf numFmtId="4" fontId="12" fillId="0" borderId="27" xfId="0" applyNumberFormat="1" applyFont="1" applyFill="1" applyBorder="1" applyAlignment="1">
      <alignment horizontal="right" vertical="center" indent="1"/>
    </xf>
    <xf numFmtId="3" fontId="12" fillId="0" borderId="28" xfId="0" applyNumberFormat="1" applyFont="1" applyFill="1" applyBorder="1" applyAlignment="1">
      <alignment horizontal="right" vertical="center" indent="1"/>
    </xf>
    <xf numFmtId="4" fontId="12" fillId="0" borderId="29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5" xfId="0" applyNumberFormat="1" applyFont="1" applyFill="1" applyBorder="1" applyAlignment="1">
      <alignment horizontal="right" vertical="center" indent="1"/>
    </xf>
    <xf numFmtId="4" fontId="41" fillId="0" borderId="15" xfId="22" applyNumberFormat="1" applyFont="1" applyFill="1" applyBorder="1" applyAlignment="1">
      <alignment horizontal="right" vertical="center" wrapText="1" indent="1"/>
      <protection/>
    </xf>
    <xf numFmtId="3" fontId="41" fillId="0" borderId="15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11" fillId="0" borderId="30" xfId="0" applyFont="1" applyBorder="1" applyAlignment="1">
      <alignment vertical="center"/>
    </xf>
    <xf numFmtId="14" fontId="11" fillId="0" borderId="30" xfId="0" applyNumberFormat="1" applyFont="1" applyBorder="1" applyAlignment="1">
      <alignment horizontal="center" vertical="center"/>
    </xf>
    <xf numFmtId="14" fontId="11" fillId="0" borderId="31" xfId="0" applyNumberFormat="1" applyFont="1" applyBorder="1" applyAlignment="1">
      <alignment horizontal="center" vertical="center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2" xfId="23" applyNumberFormat="1" applyFont="1" applyFill="1" applyBorder="1" applyAlignment="1">
      <alignment horizontal="right" vertical="center" wrapText="1" indent="1"/>
      <protection/>
    </xf>
    <xf numFmtId="14" fontId="22" fillId="0" borderId="33" xfId="20" applyNumberFormat="1" applyFont="1" applyFill="1" applyBorder="1" applyAlignment="1">
      <alignment horizontal="center" vertical="center" wrapText="1"/>
      <protection/>
    </xf>
    <xf numFmtId="10" fontId="22" fillId="0" borderId="33" xfId="21" applyNumberFormat="1" applyFont="1" applyFill="1" applyBorder="1" applyAlignment="1">
      <alignment horizontal="right" vertical="center" wrapText="1" indent="1"/>
      <protection/>
    </xf>
    <xf numFmtId="10" fontId="22" fillId="0" borderId="34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19" xfId="15" applyFont="1" applyFill="1" applyBorder="1" applyAlignment="1">
      <alignment vertical="center" wrapText="1"/>
    </xf>
    <xf numFmtId="4" fontId="12" fillId="0" borderId="15" xfId="0" applyNumberFormat="1" applyFont="1" applyFill="1" applyBorder="1" applyAlignment="1">
      <alignment horizontal="center" vertical="center"/>
    </xf>
    <xf numFmtId="4" fontId="12" fillId="0" borderId="35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4" fontId="12" fillId="0" borderId="28" xfId="0" applyNumberFormat="1" applyFont="1" applyFill="1" applyBorder="1" applyAlignment="1">
      <alignment horizontal="right" vertical="center" indent="1"/>
    </xf>
    <xf numFmtId="0" fontId="11" fillId="0" borderId="36" xfId="0" applyFont="1" applyFill="1" applyBorder="1" applyAlignment="1">
      <alignment vertical="center"/>
    </xf>
    <xf numFmtId="4" fontId="12" fillId="0" borderId="2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11" fillId="0" borderId="11" xfId="0" applyNumberFormat="1" applyFont="1" applyBorder="1" applyAlignment="1">
      <alignment vertical="center"/>
    </xf>
    <xf numFmtId="10" fontId="22" fillId="0" borderId="0" xfId="21" applyNumberFormat="1" applyFont="1" applyFill="1" applyBorder="1" applyAlignment="1">
      <alignment horizontal="right" vertical="center" wrapText="1" indent="1"/>
      <protection/>
    </xf>
    <xf numFmtId="10" fontId="11" fillId="0" borderId="8" xfId="0" applyNumberFormat="1" applyFont="1" applyBorder="1" applyAlignment="1">
      <alignment horizontal="right" vertical="center" indent="1"/>
    </xf>
    <xf numFmtId="10" fontId="11" fillId="0" borderId="37" xfId="0" applyNumberFormat="1" applyFont="1" applyBorder="1" applyAlignment="1">
      <alignment horizontal="right" vertical="center" indent="1"/>
    </xf>
    <xf numFmtId="10" fontId="11" fillId="0" borderId="19" xfId="0" applyNumberFormat="1" applyFont="1" applyBorder="1" applyAlignment="1">
      <alignment horizontal="right" vertical="center" indent="1"/>
    </xf>
    <xf numFmtId="10" fontId="0" fillId="0" borderId="19" xfId="0" applyNumberFormat="1" applyBorder="1" applyAlignment="1">
      <alignment horizontal="right" vertical="center" indent="1"/>
    </xf>
    <xf numFmtId="10" fontId="0" fillId="0" borderId="37" xfId="0" applyNumberFormat="1" applyBorder="1" applyAlignment="1">
      <alignment horizontal="right" vertical="center" indent="1"/>
    </xf>
    <xf numFmtId="2" fontId="11" fillId="0" borderId="12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horizontal="left" vertical="center" wrapText="1" shrinkToFit="1"/>
    </xf>
    <xf numFmtId="4" fontId="11" fillId="0" borderId="39" xfId="0" applyNumberFormat="1" applyFont="1" applyFill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10" fontId="22" fillId="0" borderId="45" xfId="21" applyNumberFormat="1" applyFont="1" applyFill="1" applyBorder="1" applyAlignment="1">
      <alignment horizontal="right" vertical="center" wrapText="1" indent="1"/>
      <protection/>
    </xf>
    <xf numFmtId="4" fontId="11" fillId="0" borderId="46" xfId="0" applyNumberFormat="1" applyFont="1" applyFill="1" applyBorder="1" applyAlignment="1">
      <alignment horizontal="right" vertical="center" indent="1"/>
    </xf>
    <xf numFmtId="2" fontId="11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horizontal="right" vertical="center" indent="1"/>
    </xf>
    <xf numFmtId="2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11" fillId="0" borderId="48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19" xfId="21" applyNumberFormat="1" applyFont="1" applyFill="1" applyBorder="1" applyAlignment="1">
      <alignment horizontal="right" vertical="center" indent="1"/>
      <protection/>
    </xf>
    <xf numFmtId="10" fontId="22" fillId="0" borderId="22" xfId="21" applyNumberFormat="1" applyFont="1" applyFill="1" applyBorder="1" applyAlignment="1">
      <alignment horizontal="right" vertical="center" indent="1"/>
      <protection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29" xfId="21" applyNumberFormat="1" applyFont="1" applyFill="1" applyBorder="1" applyAlignment="1">
      <alignment horizontal="right" vertical="center" indent="1"/>
      <protection/>
    </xf>
    <xf numFmtId="0" fontId="41" fillId="0" borderId="5" xfId="20" applyFont="1" applyFill="1" applyBorder="1" applyAlignment="1">
      <alignment vertical="center" wrapText="1"/>
      <protection/>
    </xf>
    <xf numFmtId="14" fontId="41" fillId="0" borderId="8" xfId="20" applyNumberFormat="1" applyFont="1" applyFill="1" applyBorder="1" applyAlignment="1">
      <alignment horizontal="center" vertical="center" wrapText="1"/>
      <protection/>
    </xf>
    <xf numFmtId="10" fontId="41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10" fontId="41" fillId="0" borderId="8" xfId="21" applyNumberFormat="1" applyFont="1" applyFill="1" applyBorder="1" applyAlignment="1">
      <alignment horizontal="center" vertical="center" wrapText="1"/>
      <protection/>
    </xf>
    <xf numFmtId="0" fontId="22" fillId="0" borderId="50" xfId="19" applyFont="1" applyFill="1" applyBorder="1" applyAlignment="1">
      <alignment vertical="center" wrapText="1"/>
      <protection/>
    </xf>
    <xf numFmtId="4" fontId="22" fillId="0" borderId="50" xfId="19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Border="1" applyAlignment="1">
      <alignment vertical="center"/>
    </xf>
    <xf numFmtId="4" fontId="11" fillId="0" borderId="51" xfId="0" applyNumberFormat="1" applyFont="1" applyBorder="1" applyAlignment="1">
      <alignment horizontal="right" vertical="center" indent="1"/>
    </xf>
    <xf numFmtId="10" fontId="11" fillId="0" borderId="51" xfId="0" applyNumberFormat="1" applyFont="1" applyBorder="1" applyAlignment="1">
      <alignment horizontal="right" vertical="center" indent="1"/>
    </xf>
    <xf numFmtId="10" fontId="20" fillId="0" borderId="19" xfId="0" applyNumberFormat="1" applyFont="1" applyBorder="1" applyAlignment="1">
      <alignment horizontal="right" vertical="center" indent="1"/>
    </xf>
    <xf numFmtId="10" fontId="22" fillId="0" borderId="52" xfId="21" applyNumberFormat="1" applyFont="1" applyFill="1" applyBorder="1" applyAlignment="1">
      <alignment horizontal="right" vertical="center" wrapText="1" indent="1"/>
      <protection/>
    </xf>
    <xf numFmtId="2" fontId="11" fillId="0" borderId="42" xfId="0" applyNumberFormat="1" applyFont="1" applyFill="1" applyBorder="1" applyAlignment="1">
      <alignment horizontal="right" vertical="center" indent="1"/>
    </xf>
    <xf numFmtId="10" fontId="22" fillId="0" borderId="50" xfId="21" applyNumberFormat="1" applyFont="1" applyFill="1" applyBorder="1" applyAlignment="1">
      <alignment horizontal="right" vertical="center" wrapText="1" indent="1"/>
      <protection/>
    </xf>
    <xf numFmtId="2" fontId="11" fillId="0" borderId="53" xfId="0" applyNumberFormat="1" applyFont="1" applyFill="1" applyBorder="1" applyAlignment="1">
      <alignment horizontal="right" vertical="center" indent="1"/>
    </xf>
    <xf numFmtId="0" fontId="12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10" fontId="21" fillId="0" borderId="33" xfId="21" applyNumberFormat="1" applyFont="1" applyFill="1" applyBorder="1" applyAlignment="1">
      <alignment horizontal="left" vertical="center" wrapText="1"/>
      <protection/>
    </xf>
    <xf numFmtId="0" fontId="22" fillId="0" borderId="5" xfId="20" applyFont="1" applyFill="1" applyBorder="1" applyAlignment="1">
      <alignment vertical="center"/>
      <protection/>
    </xf>
    <xf numFmtId="0" fontId="22" fillId="0" borderId="8" xfId="19" applyFont="1" applyFill="1" applyBorder="1" applyAlignment="1">
      <alignment vertical="center"/>
      <protection/>
    </xf>
    <xf numFmtId="0" fontId="22" fillId="0" borderId="8" xfId="19" applyFont="1" applyFill="1" applyBorder="1" applyAlignment="1">
      <alignment vertical="center"/>
      <protection/>
    </xf>
    <xf numFmtId="0" fontId="22" fillId="0" borderId="33" xfId="19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22" fillId="0" borderId="0" xfId="19" applyFont="1" applyFill="1" applyBorder="1" applyAlignment="1">
      <alignment vertical="center" wrapText="1"/>
      <protection/>
    </xf>
    <xf numFmtId="4" fontId="22" fillId="0" borderId="0" xfId="19" applyNumberFormat="1" applyFont="1" applyFill="1" applyBorder="1" applyAlignment="1">
      <alignment horizontal="center" vertical="center" wrapText="1"/>
      <protection/>
    </xf>
    <xf numFmtId="3" fontId="22" fillId="0" borderId="0" xfId="19" applyNumberFormat="1" applyFont="1" applyFill="1" applyBorder="1" applyAlignment="1">
      <alignment horizontal="center" vertical="center" wrapText="1"/>
      <protection/>
    </xf>
    <xf numFmtId="4" fontId="22" fillId="0" borderId="0" xfId="19" applyNumberFormat="1" applyFont="1" applyFill="1" applyBorder="1" applyAlignment="1">
      <alignment horizontal="right" vertical="center" wrapText="1" indent="1"/>
      <protection/>
    </xf>
    <xf numFmtId="3" fontId="22" fillId="0" borderId="0" xfId="19" applyNumberFormat="1" applyFont="1" applyFill="1" applyBorder="1" applyAlignment="1">
      <alignment horizontal="right" vertical="center" wrapText="1" indent="1"/>
      <protection/>
    </xf>
    <xf numFmtId="3" fontId="11" fillId="0" borderId="0" xfId="0" applyNumberFormat="1" applyFont="1" applyBorder="1" applyAlignment="1">
      <alignment horizontal="right" vertical="center" indent="1"/>
    </xf>
    <xf numFmtId="0" fontId="23" fillId="0" borderId="0" xfId="15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4" fontId="41" fillId="0" borderId="0" xfId="22" applyNumberFormat="1" applyFont="1" applyFill="1" applyBorder="1" applyAlignment="1">
      <alignment horizontal="right" vertical="center" wrapText="1" indent="1"/>
      <protection/>
    </xf>
    <xf numFmtId="3" fontId="41" fillId="0" borderId="0" xfId="22" applyNumberFormat="1" applyFont="1" applyFill="1" applyBorder="1" applyAlignment="1">
      <alignment horizontal="right" vertical="center" wrapText="1" indent="1"/>
      <protection/>
    </xf>
    <xf numFmtId="4" fontId="52" fillId="0" borderId="8" xfId="19" applyNumberFormat="1" applyFont="1" applyFill="1" applyBorder="1" applyAlignment="1">
      <alignment horizontal="center" vertical="center" wrapText="1"/>
      <protection/>
    </xf>
    <xf numFmtId="3" fontId="52" fillId="0" borderId="8" xfId="19" applyNumberFormat="1" applyFont="1" applyFill="1" applyBorder="1" applyAlignment="1">
      <alignment horizontal="center" vertical="center" wrapText="1"/>
      <protection/>
    </xf>
    <xf numFmtId="4" fontId="52" fillId="0" borderId="0" xfId="19" applyNumberFormat="1" applyFont="1" applyFill="1" applyBorder="1" applyAlignment="1">
      <alignment horizontal="center" vertical="center" wrapText="1"/>
      <protection/>
    </xf>
    <xf numFmtId="3" fontId="52" fillId="0" borderId="0" xfId="19" applyNumberFormat="1" applyFont="1" applyFill="1" applyBorder="1" applyAlignment="1">
      <alignment horizontal="center" vertical="center" wrapText="1"/>
      <protection/>
    </xf>
    <xf numFmtId="0" fontId="22" fillId="0" borderId="0" xfId="19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left" vertical="center" wrapText="1"/>
      <protection/>
    </xf>
    <xf numFmtId="0" fontId="7" fillId="0" borderId="56" xfId="0" applyFont="1" applyBorder="1" applyAlignment="1">
      <alignment horizontal="left" vertical="center"/>
    </xf>
    <xf numFmtId="0" fontId="41" fillId="0" borderId="56" xfId="22" applyFont="1" applyFill="1" applyBorder="1" applyAlignment="1">
      <alignment horizontal="center" vertical="center" wrapText="1"/>
      <protection/>
    </xf>
    <xf numFmtId="0" fontId="41" fillId="0" borderId="57" xfId="22" applyFont="1" applyFill="1" applyBorder="1" applyAlignment="1">
      <alignment horizontal="center" vertical="center" wrapText="1"/>
      <protection/>
    </xf>
    <xf numFmtId="0" fontId="10" fillId="0" borderId="58" xfId="0" applyFont="1" applyFill="1" applyBorder="1" applyAlignment="1">
      <alignment horizontal="left" vertical="center"/>
    </xf>
    <xf numFmtId="0" fontId="11" fillId="0" borderId="3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5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6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1" fillId="0" borderId="0" xfId="22" applyFont="1" applyFill="1" applyBorder="1" applyAlignment="1">
      <alignment horizontal="center" vertical="center" wrapText="1"/>
      <protection/>
    </xf>
    <xf numFmtId="0" fontId="0" fillId="0" borderId="62" xfId="0" applyBorder="1" applyAlignment="1">
      <alignment/>
    </xf>
    <xf numFmtId="0" fontId="0" fillId="0" borderId="0" xfId="0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Dynamics of the Ukrainian equity indexes and the rates of return of public funds in January 2013 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8775"/>
          <c:w val="0.97875"/>
          <c:h val="0.4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>
                <c:ptCount val="3"/>
                <c:pt idx="0">
                  <c:v>December</c:v>
                </c:pt>
                <c:pt idx="1">
                  <c:v>January </c:v>
                </c:pt>
                <c:pt idx="2">
                  <c:v>Since the beginning of 2013</c:v>
                </c:pt>
              </c:strCache>
            </c:strRef>
          </c:cat>
          <c:val>
            <c:numRef>
              <c:f>'інд+дох'!$B$3:$B$5</c:f>
              <c:numCache>
                <c:ptCount val="3"/>
                <c:pt idx="0">
                  <c:v>0.03150792405460545</c:v>
                </c:pt>
                <c:pt idx="1">
                  <c:v>0.02351760017037341</c:v>
                </c:pt>
                <c:pt idx="2">
                  <c:v>0.02351760017037341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>
                <c:ptCount val="3"/>
                <c:pt idx="0">
                  <c:v>December</c:v>
                </c:pt>
                <c:pt idx="1">
                  <c:v>January </c:v>
                </c:pt>
                <c:pt idx="2">
                  <c:v>Since the beginning of 2013</c:v>
                </c:pt>
              </c:strCache>
            </c:strRef>
          </c:cat>
          <c:val>
            <c:numRef>
              <c:f>'інд+дох'!$C$3:$C$5</c:f>
              <c:numCache>
                <c:ptCount val="3"/>
                <c:pt idx="0">
                  <c:v>0.10042717727277983</c:v>
                </c:pt>
                <c:pt idx="1">
                  <c:v>0.023870139707120153</c:v>
                </c:pt>
                <c:pt idx="2">
                  <c:v>0.023870139707120153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>
                <c:ptCount val="3"/>
                <c:pt idx="0">
                  <c:v>December</c:v>
                </c:pt>
                <c:pt idx="1">
                  <c:v>January </c:v>
                </c:pt>
                <c:pt idx="2">
                  <c:v>Since the beginning of 2013</c:v>
                </c:pt>
              </c:strCache>
            </c:strRef>
          </c:cat>
          <c:val>
            <c:numRef>
              <c:f>'інд+дох'!$D$3:$D$5</c:f>
              <c:numCache>
                <c:ptCount val="3"/>
                <c:pt idx="0">
                  <c:v>0.005758426913893874</c:v>
                </c:pt>
                <c:pt idx="1">
                  <c:v>0.0051643003649739045</c:v>
                </c:pt>
                <c:pt idx="2">
                  <c:v>0.0051643003649739045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>
                <c:ptCount val="3"/>
                <c:pt idx="0">
                  <c:v>December</c:v>
                </c:pt>
                <c:pt idx="1">
                  <c:v>January </c:v>
                </c:pt>
                <c:pt idx="2">
                  <c:v>Since the beginning of 2013</c:v>
                </c:pt>
              </c:strCache>
            </c:strRef>
          </c:cat>
          <c:val>
            <c:numRef>
              <c:f>'інд+дох'!$E$3:$E$5</c:f>
              <c:numCache>
                <c:ptCount val="3"/>
                <c:pt idx="0">
                  <c:v>0.024318145490314497</c:v>
                </c:pt>
                <c:pt idx="1">
                  <c:v>0.010324999999999999</c:v>
                </c:pt>
                <c:pt idx="2">
                  <c:v>0.010324999999999999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>
                <c:ptCount val="3"/>
                <c:pt idx="0">
                  <c:v>December</c:v>
                </c:pt>
                <c:pt idx="1">
                  <c:v>January </c:v>
                </c:pt>
                <c:pt idx="2">
                  <c:v>Since the beginning of 2013</c:v>
                </c:pt>
              </c:strCache>
            </c:strRef>
          </c:cat>
          <c:val>
            <c:numRef>
              <c:f>'інд+дох'!$F$3:$F$5</c:f>
              <c:numCache>
                <c:ptCount val="3"/>
                <c:pt idx="0">
                  <c:v>0.019391054326443252</c:v>
                </c:pt>
                <c:pt idx="1">
                  <c:v>0.02392817715776545</c:v>
                </c:pt>
                <c:pt idx="2">
                  <c:v>0.02392817715776545</c:v>
                </c:pt>
              </c:numCache>
            </c:numRef>
          </c:val>
        </c:ser>
        <c:overlap val="-10"/>
        <c:gapWidth val="400"/>
        <c:axId val="21464146"/>
        <c:axId val="58959587"/>
      </c:barChart>
      <c:catAx>
        <c:axId val="214641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58959587"/>
        <c:crosses val="autoZero"/>
        <c:auto val="1"/>
        <c:lblOffset val="0"/>
        <c:noMultiLvlLbl val="0"/>
      </c:catAx>
      <c:valAx>
        <c:axId val="58959587"/>
        <c:scaling>
          <c:orientation val="minMax"/>
          <c:max val="0.11"/>
          <c:min val="-0.015"/>
        </c:scaling>
        <c:axPos val="l"/>
        <c:delete val="0"/>
        <c:numFmt formatCode="0%" sourceLinked="0"/>
        <c:majorTickMark val="out"/>
        <c:minorTickMark val="none"/>
        <c:tickLblPos val="nextTo"/>
        <c:crossAx val="21464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Ukrainian and global equity indexes' dynamics in January 2013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"/>
          <c:w val="1"/>
          <c:h val="0.6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>
                <c:ptCount val="12"/>
                <c:pt idx="0">
                  <c:v>DAX (Germany)</c:v>
                </c:pt>
                <c:pt idx="1">
                  <c:v>PFTS Index</c:v>
                </c:pt>
                <c:pt idx="2">
                  <c:v>UX Index</c:v>
                </c:pt>
                <c:pt idx="3">
                  <c:v>CAC 40 (France)</c:v>
                </c:pt>
                <c:pt idx="4">
                  <c:v>HANG SENG (Hong Kong)</c:v>
                </c:pt>
                <c:pt idx="5">
                  <c:v>MICEX (Russia)</c:v>
                </c:pt>
                <c:pt idx="6">
                  <c:v>FTSE 100 (Great Britain)</c:v>
                </c:pt>
                <c:pt idx="7">
                  <c:v>RTSI (Russia)</c:v>
                </c:pt>
                <c:pt idx="8">
                  <c:v>SHANGHAI SE COMPOSITE (China)</c:v>
                </c:pt>
                <c:pt idx="9">
                  <c:v>S&amp;P 500 (USA)</c:v>
                </c:pt>
                <c:pt idx="10">
                  <c:v>DJIA (USA)</c:v>
                </c:pt>
                <c:pt idx="11">
                  <c:v>NIKKEI 225 (Japan)</c:v>
                </c:pt>
              </c:strCache>
            </c:strRef>
          </c:cat>
          <c:val>
            <c:numRef>
              <c:f>'інд+дох'!$B$23:$B$34</c:f>
              <c:numCache>
                <c:ptCount val="12"/>
                <c:pt idx="0">
                  <c:v>0.02149916123582729</c:v>
                </c:pt>
                <c:pt idx="1">
                  <c:v>0.02351760017037341</c:v>
                </c:pt>
                <c:pt idx="2">
                  <c:v>0.023870139707120153</c:v>
                </c:pt>
                <c:pt idx="3">
                  <c:v>0.03103376838616123</c:v>
                </c:pt>
                <c:pt idx="4">
                  <c:v>0.04689457037869382</c:v>
                </c:pt>
                <c:pt idx="5">
                  <c:v>0.0488499511771725</c:v>
                </c:pt>
                <c:pt idx="6">
                  <c:v>0.059322877727466805</c:v>
                </c:pt>
                <c:pt idx="7">
                  <c:v>0.06231253847463636</c:v>
                </c:pt>
                <c:pt idx="8">
                  <c:v>0.0681383633717676</c:v>
                </c:pt>
                <c:pt idx="9">
                  <c:v>0.06822443900943354</c:v>
                </c:pt>
                <c:pt idx="10">
                  <c:v>0.07129866727056733</c:v>
                </c:pt>
                <c:pt idx="11">
                  <c:v>0.07152160905342675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Change since year beginning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>
                <c:ptCount val="12"/>
                <c:pt idx="0">
                  <c:v>DAX (Germany)</c:v>
                </c:pt>
                <c:pt idx="1">
                  <c:v>PFTS Index</c:v>
                </c:pt>
                <c:pt idx="2">
                  <c:v>UX Index</c:v>
                </c:pt>
                <c:pt idx="3">
                  <c:v>CAC 40 (France)</c:v>
                </c:pt>
                <c:pt idx="4">
                  <c:v>HANG SENG (Hong Kong)</c:v>
                </c:pt>
                <c:pt idx="5">
                  <c:v>MICEX (Russia)</c:v>
                </c:pt>
                <c:pt idx="6">
                  <c:v>FTSE 100 (Great Britain)</c:v>
                </c:pt>
                <c:pt idx="7">
                  <c:v>RTSI (Russia)</c:v>
                </c:pt>
                <c:pt idx="8">
                  <c:v>SHANGHAI SE COMPOSITE (China)</c:v>
                </c:pt>
                <c:pt idx="9">
                  <c:v>S&amp;P 500 (USA)</c:v>
                </c:pt>
                <c:pt idx="10">
                  <c:v>DJIA (USA)</c:v>
                </c:pt>
                <c:pt idx="11">
                  <c:v>NIKKEI 225 (Japan)</c:v>
                </c:pt>
              </c:strCache>
            </c:strRef>
          </c:cat>
          <c:val>
            <c:numRef>
              <c:f>'інд+дох'!$C$23:$C$34</c:f>
              <c:numCache>
                <c:ptCount val="12"/>
                <c:pt idx="0">
                  <c:v>0.02149916123582729</c:v>
                </c:pt>
                <c:pt idx="1">
                  <c:v>0.02351760017037341</c:v>
                </c:pt>
                <c:pt idx="2">
                  <c:v>0.023870139707120153</c:v>
                </c:pt>
                <c:pt idx="3">
                  <c:v>0.03103376838616123</c:v>
                </c:pt>
                <c:pt idx="4">
                  <c:v>0.04689457037869382</c:v>
                </c:pt>
                <c:pt idx="5">
                  <c:v>0.0488499511771725</c:v>
                </c:pt>
                <c:pt idx="6">
                  <c:v>0.059322877727466805</c:v>
                </c:pt>
                <c:pt idx="7">
                  <c:v>0.06231253847463636</c:v>
                </c:pt>
                <c:pt idx="8">
                  <c:v>0.0681383633717676</c:v>
                </c:pt>
                <c:pt idx="9">
                  <c:v>0.06822443900943354</c:v>
                </c:pt>
                <c:pt idx="10">
                  <c:v>0.07129866727056733</c:v>
                </c:pt>
                <c:pt idx="11">
                  <c:v>0.07152160905342675</c:v>
                </c:pt>
              </c:numCache>
            </c:numRef>
          </c:val>
        </c:ser>
        <c:overlap val="-20"/>
        <c:gapWidth val="100"/>
        <c:axId val="60874236"/>
        <c:axId val="10997213"/>
      </c:barChart>
      <c:catAx>
        <c:axId val="60874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97213"/>
        <c:crosses val="autoZero"/>
        <c:auto val="0"/>
        <c:lblOffset val="100"/>
        <c:tickLblSkip val="1"/>
        <c:noMultiLvlLbl val="0"/>
      </c:catAx>
      <c:valAx>
        <c:axId val="10997213"/>
        <c:scaling>
          <c:orientation val="minMax"/>
          <c:max val="0.08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74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7"/>
          <c:y val="0.8605"/>
          <c:w val="0.59725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Funds’ shares within the aggregate NAV of open-ended CII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2725"/>
          <c:y val="0.262"/>
          <c:w val="0.414"/>
          <c:h val="0.390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В_ВЧА!$B$47:$B$57</c:f>
              <c:strCache>
                <c:ptCount val="11"/>
                <c:pt idx="0">
                  <c:v>Other</c:v>
                </c:pt>
                <c:pt idx="1">
                  <c:v>"OTP Classic"</c:v>
                </c:pt>
                <c:pt idx="2">
                  <c:v>"KINTO-Classic"</c:v>
                </c:pt>
                <c:pt idx="3">
                  <c:v>"Raiffeisen Money Market"</c:v>
                </c:pt>
                <c:pt idx="4">
                  <c:v>"Sparta Balanced"</c:v>
                </c:pt>
                <c:pt idx="5">
                  <c:v>"OTP Equity Fund"</c:v>
                </c:pt>
                <c:pt idx="6">
                  <c:v>"SEB Bond Fund"</c:v>
                </c:pt>
                <c:pt idx="7">
                  <c:v>"Citadele Ukrainian Bond Fund"</c:v>
                </c:pt>
                <c:pt idx="8">
                  <c:v>"Premium-Index Fund "</c:v>
                </c:pt>
                <c:pt idx="9">
                  <c:v>"VSE"</c:v>
                </c:pt>
                <c:pt idx="10">
                  <c:v>"Citadele Ukrainian Balanced Fund"</c:v>
                </c:pt>
              </c:strCache>
            </c:strRef>
          </c:cat>
          <c:val>
            <c:numRef>
              <c:f>В_ВЧА!$C$47:$C$57</c:f>
              <c:numCache>
                <c:ptCount val="11"/>
                <c:pt idx="0">
                  <c:v>42210376.57519999</c:v>
                </c:pt>
                <c:pt idx="1">
                  <c:v>44408419.03</c:v>
                </c:pt>
                <c:pt idx="2">
                  <c:v>23861868.71</c:v>
                </c:pt>
                <c:pt idx="3">
                  <c:v>12060274.73</c:v>
                </c:pt>
                <c:pt idx="4">
                  <c:v>9170598.89</c:v>
                </c:pt>
                <c:pt idx="5">
                  <c:v>5403114.54</c:v>
                </c:pt>
                <c:pt idx="6">
                  <c:v>5195749.78</c:v>
                </c:pt>
                <c:pt idx="7">
                  <c:v>5122358.45</c:v>
                </c:pt>
                <c:pt idx="8">
                  <c:v>4429954.5921</c:v>
                </c:pt>
                <c:pt idx="9">
                  <c:v>4201694.14</c:v>
                </c:pt>
                <c:pt idx="10">
                  <c:v>4154135.26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В_ВЧА!$B$47:$B$57</c:f>
              <c:strCache>
                <c:ptCount val="11"/>
                <c:pt idx="0">
                  <c:v>Other</c:v>
                </c:pt>
                <c:pt idx="1">
                  <c:v>"OTP Classic"</c:v>
                </c:pt>
                <c:pt idx="2">
                  <c:v>"KINTO-Classic"</c:v>
                </c:pt>
                <c:pt idx="3">
                  <c:v>"Raiffeisen Money Market"</c:v>
                </c:pt>
                <c:pt idx="4">
                  <c:v>"Sparta Balanced"</c:v>
                </c:pt>
                <c:pt idx="5">
                  <c:v>"OTP Equity Fund"</c:v>
                </c:pt>
                <c:pt idx="6">
                  <c:v>"SEB Bond Fund"</c:v>
                </c:pt>
                <c:pt idx="7">
                  <c:v>"Citadele Ukrainian Bond Fund"</c:v>
                </c:pt>
                <c:pt idx="8">
                  <c:v>"Premium-Index Fund "</c:v>
                </c:pt>
                <c:pt idx="9">
                  <c:v>"VSE"</c:v>
                </c:pt>
                <c:pt idx="10">
                  <c:v>"Citadele Ukrainian Balanced Fund"</c:v>
                </c:pt>
              </c:strCache>
            </c:strRef>
          </c:cat>
          <c:val>
            <c:numRef>
              <c:f>В_ВЧА!$D$47:$D$57</c:f>
              <c:numCache>
                <c:ptCount val="11"/>
                <c:pt idx="0">
                  <c:v>0.2634549992633363</c:v>
                </c:pt>
                <c:pt idx="1">
                  <c:v>0.2771740257277993</c:v>
                </c:pt>
                <c:pt idx="2">
                  <c:v>0.14893325086107911</c:v>
                </c:pt>
                <c:pt idx="3">
                  <c:v>0.07527390011428084</c:v>
                </c:pt>
                <c:pt idx="4">
                  <c:v>0.057238061345058155</c:v>
                </c:pt>
                <c:pt idx="5">
                  <c:v>0.03372340293196442</c:v>
                </c:pt>
                <c:pt idx="6">
                  <c:v>0.0324291410199506</c:v>
                </c:pt>
                <c:pt idx="7">
                  <c:v>0.03197107088744092</c:v>
                </c:pt>
                <c:pt idx="8">
                  <c:v>0.0276494496967844</c:v>
                </c:pt>
                <c:pt idx="9">
                  <c:v>0.02622476785030245</c:v>
                </c:pt>
                <c:pt idx="10">
                  <c:v>0.025927930302003327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Open-ended CII NAV dynamics over the month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4"/>
          <c:w val="0.9685"/>
          <c:h val="0.47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ВЧА'!$C$79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ВЧА'!$B$80:$B$90</c:f>
              <c:strCache>
                <c:ptCount val="11"/>
                <c:pt idx="0">
                  <c:v>"Raiffeisen Money Market"</c:v>
                </c:pt>
                <c:pt idx="1">
                  <c:v>"OTP Classic"</c:v>
                </c:pt>
                <c:pt idx="2">
                  <c:v>"Argentum"</c:v>
                </c:pt>
                <c:pt idx="3">
                  <c:v>"KINTO-Treasury"</c:v>
                </c:pt>
                <c:pt idx="4">
                  <c:v>"Troika Dialog Bonds"</c:v>
                </c:pt>
                <c:pt idx="5">
                  <c:v>"Citadele Ukrainian Balanced Fund"</c:v>
                </c:pt>
                <c:pt idx="6">
                  <c:v>"Citadele Ukrainian Bond Fund"</c:v>
                </c:pt>
                <c:pt idx="7">
                  <c:v>"OTP Classic"</c:v>
                </c:pt>
                <c:pt idx="8">
                  <c:v>"KINTO-Classic"</c:v>
                </c:pt>
                <c:pt idx="9">
                  <c:v>"VSE"</c:v>
                </c:pt>
                <c:pt idx="10">
                  <c:v>Other</c:v>
                </c:pt>
              </c:strCache>
            </c:strRef>
          </c:cat>
          <c:val>
            <c:numRef>
              <c:f>'В_динаміка ВЧА'!$C$80:$C$90</c:f>
              <c:numCache>
                <c:ptCount val="11"/>
                <c:pt idx="0">
                  <c:v>1400.0398800000007</c:v>
                </c:pt>
                <c:pt idx="1">
                  <c:v>152.14946999999975</c:v>
                </c:pt>
                <c:pt idx="2">
                  <c:v>31.868329999999844</c:v>
                </c:pt>
                <c:pt idx="3">
                  <c:v>27.092819999999833</c:v>
                </c:pt>
                <c:pt idx="4">
                  <c:v>41.376370000000115</c:v>
                </c:pt>
                <c:pt idx="5">
                  <c:v>-1501.14029</c:v>
                </c:pt>
                <c:pt idx="6">
                  <c:v>-444.9344699999997</c:v>
                </c:pt>
                <c:pt idx="7">
                  <c:v>428.9253999999985</c:v>
                </c:pt>
                <c:pt idx="8">
                  <c:v>-333.5630199999996</c:v>
                </c:pt>
                <c:pt idx="9">
                  <c:v>-621.04383</c:v>
                </c:pt>
                <c:pt idx="10">
                  <c:v>765.0102339000034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ВЧА'!$E$79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ВЧА'!$B$80:$B$90</c:f>
              <c:strCache>
                <c:ptCount val="11"/>
                <c:pt idx="0">
                  <c:v>"Raiffeisen Money Market"</c:v>
                </c:pt>
                <c:pt idx="1">
                  <c:v>"OTP Classic"</c:v>
                </c:pt>
                <c:pt idx="2">
                  <c:v>"Argentum"</c:v>
                </c:pt>
                <c:pt idx="3">
                  <c:v>"KINTO-Treasury"</c:v>
                </c:pt>
                <c:pt idx="4">
                  <c:v>"Troika Dialog Bonds"</c:v>
                </c:pt>
                <c:pt idx="5">
                  <c:v>"Citadele Ukrainian Balanced Fund"</c:v>
                </c:pt>
                <c:pt idx="6">
                  <c:v>"Citadele Ukrainian Bond Fund"</c:v>
                </c:pt>
                <c:pt idx="7">
                  <c:v>"OTP Classic"</c:v>
                </c:pt>
                <c:pt idx="8">
                  <c:v>"KINTO-Classic"</c:v>
                </c:pt>
                <c:pt idx="9">
                  <c:v>"VSE"</c:v>
                </c:pt>
                <c:pt idx="10">
                  <c:v>Other</c:v>
                </c:pt>
              </c:strCache>
            </c:strRef>
          </c:cat>
          <c:val>
            <c:numRef>
              <c:f>'В_динаміка ВЧА'!$E$80:$E$90</c:f>
              <c:numCache>
                <c:ptCount val="11"/>
                <c:pt idx="0">
                  <c:v>1242.443406688177</c:v>
                </c:pt>
                <c:pt idx="1">
                  <c:v>108.04124114791749</c:v>
                </c:pt>
                <c:pt idx="2">
                  <c:v>31.904809074531894</c:v>
                </c:pt>
                <c:pt idx="3">
                  <c:v>10.116806243505593</c:v>
                </c:pt>
                <c:pt idx="4">
                  <c:v>9.861965779967148</c:v>
                </c:pt>
                <c:pt idx="5">
                  <c:v>-59.229929933631325</c:v>
                </c:pt>
                <c:pt idx="6">
                  <c:v>-85.20027705940245</c:v>
                </c:pt>
                <c:pt idx="7">
                  <c:v>-244.2962318543893</c:v>
                </c:pt>
                <c:pt idx="8">
                  <c:v>-535.2286710577117</c:v>
                </c:pt>
                <c:pt idx="9">
                  <c:v>-631.2205771891329</c:v>
                </c:pt>
                <c:pt idx="10">
                  <c:v>-209.9660327006045</c:v>
                </c:pt>
              </c:numCache>
            </c:numRef>
          </c:val>
        </c:ser>
        <c:overlap val="-30"/>
        <c:axId val="31866054"/>
        <c:axId val="18359031"/>
      </c:barChart>
      <c:lineChart>
        <c:grouping val="standard"/>
        <c:varyColors val="0"/>
        <c:ser>
          <c:idx val="2"/>
          <c:order val="2"/>
          <c:tx>
            <c:strRef>
              <c:f>'В_динаміка ВЧА'!$D$79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ВЧА'!$B$80:$B$89</c:f>
              <c:strCache>
                <c:ptCount val="10"/>
                <c:pt idx="0">
                  <c:v>"Raiffeisen Money Market"</c:v>
                </c:pt>
                <c:pt idx="1">
                  <c:v>"OTP Classic"</c:v>
                </c:pt>
                <c:pt idx="2">
                  <c:v>"Argentum"</c:v>
                </c:pt>
                <c:pt idx="3">
                  <c:v>"KINTO-Treasury"</c:v>
                </c:pt>
                <c:pt idx="4">
                  <c:v>"Troika Dialog Bonds"</c:v>
                </c:pt>
                <c:pt idx="5">
                  <c:v>"Citadele Ukrainian Balanced Fund"</c:v>
                </c:pt>
                <c:pt idx="6">
                  <c:v>"Citadele Ukrainian Bond Fund"</c:v>
                </c:pt>
                <c:pt idx="7">
                  <c:v>"OTP Classic"</c:v>
                </c:pt>
                <c:pt idx="8">
                  <c:v>"KINTO-Classic"</c:v>
                </c:pt>
                <c:pt idx="9">
                  <c:v>"VSE"</c:v>
                </c:pt>
              </c:strCache>
            </c:strRef>
          </c:cat>
          <c:val>
            <c:numRef>
              <c:f>'В_динаміка ВЧА'!$D$80:$D$89</c:f>
              <c:numCache>
                <c:ptCount val="10"/>
                <c:pt idx="0">
                  <c:v>0.1313329302496559</c:v>
                </c:pt>
                <c:pt idx="1">
                  <c:v>0.028975525064766756</c:v>
                </c:pt>
                <c:pt idx="2">
                  <c:v>0.015853937260269933</c:v>
                </c:pt>
                <c:pt idx="3">
                  <c:v>0.018980603464038723</c:v>
                </c:pt>
                <c:pt idx="4">
                  <c:v>0.02777291828397314</c:v>
                </c:pt>
                <c:pt idx="5">
                  <c:v>-0.2654406981106341</c:v>
                </c:pt>
                <c:pt idx="6">
                  <c:v>-0.07991935692868118</c:v>
                </c:pt>
                <c:pt idx="7">
                  <c:v>0.009752849898831326</c:v>
                </c:pt>
                <c:pt idx="8">
                  <c:v>-0.01378619830893175</c:v>
                </c:pt>
                <c:pt idx="9">
                  <c:v>-0.12877411832515545</c:v>
                </c:pt>
              </c:numCache>
            </c:numRef>
          </c:val>
          <c:smooth val="0"/>
        </c:ser>
        <c:axId val="31013552"/>
        <c:axId val="10686513"/>
      </c:lineChart>
      <c:catAx>
        <c:axId val="318660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8359031"/>
        <c:crosses val="autoZero"/>
        <c:auto val="0"/>
        <c:lblOffset val="40"/>
        <c:noMultiLvlLbl val="0"/>
      </c:catAx>
      <c:valAx>
        <c:axId val="18359031"/>
        <c:scaling>
          <c:orientation val="minMax"/>
          <c:max val="2500"/>
          <c:min val="-2500"/>
        </c:scaling>
        <c:axPos val="l"/>
        <c:delete val="0"/>
        <c:numFmt formatCode="#,##0" sourceLinked="0"/>
        <c:majorTickMark val="in"/>
        <c:minorTickMark val="none"/>
        <c:tickLblPos val="nextTo"/>
        <c:crossAx val="31866054"/>
        <c:crossesAt val="1"/>
        <c:crossBetween val="between"/>
        <c:dispUnits/>
      </c:valAx>
      <c:catAx>
        <c:axId val="31013552"/>
        <c:scaling>
          <c:orientation val="minMax"/>
        </c:scaling>
        <c:axPos val="b"/>
        <c:delete val="1"/>
        <c:majorTickMark val="in"/>
        <c:minorTickMark val="none"/>
        <c:tickLblPos val="nextTo"/>
        <c:crossAx val="10686513"/>
        <c:crosses val="autoZero"/>
        <c:auto val="0"/>
        <c:lblOffset val="100"/>
        <c:noMultiLvlLbl val="0"/>
      </c:catAx>
      <c:valAx>
        <c:axId val="10686513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10135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175"/>
          <c:y val="0.7125"/>
          <c:w val="0.5807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Rates of return: open-ended funds, bank deposits and indexes over the month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5"/>
          <c:w val="1"/>
          <c:h val="0.91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'В_діаграма(дох)'!$A$2:$A$49</c:f>
              <c:strCache>
                <c:ptCount val="48"/>
                <c:pt idx="0">
                  <c:v>"Citadele Ukrainian Balanced Fund"</c:v>
                </c:pt>
                <c:pt idx="1">
                  <c:v>"SEM Azhio"</c:v>
                </c:pt>
                <c:pt idx="2">
                  <c:v>"UNIVER.UA/Yaroslav The Wise - Equities Fund"</c:v>
                </c:pt>
                <c:pt idx="3">
                  <c:v>"Citadele Ukrainian Bond Fund"</c:v>
                </c:pt>
                <c:pt idx="4">
                  <c:v>"KINTO-Equity"</c:v>
                </c:pt>
                <c:pt idx="5">
                  <c:v>"UksSib A-VISTA"</c:v>
                </c:pt>
                <c:pt idx="6">
                  <c:v>"ART Index"</c:v>
                </c:pt>
                <c:pt idx="7">
                  <c:v>"Millenium Balanced"</c:v>
                </c:pt>
                <c:pt idx="8">
                  <c:v>"Patron"</c:v>
                </c:pt>
                <c:pt idx="9">
                  <c:v>"SEB Equity Fund Ukraine"</c:v>
                </c:pt>
                <c:pt idx="10">
                  <c:v>"Sparta Balanced"</c:v>
                </c:pt>
                <c:pt idx="11">
                  <c:v>"Sparta 300"</c:v>
                </c:pt>
                <c:pt idx="12">
                  <c:v>"Argentum"</c:v>
                </c:pt>
                <c:pt idx="13">
                  <c:v>"Premium-Index Fund "</c:v>
                </c:pt>
                <c:pt idx="14">
                  <c:v>"VSE"</c:v>
                </c:pt>
                <c:pt idx="15">
                  <c:v>"Nadbannia"</c:v>
                </c:pt>
                <c:pt idx="16">
                  <c:v>"Altus - Balanced"</c:v>
                </c:pt>
                <c:pt idx="17">
                  <c:v>"Bonum Optimum"</c:v>
                </c:pt>
                <c:pt idx="18">
                  <c:v>"UNIVER.UA/Volodymyr The Great: Balanced Fund"</c:v>
                </c:pt>
                <c:pt idx="19">
                  <c:v>"UNIVER.UA/Taras Shevchenko: Savings Fund"</c:v>
                </c:pt>
                <c:pt idx="20">
                  <c:v>"OTP Equity Fund"</c:v>
                </c:pt>
                <c:pt idx="21">
                  <c:v>"KINTO-Classic"</c:v>
                </c:pt>
                <c:pt idx="22">
                  <c:v>"Delta-Money Market Fund"</c:v>
                </c:pt>
                <c:pt idx="23">
                  <c:v>“TASK Resurs”</c:v>
                </c:pt>
                <c:pt idx="24">
                  <c:v>"KINTO-Treasury"</c:v>
                </c:pt>
                <c:pt idx="25">
                  <c:v>"SEB Bond Fund"</c:v>
                </c:pt>
                <c:pt idx="26">
                  <c:v>"UNIVER.UA/Mykhailo Hrushevsky: Government Securities Fund"</c:v>
                </c:pt>
                <c:pt idx="27">
                  <c:v>"Raiffeisen Money Market"</c:v>
                </c:pt>
                <c:pt idx="28">
                  <c:v>"Concorde Prosperity”</c:v>
                </c:pt>
                <c:pt idx="29">
                  <c:v>"OTP Classic"</c:v>
                </c:pt>
                <c:pt idx="30">
                  <c:v>"Altus-Deposit'</c:v>
                </c:pt>
                <c:pt idx="31">
                  <c:v>"Raiffeisen Equity"</c:v>
                </c:pt>
                <c:pt idx="32">
                  <c:v>"Altus-Strategic"</c:v>
                </c:pt>
                <c:pt idx="33">
                  <c:v>"Raiffeisen Balanced"</c:v>
                </c:pt>
                <c:pt idx="34">
                  <c:v>"Premium - Balanced Fund"</c:v>
                </c:pt>
                <c:pt idx="35">
                  <c:v>"Troika Dialog Bonds"</c:v>
                </c:pt>
                <c:pt idx="36">
                  <c:v>"Delta-Fund Balanced"</c:v>
                </c:pt>
                <c:pt idx="37">
                  <c:v>"Troika Dialog Equities"</c:v>
                </c:pt>
                <c:pt idx="38">
                  <c:v>"Sofiyivsky"</c:v>
                </c:pt>
                <c:pt idx="39">
                  <c:v>"Concorde Stability”</c:v>
                </c:pt>
                <c:pt idx="40">
                  <c:v>"Andromeda"</c:v>
                </c:pt>
                <c:pt idx="41">
                  <c:v>Funds' average rate of return</c:v>
                </c:pt>
                <c:pt idx="42">
                  <c:v>UX Index</c:v>
                </c:pt>
                <c:pt idx="43">
                  <c:v>PFTS Index</c:v>
                </c:pt>
                <c:pt idx="44">
                  <c:v>EURO deposits</c:v>
                </c:pt>
                <c:pt idx="45">
                  <c:v>USD deposits</c:v>
                </c:pt>
                <c:pt idx="46">
                  <c:v>UAH deposits</c:v>
                </c:pt>
                <c:pt idx="47">
                  <c:v>"Gold" deposit (at official rate of gold)</c:v>
                </c:pt>
              </c:strCache>
            </c:strRef>
          </c:cat>
          <c:val>
            <c:numRef>
              <c:f>'В_діаграма(дох)'!$B$2:$B$49</c:f>
              <c:numCache>
                <c:ptCount val="48"/>
                <c:pt idx="0">
                  <c:v>-0.2553580230209671</c:v>
                </c:pt>
                <c:pt idx="1">
                  <c:v>-0.11546770609797141</c:v>
                </c:pt>
                <c:pt idx="2">
                  <c:v>-0.07641698139178732</c:v>
                </c:pt>
                <c:pt idx="3">
                  <c:v>-0.06482852855531573</c:v>
                </c:pt>
                <c:pt idx="4">
                  <c:v>-0.0494255996824805</c:v>
                </c:pt>
                <c:pt idx="5">
                  <c:v>-0.0331233380410072</c:v>
                </c:pt>
                <c:pt idx="6">
                  <c:v>-0.00993577352224051</c:v>
                </c:pt>
                <c:pt idx="7">
                  <c:v>-0.006136903043429842</c:v>
                </c:pt>
                <c:pt idx="8">
                  <c:v>-0.005508582021034103</c:v>
                </c:pt>
                <c:pt idx="9">
                  <c:v>-0.0037305846383358654</c:v>
                </c:pt>
                <c:pt idx="10">
                  <c:v>-0.002635515251791065</c:v>
                </c:pt>
                <c:pt idx="11">
                  <c:v>-0.002550847454591443</c:v>
                </c:pt>
                <c:pt idx="12">
                  <c:v>-0.00026251550780898025</c:v>
                </c:pt>
                <c:pt idx="13">
                  <c:v>0.001691298568193167</c:v>
                </c:pt>
                <c:pt idx="14">
                  <c:v>0.0023087857194714623</c:v>
                </c:pt>
                <c:pt idx="15">
                  <c:v>0.002542595063081521</c:v>
                </c:pt>
                <c:pt idx="16">
                  <c:v>0.005206863729781519</c:v>
                </c:pt>
                <c:pt idx="17">
                  <c:v>0.006589352195479847</c:v>
                </c:pt>
                <c:pt idx="18">
                  <c:v>0.007188231024987557</c:v>
                </c:pt>
                <c:pt idx="19">
                  <c:v>0.007339655448889371</c:v>
                </c:pt>
                <c:pt idx="20">
                  <c:v>0.00842246198115748</c:v>
                </c:pt>
                <c:pt idx="21">
                  <c:v>0.008472153081622746</c:v>
                </c:pt>
                <c:pt idx="22">
                  <c:v>0.008989423008192832</c:v>
                </c:pt>
                <c:pt idx="23">
                  <c:v>0.010537490406989924</c:v>
                </c:pt>
                <c:pt idx="24">
                  <c:v>0.01181981215368011</c:v>
                </c:pt>
                <c:pt idx="25">
                  <c:v>0.011831893234348412</c:v>
                </c:pt>
                <c:pt idx="26">
                  <c:v>0.012550321239320095</c:v>
                </c:pt>
                <c:pt idx="27">
                  <c:v>0.014366939620524821</c:v>
                </c:pt>
                <c:pt idx="28">
                  <c:v>0.014565144369151017</c:v>
                </c:pt>
                <c:pt idx="29">
                  <c:v>0.015348507377811904</c:v>
                </c:pt>
                <c:pt idx="30">
                  <c:v>0.016188182526752026</c:v>
                </c:pt>
                <c:pt idx="31">
                  <c:v>0.0165088292091502</c:v>
                </c:pt>
                <c:pt idx="32">
                  <c:v>0.019048958737274635</c:v>
                </c:pt>
                <c:pt idx="33">
                  <c:v>0.020010383937794307</c:v>
                </c:pt>
                <c:pt idx="34">
                  <c:v>0.020949376714233914</c:v>
                </c:pt>
                <c:pt idx="35">
                  <c:v>0.021066406582283426</c:v>
                </c:pt>
                <c:pt idx="36">
                  <c:v>0.024145726407849954</c:v>
                </c:pt>
                <c:pt idx="37">
                  <c:v>0.03631067385952069</c:v>
                </c:pt>
                <c:pt idx="38">
                  <c:v>0.059931199382667444</c:v>
                </c:pt>
                <c:pt idx="39">
                  <c:v>0.08279579901014578</c:v>
                </c:pt>
                <c:pt idx="40">
                  <c:v>0.370390748602335</c:v>
                </c:pt>
                <c:pt idx="41">
                  <c:v>0.0051643003649739045</c:v>
                </c:pt>
                <c:pt idx="42">
                  <c:v>0.023870139707120153</c:v>
                </c:pt>
                <c:pt idx="43">
                  <c:v>0.02351760017037341</c:v>
                </c:pt>
                <c:pt idx="44">
                  <c:v>0.028336170551638284</c:v>
                </c:pt>
                <c:pt idx="45">
                  <c:v>0.00791780821917798</c:v>
                </c:pt>
                <c:pt idx="46">
                  <c:v>0.023287671232876714</c:v>
                </c:pt>
                <c:pt idx="47">
                  <c:v>0.009250257228143877</c:v>
                </c:pt>
              </c:numCache>
            </c:numRef>
          </c:val>
        </c:ser>
        <c:gapWidth val="60"/>
        <c:axId val="29069754"/>
        <c:axId val="60301195"/>
      </c:barChart>
      <c:catAx>
        <c:axId val="29069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01195"/>
        <c:crosses val="autoZero"/>
        <c:auto val="0"/>
        <c:lblOffset val="0"/>
        <c:tickLblSkip val="1"/>
        <c:noMultiLvlLbl val="0"/>
      </c:catAx>
      <c:valAx>
        <c:axId val="60301195"/>
        <c:scaling>
          <c:orientation val="minMax"/>
          <c:max val="0.38"/>
          <c:min val="-0.2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69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Interval CII NAV dynamics over the month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65"/>
          <c:w val="1"/>
          <c:h val="0.5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ВЧА'!$C$43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ВЧА'!$B$44:$B$51</c:f>
              <c:strCache>
                <c:ptCount val="8"/>
                <c:pt idx="0">
                  <c:v>"Orion"</c:v>
                </c:pt>
                <c:pt idx="1">
                  <c:v>"Platinum"</c:v>
                </c:pt>
                <c:pt idx="2">
                  <c:v>"Aurum"</c:v>
                </c:pt>
                <c:pt idx="3">
                  <c:v>"OTP Balanced"</c:v>
                </c:pt>
                <c:pt idx="4">
                  <c:v>"UNIVER.UA/Otaman: Fund of Perspective Equities"</c:v>
                </c:pt>
                <c:pt idx="5">
                  <c:v>"Concorde Perspectiva"</c:v>
                </c:pt>
                <c:pt idx="6">
                  <c:v>"Balanced Fund "Parity"</c:v>
                </c:pt>
                <c:pt idx="7">
                  <c:v>"Optimum"</c:v>
                </c:pt>
              </c:strCache>
            </c:strRef>
          </c:cat>
          <c:val>
            <c:numRef>
              <c:f>'І_динаміка ВЧА'!$C$44:$C$51</c:f>
              <c:numCache>
                <c:ptCount val="8"/>
                <c:pt idx="0">
                  <c:v>397.36</c:v>
                </c:pt>
                <c:pt idx="1">
                  <c:v>172.65</c:v>
                </c:pt>
                <c:pt idx="2">
                  <c:v>26.86</c:v>
                </c:pt>
                <c:pt idx="3">
                  <c:v>21.1</c:v>
                </c:pt>
                <c:pt idx="4">
                  <c:v>-2.97</c:v>
                </c:pt>
                <c:pt idx="5">
                  <c:v>-6.39</c:v>
                </c:pt>
                <c:pt idx="6">
                  <c:v>-26.14</c:v>
                </c:pt>
                <c:pt idx="7">
                  <c:v>-92.4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ВЧА'!$E$43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ВЧА'!$B$44:$B$51</c:f>
              <c:strCache>
                <c:ptCount val="8"/>
                <c:pt idx="0">
                  <c:v>"Orion"</c:v>
                </c:pt>
                <c:pt idx="1">
                  <c:v>"Platinum"</c:v>
                </c:pt>
                <c:pt idx="2">
                  <c:v>"Aurum"</c:v>
                </c:pt>
                <c:pt idx="3">
                  <c:v>"OTP Balanced"</c:v>
                </c:pt>
                <c:pt idx="4">
                  <c:v>"UNIVER.UA/Otaman: Fund of Perspective Equities"</c:v>
                </c:pt>
                <c:pt idx="5">
                  <c:v>"Concorde Perspectiva"</c:v>
                </c:pt>
                <c:pt idx="6">
                  <c:v>"Balanced Fund "Parity"</c:v>
                </c:pt>
                <c:pt idx="7">
                  <c:v>"Optimum"</c:v>
                </c:pt>
              </c:strCache>
            </c:strRef>
          </c:cat>
          <c:val>
            <c:numRef>
              <c:f>'І_динаміка ВЧА'!$E$44:$E$51</c:f>
              <c:numCache>
                <c:ptCount val="8"/>
                <c:pt idx="0">
                  <c:v>0</c:v>
                </c:pt>
                <c:pt idx="1">
                  <c:v>-426.47</c:v>
                </c:pt>
                <c:pt idx="2">
                  <c:v>9.43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-20"/>
        <c:axId val="5839844"/>
        <c:axId val="52558597"/>
      </c:barChart>
      <c:lineChart>
        <c:grouping val="standard"/>
        <c:varyColors val="0"/>
        <c:ser>
          <c:idx val="2"/>
          <c:order val="2"/>
          <c:tx>
            <c:strRef>
              <c:f>'І_динаміка ВЧА'!$D$43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ВЧА'!$D$44:$D$51</c:f>
              <c:numCache>
                <c:ptCount val="8"/>
                <c:pt idx="0">
                  <c:v>0.1827</c:v>
                </c:pt>
                <c:pt idx="1">
                  <c:v>0.0145</c:v>
                </c:pt>
                <c:pt idx="2">
                  <c:v>0.0119</c:v>
                </c:pt>
                <c:pt idx="3">
                  <c:v>0.0121</c:v>
                </c:pt>
                <c:pt idx="4">
                  <c:v>-0.005</c:v>
                </c:pt>
                <c:pt idx="5">
                  <c:v>-0.002</c:v>
                </c:pt>
                <c:pt idx="6">
                  <c:v>-0.0248</c:v>
                </c:pt>
                <c:pt idx="7">
                  <c:v>-0.1401</c:v>
                </c:pt>
              </c:numCache>
            </c:numRef>
          </c:val>
          <c:smooth val="0"/>
        </c:ser>
        <c:axId val="3265326"/>
        <c:axId val="29387935"/>
      </c:lineChart>
      <c:catAx>
        <c:axId val="58398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2558597"/>
        <c:crosses val="autoZero"/>
        <c:auto val="0"/>
        <c:lblOffset val="100"/>
        <c:noMultiLvlLbl val="0"/>
      </c:catAx>
      <c:valAx>
        <c:axId val="52558597"/>
        <c:scaling>
          <c:orientation val="minMax"/>
          <c:max val="500"/>
          <c:min val="-40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839844"/>
        <c:crossesAt val="1"/>
        <c:crossBetween val="between"/>
        <c:dispUnits/>
        <c:majorUnit val="200"/>
        <c:minorUnit val="200"/>
      </c:valAx>
      <c:catAx>
        <c:axId val="3265326"/>
        <c:scaling>
          <c:orientation val="minMax"/>
        </c:scaling>
        <c:axPos val="b"/>
        <c:delete val="1"/>
        <c:majorTickMark val="in"/>
        <c:minorTickMark val="none"/>
        <c:tickLblPos val="nextTo"/>
        <c:crossAx val="29387935"/>
        <c:crosses val="autoZero"/>
        <c:auto val="0"/>
        <c:lblOffset val="100"/>
        <c:noMultiLvlLbl val="0"/>
      </c:catAx>
      <c:valAx>
        <c:axId val="29387935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2653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025"/>
          <c:y val="0.75775"/>
          <c:w val="0.5955"/>
          <c:h val="0.06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Rates of return: interval funds, bank deposits and indexes over the month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4"/>
          <c:w val="0.9585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'І_діаграма(дох)'!$A$2:$A$16</c:f>
              <c:strCache>
                <c:ptCount val="15"/>
                <c:pt idx="0">
                  <c:v>"Optimum"</c:v>
                </c:pt>
                <c:pt idx="1">
                  <c:v>"Balanced Fund "Parity"</c:v>
                </c:pt>
                <c:pt idx="2">
                  <c:v>"UNIVER.UA/Otaman: Fund of Perspective Equities"</c:v>
                </c:pt>
                <c:pt idx="3">
                  <c:v>"Concorde Perspectiva"</c:v>
                </c:pt>
                <c:pt idx="4">
                  <c:v>"Aurum"</c:v>
                </c:pt>
                <c:pt idx="5">
                  <c:v>"OTP Balanced"</c:v>
                </c:pt>
                <c:pt idx="6">
                  <c:v>"Platinum"</c:v>
                </c:pt>
                <c:pt idx="7">
                  <c:v>"Orion"</c:v>
                </c:pt>
                <c:pt idx="8">
                  <c:v>Funds' average rate of return</c:v>
                </c:pt>
                <c:pt idx="9">
                  <c:v>UX Index</c:v>
                </c:pt>
                <c:pt idx="10">
                  <c:v>PFTS Index</c:v>
                </c:pt>
                <c:pt idx="11">
                  <c:v>EURO deposits</c:v>
                </c:pt>
                <c:pt idx="12">
                  <c:v>USD deposits</c:v>
                </c:pt>
                <c:pt idx="13">
                  <c:v>UAH deposits</c:v>
                </c:pt>
                <c:pt idx="14">
                  <c:v>"Gold" deposit (at official rate of gold)</c:v>
                </c:pt>
              </c:strCache>
            </c:strRef>
          </c:cat>
          <c:val>
            <c:numRef>
              <c:f>'І_діаграма(дох)'!$B$2:$B$16</c:f>
              <c:numCache>
                <c:ptCount val="15"/>
                <c:pt idx="0">
                  <c:v>-0.1401</c:v>
                </c:pt>
                <c:pt idx="1">
                  <c:v>-0.0248</c:v>
                </c:pt>
                <c:pt idx="2">
                  <c:v>-0.005</c:v>
                </c:pt>
                <c:pt idx="3">
                  <c:v>-0.002</c:v>
                </c:pt>
                <c:pt idx="4">
                  <c:v>0.0076</c:v>
                </c:pt>
                <c:pt idx="5">
                  <c:v>0.0121</c:v>
                </c:pt>
                <c:pt idx="6">
                  <c:v>0.0521</c:v>
                </c:pt>
                <c:pt idx="7">
                  <c:v>0.1827</c:v>
                </c:pt>
                <c:pt idx="8">
                  <c:v>0.010324999999999999</c:v>
                </c:pt>
                <c:pt idx="9">
                  <c:v>0.023870139707120153</c:v>
                </c:pt>
                <c:pt idx="10">
                  <c:v>0.02351760017037341</c:v>
                </c:pt>
                <c:pt idx="11">
                  <c:v>0.028336170551638284</c:v>
                </c:pt>
                <c:pt idx="12">
                  <c:v>0.00791780821917798</c:v>
                </c:pt>
                <c:pt idx="13">
                  <c:v>0.023287671232876714</c:v>
                </c:pt>
                <c:pt idx="14">
                  <c:v>0.009250257228143877</c:v>
                </c:pt>
              </c:numCache>
            </c:numRef>
          </c:val>
        </c:ser>
        <c:gapWidth val="60"/>
        <c:axId val="63164824"/>
        <c:axId val="31612505"/>
      </c:barChart>
      <c:catAx>
        <c:axId val="63164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12505"/>
        <c:crosses val="autoZero"/>
        <c:auto val="0"/>
        <c:lblOffset val="100"/>
        <c:tickLblSkip val="1"/>
        <c:noMultiLvlLbl val="0"/>
      </c:catAx>
      <c:valAx>
        <c:axId val="31612505"/>
        <c:scaling>
          <c:orientation val="minMax"/>
          <c:max val="0.185"/>
          <c:min val="-0.14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64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Closed-end CII NAV dynamics over the month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325"/>
          <c:w val="1"/>
          <c:h val="0.5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ВЧА'!$C$41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ВЧА'!$B$42:$B$49</c:f>
              <c:strCache>
                <c:ptCount val="8"/>
                <c:pt idx="0">
                  <c:v>"Pershyi Zolotyi"</c:v>
                </c:pt>
                <c:pt idx="1">
                  <c:v>"Centavr"</c:v>
                </c:pt>
                <c:pt idx="2">
                  <c:v>"OTP Dynamic"</c:v>
                </c:pt>
                <c:pt idx="3">
                  <c:v>"UNIVER.UA/SKIF-Real Estate Fund"</c:v>
                </c:pt>
                <c:pt idx="4">
                  <c:v>"Ukrainian Exchange Index"</c:v>
                </c:pt>
                <c:pt idx="5">
                  <c:v>"KINTO-Winter"</c:v>
                </c:pt>
                <c:pt idx="6">
                  <c:v>"AntiBank"</c:v>
                </c:pt>
                <c:pt idx="7">
                  <c:v>"Raiffaisen Foreign Currency"</c:v>
                </c:pt>
              </c:strCache>
            </c:strRef>
          </c:cat>
          <c:val>
            <c:numRef>
              <c:f>'3_динаміка ВЧА'!$C$42:$C$49</c:f>
              <c:numCache>
                <c:ptCount val="8"/>
                <c:pt idx="0">
                  <c:v>202.66326999999956</c:v>
                </c:pt>
                <c:pt idx="1">
                  <c:v>129.71484999999987</c:v>
                </c:pt>
                <c:pt idx="2">
                  <c:v>66.54637000000011</c:v>
                </c:pt>
                <c:pt idx="3">
                  <c:v>62.48666999999993</c:v>
                </c:pt>
                <c:pt idx="4">
                  <c:v>35.448799999999814</c:v>
                </c:pt>
                <c:pt idx="5">
                  <c:v>14.929499999999999</c:v>
                </c:pt>
                <c:pt idx="6">
                  <c:v>-118.72143000000017</c:v>
                </c:pt>
                <c:pt idx="7">
                  <c:v>-209.89797000000067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ВЧА'!$E$41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ВЧА'!$B$42:$B$49</c:f>
              <c:strCache>
                <c:ptCount val="8"/>
                <c:pt idx="0">
                  <c:v>"Pershyi Zolotyi"</c:v>
                </c:pt>
                <c:pt idx="1">
                  <c:v>"Centavr"</c:v>
                </c:pt>
                <c:pt idx="2">
                  <c:v>"OTP Dynamic"</c:v>
                </c:pt>
                <c:pt idx="3">
                  <c:v>"UNIVER.UA/SKIF-Real Estate Fund"</c:v>
                </c:pt>
                <c:pt idx="4">
                  <c:v>"Ukrainian Exchange Index"</c:v>
                </c:pt>
                <c:pt idx="5">
                  <c:v>"KINTO-Winter"</c:v>
                </c:pt>
                <c:pt idx="6">
                  <c:v>"AntiBank"</c:v>
                </c:pt>
                <c:pt idx="7">
                  <c:v>"Raiffaisen Foreign Currency"</c:v>
                </c:pt>
              </c:strCache>
            </c:strRef>
          </c:cat>
          <c:val>
            <c:numRef>
              <c:f>'3_динаміка ВЧА'!$E$42:$E$49</c:f>
              <c:numCache>
                <c:ptCount val="8"/>
                <c:pt idx="0">
                  <c:v>134.46573788628186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-295.16727697224877</c:v>
                </c:pt>
              </c:numCache>
            </c:numRef>
          </c:val>
        </c:ser>
        <c:overlap val="-20"/>
        <c:axId val="16077090"/>
        <c:axId val="10476083"/>
      </c:barChart>
      <c:lineChart>
        <c:grouping val="standard"/>
        <c:varyColors val="0"/>
        <c:ser>
          <c:idx val="2"/>
          <c:order val="2"/>
          <c:tx>
            <c:strRef>
              <c:f>'3_динаміка ВЧА'!$D$41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ВЧА'!$D$42:$D$49</c:f>
              <c:numCache>
                <c:ptCount val="8"/>
                <c:pt idx="0">
                  <c:v>0.026089216985800988</c:v>
                </c:pt>
                <c:pt idx="1">
                  <c:v>0.0757036536242686</c:v>
                </c:pt>
                <c:pt idx="2">
                  <c:v>0.031334950807259024</c:v>
                </c:pt>
                <c:pt idx="3">
                  <c:v>0.06791419153579085</c:v>
                </c:pt>
                <c:pt idx="4">
                  <c:v>0.014440528744761908</c:v>
                </c:pt>
                <c:pt idx="5">
                  <c:v>0.0235842745216821</c:v>
                </c:pt>
                <c:pt idx="6">
                  <c:v>-0.036283564708615684</c:v>
                </c:pt>
                <c:pt idx="7">
                  <c:v>-0.014364482958171247</c:v>
                </c:pt>
              </c:numCache>
            </c:numRef>
          </c:val>
          <c:smooth val="0"/>
        </c:ser>
        <c:axId val="27175884"/>
        <c:axId val="43256365"/>
      </c:lineChart>
      <c:catAx>
        <c:axId val="160770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0476083"/>
        <c:crosses val="autoZero"/>
        <c:auto val="0"/>
        <c:lblOffset val="100"/>
        <c:noMultiLvlLbl val="0"/>
      </c:catAx>
      <c:valAx>
        <c:axId val="1047608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077090"/>
        <c:crossesAt val="1"/>
        <c:crossBetween val="between"/>
        <c:dispUnits/>
      </c:valAx>
      <c:catAx>
        <c:axId val="27175884"/>
        <c:scaling>
          <c:orientation val="minMax"/>
        </c:scaling>
        <c:axPos val="b"/>
        <c:delete val="1"/>
        <c:majorTickMark val="in"/>
        <c:minorTickMark val="none"/>
        <c:tickLblPos val="nextTo"/>
        <c:crossAx val="43256365"/>
        <c:crosses val="autoZero"/>
        <c:auto val="0"/>
        <c:lblOffset val="100"/>
        <c:noMultiLvlLbl val="0"/>
      </c:catAx>
      <c:valAx>
        <c:axId val="43256365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71758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>
        <c:manualLayout>
          <c:xMode val="edge"/>
          <c:yMode val="edge"/>
          <c:x val="0.10775"/>
          <c:y val="0.831"/>
          <c:w val="0.502"/>
          <c:h val="0.0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Rates of return: closed-end funds, bank deposits and indexes over the month 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5"/>
          <c:w val="1"/>
          <c:h val="0.89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'З_діаграма(дох)'!$A$2:$A$16</c:f>
              <c:strCache>
                <c:ptCount val="15"/>
                <c:pt idx="0">
                  <c:v>"AntiBank"</c:v>
                </c:pt>
                <c:pt idx="1">
                  <c:v>"Raiffaisen Foreign Currency"</c:v>
                </c:pt>
                <c:pt idx="2">
                  <c:v>"Pershyi Zolotyi"</c:v>
                </c:pt>
                <c:pt idx="3">
                  <c:v>"Ukrainian Exchange Index"</c:v>
                </c:pt>
                <c:pt idx="4">
                  <c:v>"KINTO-Winter"</c:v>
                </c:pt>
                <c:pt idx="5">
                  <c:v>"OTP Dynamic"</c:v>
                </c:pt>
                <c:pt idx="6">
                  <c:v>"UNIVER.UA/SKIF-Real Estate Fund"</c:v>
                </c:pt>
                <c:pt idx="7">
                  <c:v>"Centavr"</c:v>
                </c:pt>
                <c:pt idx="8">
                  <c:v>Funds' average rate of return</c:v>
                </c:pt>
                <c:pt idx="9">
                  <c:v>UX Index</c:v>
                </c:pt>
                <c:pt idx="10">
                  <c:v>PFTS Index</c:v>
                </c:pt>
                <c:pt idx="11">
                  <c:v>EURO deposits</c:v>
                </c:pt>
                <c:pt idx="12">
                  <c:v>USD deposits</c:v>
                </c:pt>
                <c:pt idx="13">
                  <c:v>UAH deposits</c:v>
                </c:pt>
                <c:pt idx="14">
                  <c:v>"Gold" deposit (at official rate of gold)</c:v>
                </c:pt>
              </c:strCache>
            </c:strRef>
          </c:cat>
          <c:val>
            <c:numRef>
              <c:f>'З_діаграма(дох)'!$B$2:$B$16</c:f>
              <c:numCache>
                <c:ptCount val="15"/>
                <c:pt idx="0">
                  <c:v>-0.036283564708599836</c:v>
                </c:pt>
                <c:pt idx="1">
                  <c:v>0.005950718205755434</c:v>
                </c:pt>
                <c:pt idx="2">
                  <c:v>0.0087806645312134</c:v>
                </c:pt>
                <c:pt idx="3">
                  <c:v>0.01444052874475421</c:v>
                </c:pt>
                <c:pt idx="4">
                  <c:v>0.023584274521689208</c:v>
                </c:pt>
                <c:pt idx="5">
                  <c:v>0.03133495080725268</c:v>
                </c:pt>
                <c:pt idx="6">
                  <c:v>0.06791419153579126</c:v>
                </c:pt>
                <c:pt idx="7">
                  <c:v>0.07570365362426723</c:v>
                </c:pt>
                <c:pt idx="8">
                  <c:v>0.02392817715776545</c:v>
                </c:pt>
                <c:pt idx="9">
                  <c:v>0.023870139707120153</c:v>
                </c:pt>
                <c:pt idx="10">
                  <c:v>0.02351760017037341</c:v>
                </c:pt>
                <c:pt idx="11">
                  <c:v>0.028336170551638284</c:v>
                </c:pt>
                <c:pt idx="12">
                  <c:v>0.00791780821917798</c:v>
                </c:pt>
                <c:pt idx="13">
                  <c:v>0.023287671232876714</c:v>
                </c:pt>
                <c:pt idx="14">
                  <c:v>0.009250257228143877</c:v>
                </c:pt>
              </c:numCache>
            </c:numRef>
          </c:val>
        </c:ser>
        <c:gapWidth val="60"/>
        <c:axId val="53762966"/>
        <c:axId val="14104647"/>
      </c:barChart>
      <c:catAx>
        <c:axId val="53762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04647"/>
        <c:crosses val="autoZero"/>
        <c:auto val="0"/>
        <c:lblOffset val="100"/>
        <c:tickLblSkip val="1"/>
        <c:noMultiLvlLbl val="0"/>
      </c:catAx>
      <c:valAx>
        <c:axId val="14104647"/>
        <c:scaling>
          <c:orientation val="minMax"/>
          <c:max val="0.08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62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57</xdr:row>
      <xdr:rowOff>95250</xdr:rowOff>
    </xdr:from>
    <xdr:to>
      <xdr:col>4</xdr:col>
      <xdr:colOff>609600</xdr:colOff>
      <xdr:row>81</xdr:row>
      <xdr:rowOff>95250</xdr:rowOff>
    </xdr:to>
    <xdr:graphicFrame>
      <xdr:nvGraphicFramePr>
        <xdr:cNvPr id="1" name="Chart 2"/>
        <xdr:cNvGraphicFramePr/>
      </xdr:nvGraphicFramePr>
      <xdr:xfrm>
        <a:off x="304800" y="10848975"/>
        <a:ext cx="82486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45</xdr:row>
      <xdr:rowOff>104775</xdr:rowOff>
    </xdr:from>
    <xdr:to>
      <xdr:col>12</xdr:col>
      <xdr:colOff>390525</xdr:colOff>
      <xdr:row>70</xdr:row>
      <xdr:rowOff>161925</xdr:rowOff>
    </xdr:to>
    <xdr:graphicFrame>
      <xdr:nvGraphicFramePr>
        <xdr:cNvPr id="1" name="Chart 7"/>
        <xdr:cNvGraphicFramePr/>
      </xdr:nvGraphicFramePr>
      <xdr:xfrm>
        <a:off x="47625" y="8658225"/>
        <a:ext cx="183165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14</xdr:col>
      <xdr:colOff>428625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6229350" y="190500"/>
        <a:ext cx="7953375" cy="965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19050</xdr:rowOff>
    </xdr:from>
    <xdr:to>
      <xdr:col>9</xdr:col>
      <xdr:colOff>666750</xdr:colOff>
      <xdr:row>36</xdr:row>
      <xdr:rowOff>152400</xdr:rowOff>
    </xdr:to>
    <xdr:graphicFrame>
      <xdr:nvGraphicFramePr>
        <xdr:cNvPr id="1" name="Chart 8"/>
        <xdr:cNvGraphicFramePr/>
      </xdr:nvGraphicFramePr>
      <xdr:xfrm>
        <a:off x="85725" y="3181350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19050</xdr:rowOff>
    </xdr:from>
    <xdr:to>
      <xdr:col>14</xdr:col>
      <xdr:colOff>676275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5029200" y="19050"/>
        <a:ext cx="824865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9525</xdr:rowOff>
    </xdr:from>
    <xdr:to>
      <xdr:col>9</xdr:col>
      <xdr:colOff>647700</xdr:colOff>
      <xdr:row>33</xdr:row>
      <xdr:rowOff>152400</xdr:rowOff>
    </xdr:to>
    <xdr:graphicFrame>
      <xdr:nvGraphicFramePr>
        <xdr:cNvPr id="1" name="Chart 8"/>
        <xdr:cNvGraphicFramePr/>
      </xdr:nvGraphicFramePr>
      <xdr:xfrm>
        <a:off x="323850" y="299085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190500</xdr:rowOff>
    </xdr:from>
    <xdr:to>
      <xdr:col>16</xdr:col>
      <xdr:colOff>304800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5305425" y="190500"/>
        <a:ext cx="885825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art-capital.com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hyperlink" Target="http://raam.com.ua/" TargetMode="External" /><Relationship Id="rId6" Type="http://schemas.openxmlformats.org/officeDocument/2006/relationships/hyperlink" Target="http://www.art-capital.com.ua/" TargetMode="External" /><Relationship Id="rId7" Type="http://schemas.openxmlformats.org/officeDocument/2006/relationships/hyperlink" Target="http://www.am-magister.com/" TargetMode="External" /><Relationship Id="rId8" Type="http://schemas.openxmlformats.org/officeDocument/2006/relationships/hyperlink" Target="http://pioglobal.ua/" TargetMode="External" /><Relationship Id="rId9" Type="http://schemas.openxmlformats.org/officeDocument/2006/relationships/hyperlink" Target="http://www.kinto.com/" TargetMode="External" /><Relationship Id="rId10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fidobank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fidobank.ua/" TargetMode="External" /><Relationship Id="rId14" Type="http://schemas.openxmlformats.org/officeDocument/2006/relationships/hyperlink" Target="http://raam.com.ua/" TargetMode="External" /><Relationship Id="rId15" Type="http://schemas.openxmlformats.org/officeDocument/2006/relationships/hyperlink" Target="http://www.altus.ua/" TargetMode="External" /><Relationship Id="rId16" Type="http://schemas.openxmlformats.org/officeDocument/2006/relationships/hyperlink" Target="http://raam.com.ua/" TargetMode="External" /><Relationship Id="rId17" Type="http://schemas.openxmlformats.org/officeDocument/2006/relationships/hyperlink" Target="http://upicapital.com/" TargetMode="External" /><Relationship Id="rId18" Type="http://schemas.openxmlformats.org/officeDocument/2006/relationships/hyperlink" Target="http://www.task.ua/" TargetMode="External" /><Relationship Id="rId19" Type="http://schemas.openxmlformats.org/officeDocument/2006/relationships/hyperlink" Target="http://univer.ua/" TargetMode="External" /><Relationship Id="rId20" Type="http://schemas.openxmlformats.org/officeDocument/2006/relationships/hyperlink" Target="http://www.am.troika.ua/" TargetMode="External" /><Relationship Id="rId21" Type="http://schemas.openxmlformats.org/officeDocument/2006/relationships/hyperlink" Target="http://univer.ua/" TargetMode="External" /><Relationship Id="rId22" Type="http://schemas.openxmlformats.org/officeDocument/2006/relationships/hyperlink" Target="http://www.altus.ua/" TargetMode="External" /><Relationship Id="rId23" Type="http://schemas.openxmlformats.org/officeDocument/2006/relationships/hyperlink" Target="http://ukrsibfunds.com/" TargetMode="External" /><Relationship Id="rId24" Type="http://schemas.openxmlformats.org/officeDocument/2006/relationships/hyperlink" Target="http://www.art-capital.com.ua/" TargetMode="External" /><Relationship Id="rId25" Type="http://schemas.openxmlformats.org/officeDocument/2006/relationships/hyperlink" Target="http://am.concorde.ua/" TargetMode="External" /><Relationship Id="rId26" Type="http://schemas.openxmlformats.org/officeDocument/2006/relationships/hyperlink" Target="http://www.vseswit.com.ua/" TargetMode="External" /><Relationship Id="rId27" Type="http://schemas.openxmlformats.org/officeDocument/2006/relationships/hyperlink" Target="http://univer.ua/" TargetMode="External" /><Relationship Id="rId28" Type="http://schemas.openxmlformats.org/officeDocument/2006/relationships/hyperlink" Target="http://univer.ua/" TargetMode="External" /><Relationship Id="rId29" Type="http://schemas.openxmlformats.org/officeDocument/2006/relationships/hyperlink" Target="http://am.concorde.ua/" TargetMode="External" /><Relationship Id="rId30" Type="http://schemas.openxmlformats.org/officeDocument/2006/relationships/hyperlink" Target="http://www.am.troika.ua/" TargetMode="External" /><Relationship Id="rId31" Type="http://schemas.openxmlformats.org/officeDocument/2006/relationships/hyperlink" Target="http://bonum-group.com/" TargetMode="External" /><Relationship Id="rId32" Type="http://schemas.openxmlformats.org/officeDocument/2006/relationships/hyperlink" Target="http://www.sem.biz.ua/" TargetMode="External" /><Relationship Id="rId33" Type="http://schemas.openxmlformats.org/officeDocument/2006/relationships/hyperlink" Target="http://art-capital.com.ua/" TargetMode="External" /><Relationship Id="rId34" Type="http://schemas.openxmlformats.org/officeDocument/2006/relationships/hyperlink" Target="http://www.mcapital.com.ua/" TargetMode="External" /><Relationship Id="rId35" Type="http://schemas.openxmlformats.org/officeDocument/2006/relationships/hyperlink" Target="http://pioglobal.ua/" TargetMode="External" /><Relationship Id="rId36" Type="http://schemas.openxmlformats.org/officeDocument/2006/relationships/hyperlink" Target="http://vuk.com.ua/" TargetMode="External" /><Relationship Id="rId37" Type="http://schemas.openxmlformats.org/officeDocument/2006/relationships/hyperlink" Target="http://www.seb.ua/" TargetMode="External" /><Relationship Id="rId38" Type="http://schemas.openxmlformats.org/officeDocument/2006/relationships/hyperlink" Target="http://art-capital.com.ua/" TargetMode="External" /><Relationship Id="rId39" Type="http://schemas.openxmlformats.org/officeDocument/2006/relationships/hyperlink" Target="http://www.dragon-am.com/" TargetMode="External" /><Relationship Id="rId40" Type="http://schemas.openxmlformats.org/officeDocument/2006/relationships/drawing" Target="../drawings/drawing2.xml" /><Relationship Id="rId4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9"/>
  <sheetViews>
    <sheetView zoomScale="85" zoomScaleNormal="85" workbookViewId="0" topLeftCell="A1">
      <selection activeCell="D43" sqref="D4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7" t="s">
        <v>28</v>
      </c>
      <c r="B1" s="77"/>
      <c r="C1" s="77"/>
      <c r="D1" s="78"/>
      <c r="E1" s="78"/>
      <c r="F1" s="78"/>
    </row>
    <row r="2" spans="1:9" ht="15.75" thickBot="1">
      <c r="A2" s="26" t="s">
        <v>15</v>
      </c>
      <c r="B2" s="177" t="s">
        <v>36</v>
      </c>
      <c r="C2" s="177" t="s">
        <v>37</v>
      </c>
      <c r="D2" s="177" t="s">
        <v>38</v>
      </c>
      <c r="E2" s="177" t="s">
        <v>39</v>
      </c>
      <c r="F2" s="177" t="s">
        <v>40</v>
      </c>
      <c r="G2" s="2"/>
      <c r="I2" s="1"/>
    </row>
    <row r="3" spans="1:12" ht="14.25">
      <c r="A3" s="88" t="s">
        <v>41</v>
      </c>
      <c r="B3" s="89">
        <v>0.03150792405460545</v>
      </c>
      <c r="C3" s="89">
        <v>0.10042717727277983</v>
      </c>
      <c r="D3" s="89">
        <v>0.005758426913893874</v>
      </c>
      <c r="E3" s="89">
        <v>0.024318145490314497</v>
      </c>
      <c r="F3" s="89">
        <v>0.019391054326443252</v>
      </c>
      <c r="G3" s="61"/>
      <c r="H3" s="61"/>
      <c r="I3" s="2"/>
      <c r="J3" s="2"/>
      <c r="K3" s="2"/>
      <c r="L3" s="2"/>
    </row>
    <row r="4" spans="1:12" ht="14.25">
      <c r="A4" s="88" t="s">
        <v>42</v>
      </c>
      <c r="B4" s="89">
        <v>0.02351760017037341</v>
      </c>
      <c r="C4" s="89">
        <v>0.023870139707120153</v>
      </c>
      <c r="D4" s="89">
        <v>0.0051643003649739045</v>
      </c>
      <c r="E4" s="89">
        <v>0.010324999999999999</v>
      </c>
      <c r="F4" s="89">
        <v>0.02392817715776545</v>
      </c>
      <c r="G4" s="61"/>
      <c r="H4" s="61"/>
      <c r="I4" s="2"/>
      <c r="J4" s="2"/>
      <c r="K4" s="2"/>
      <c r="L4" s="2"/>
    </row>
    <row r="5" spans="1:12" ht="15" thickBot="1">
      <c r="A5" s="81" t="s">
        <v>43</v>
      </c>
      <c r="B5" s="83">
        <v>0.02351760017037341</v>
      </c>
      <c r="C5" s="83">
        <v>0.023870139707120153</v>
      </c>
      <c r="D5" s="83">
        <v>0.0051643003649739045</v>
      </c>
      <c r="E5" s="83">
        <v>0.010324999999999999</v>
      </c>
      <c r="F5" s="83">
        <v>0.02392817715776545</v>
      </c>
      <c r="G5" s="61"/>
      <c r="H5" s="61"/>
      <c r="I5" s="2"/>
      <c r="J5" s="2"/>
      <c r="K5" s="2"/>
      <c r="L5" s="2"/>
    </row>
    <row r="6" spans="1:14" ht="14.25">
      <c r="A6" s="75"/>
      <c r="B6" s="74"/>
      <c r="C6" s="74"/>
      <c r="D6" s="76"/>
      <c r="E6" s="76"/>
      <c r="F6" s="76"/>
      <c r="G6" s="9"/>
      <c r="J6" s="2"/>
      <c r="K6" s="2"/>
      <c r="L6" s="2"/>
      <c r="M6" s="2"/>
      <c r="N6" s="2"/>
    </row>
    <row r="7" spans="1:14" ht="14.25">
      <c r="A7" s="75"/>
      <c r="B7" s="76"/>
      <c r="C7" s="76"/>
      <c r="D7" s="76"/>
      <c r="E7" s="76"/>
      <c r="F7" s="76"/>
      <c r="J7" s="4"/>
      <c r="K7" s="4"/>
      <c r="L7" s="4"/>
      <c r="M7" s="4"/>
      <c r="N7" s="4"/>
    </row>
    <row r="8" spans="1:6" ht="14.25">
      <c r="A8" s="75"/>
      <c r="B8" s="76"/>
      <c r="C8" s="76"/>
      <c r="D8" s="76"/>
      <c r="E8" s="76"/>
      <c r="F8" s="76"/>
    </row>
    <row r="9" spans="1:6" ht="14.25">
      <c r="A9" s="75"/>
      <c r="B9" s="76"/>
      <c r="C9" s="76"/>
      <c r="D9" s="76"/>
      <c r="E9" s="76"/>
      <c r="F9" s="76"/>
    </row>
    <row r="10" spans="1:14" ht="14.25">
      <c r="A10" s="75"/>
      <c r="B10" s="76"/>
      <c r="C10" s="76"/>
      <c r="D10" s="76"/>
      <c r="E10" s="76"/>
      <c r="F10" s="76"/>
      <c r="N10" s="9"/>
    </row>
    <row r="11" spans="1:6" ht="14.25">
      <c r="A11" s="75"/>
      <c r="B11" s="76"/>
      <c r="C11" s="76"/>
      <c r="D11" s="76"/>
      <c r="E11" s="76"/>
      <c r="F11" s="76"/>
    </row>
    <row r="12" spans="1:6" ht="14.25">
      <c r="A12" s="75"/>
      <c r="B12" s="76"/>
      <c r="C12" s="76"/>
      <c r="D12" s="76"/>
      <c r="E12" s="76"/>
      <c r="F12" s="76"/>
    </row>
    <row r="13" spans="1:6" ht="14.25">
      <c r="A13" s="75"/>
      <c r="B13" s="76"/>
      <c r="C13" s="76"/>
      <c r="D13" s="76"/>
      <c r="E13" s="76"/>
      <c r="F13" s="76"/>
    </row>
    <row r="14" spans="1:6" ht="14.25">
      <c r="A14" s="75"/>
      <c r="B14" s="76"/>
      <c r="C14" s="76"/>
      <c r="D14" s="76"/>
      <c r="E14" s="76"/>
      <c r="F14" s="76"/>
    </row>
    <row r="15" spans="1:6" ht="14.25">
      <c r="A15" s="75"/>
      <c r="B15" s="76"/>
      <c r="C15" s="76"/>
      <c r="D15" s="76"/>
      <c r="E15" s="76"/>
      <c r="F15" s="76"/>
    </row>
    <row r="16" spans="1:6" ht="14.25">
      <c r="A16" s="75"/>
      <c r="B16" s="76"/>
      <c r="C16" s="76"/>
      <c r="D16" s="76"/>
      <c r="E16" s="76"/>
      <c r="F16" s="76"/>
    </row>
    <row r="17" spans="1:6" ht="14.25">
      <c r="A17" s="75"/>
      <c r="B17" s="76"/>
      <c r="C17" s="76"/>
      <c r="D17" s="76"/>
      <c r="E17" s="76"/>
      <c r="F17" s="76"/>
    </row>
    <row r="18" spans="1:6" ht="14.25">
      <c r="A18" s="75"/>
      <c r="B18" s="76"/>
      <c r="C18" s="76"/>
      <c r="D18" s="76"/>
      <c r="E18" s="76"/>
      <c r="F18" s="76"/>
    </row>
    <row r="19" spans="1:6" ht="14.25">
      <c r="A19" s="75"/>
      <c r="B19" s="76"/>
      <c r="C19" s="76"/>
      <c r="D19" s="76"/>
      <c r="E19" s="76"/>
      <c r="F19" s="76"/>
    </row>
    <row r="20" spans="1:6" ht="14.25">
      <c r="A20" s="75"/>
      <c r="B20" s="76"/>
      <c r="C20" s="76"/>
      <c r="D20" s="76"/>
      <c r="E20" s="76"/>
      <c r="F20" s="76"/>
    </row>
    <row r="21" spans="1:6" ht="15" thickBot="1">
      <c r="A21" s="75"/>
      <c r="B21" s="76"/>
      <c r="C21" s="76"/>
      <c r="D21" s="76"/>
      <c r="E21" s="76"/>
      <c r="F21" s="76"/>
    </row>
    <row r="22" spans="1:6" ht="26.25" thickBot="1">
      <c r="A22" s="26" t="s">
        <v>21</v>
      </c>
      <c r="B22" s="178" t="s">
        <v>44</v>
      </c>
      <c r="C22" s="178" t="s">
        <v>45</v>
      </c>
      <c r="D22" s="80"/>
      <c r="E22" s="76"/>
      <c r="F22" s="76"/>
    </row>
    <row r="23" spans="1:6" ht="14.25">
      <c r="A23" s="180" t="s">
        <v>50</v>
      </c>
      <c r="B23" s="29">
        <v>0.02149916123582729</v>
      </c>
      <c r="C23" s="67">
        <v>0.02149916123582729</v>
      </c>
      <c r="D23" s="80"/>
      <c r="E23" s="76"/>
      <c r="F23" s="76"/>
    </row>
    <row r="24" spans="1:6" ht="14.25">
      <c r="A24" s="179" t="s">
        <v>52</v>
      </c>
      <c r="B24" s="29">
        <v>0.02351760017037341</v>
      </c>
      <c r="C24" s="67">
        <v>0.02351760017037341</v>
      </c>
      <c r="D24" s="80"/>
      <c r="E24" s="76"/>
      <c r="F24" s="76"/>
    </row>
    <row r="25" spans="1:6" ht="14.25">
      <c r="A25" s="28" t="s">
        <v>55</v>
      </c>
      <c r="B25" s="29">
        <v>0.023870139707120153</v>
      </c>
      <c r="C25" s="67">
        <v>0.023870139707120153</v>
      </c>
      <c r="D25" s="80"/>
      <c r="E25" s="76"/>
      <c r="F25" s="76"/>
    </row>
    <row r="26" spans="1:6" ht="14.25">
      <c r="A26" s="57" t="s">
        <v>49</v>
      </c>
      <c r="B26" s="29">
        <v>0.03103376838616123</v>
      </c>
      <c r="C26" s="67">
        <v>0.03103376838616123</v>
      </c>
      <c r="D26" s="80"/>
      <c r="E26" s="76"/>
      <c r="F26" s="76"/>
    </row>
    <row r="27" spans="1:6" ht="14.25">
      <c r="A27" s="181" t="s">
        <v>51</v>
      </c>
      <c r="B27" s="29">
        <v>0.04689457037869382</v>
      </c>
      <c r="C27" s="67">
        <v>0.04689457037869382</v>
      </c>
      <c r="D27" s="80"/>
      <c r="E27" s="76"/>
      <c r="F27" s="76"/>
    </row>
    <row r="28" spans="1:6" ht="14.25">
      <c r="A28" s="179" t="s">
        <v>53</v>
      </c>
      <c r="B28" s="29">
        <v>0.0488499511771725</v>
      </c>
      <c r="C28" s="67">
        <v>0.0488499511771725</v>
      </c>
      <c r="D28" s="80"/>
      <c r="E28" s="76"/>
      <c r="F28" s="76"/>
    </row>
    <row r="29" spans="1:6" ht="14.25">
      <c r="A29" s="179" t="s">
        <v>48</v>
      </c>
      <c r="B29" s="29">
        <v>0.059322877727466805</v>
      </c>
      <c r="C29" s="67">
        <v>0.059322877727466805</v>
      </c>
      <c r="D29" s="80"/>
      <c r="E29" s="76"/>
      <c r="F29" s="76"/>
    </row>
    <row r="30" spans="1:6" ht="14.25">
      <c r="A30" s="182" t="s">
        <v>54</v>
      </c>
      <c r="B30" s="29">
        <v>0.06231253847463636</v>
      </c>
      <c r="C30" s="67">
        <v>0.06231253847463636</v>
      </c>
      <c r="D30" s="80"/>
      <c r="E30" s="76"/>
      <c r="F30" s="76"/>
    </row>
    <row r="31" spans="1:6" ht="28.5">
      <c r="A31" s="28" t="s">
        <v>57</v>
      </c>
      <c r="B31" s="29">
        <v>0.0681383633717676</v>
      </c>
      <c r="C31" s="67">
        <v>0.0681383633717676</v>
      </c>
      <c r="D31" s="80"/>
      <c r="E31" s="76"/>
      <c r="F31" s="76"/>
    </row>
    <row r="32" spans="1:6" ht="14.25">
      <c r="A32" s="179" t="s">
        <v>46</v>
      </c>
      <c r="B32" s="29">
        <v>0.06822443900943354</v>
      </c>
      <c r="C32" s="67">
        <v>0.06822443900943354</v>
      </c>
      <c r="D32" s="80"/>
      <c r="E32" s="76"/>
      <c r="F32" s="76"/>
    </row>
    <row r="33" spans="1:6" ht="14.25">
      <c r="A33" s="179" t="s">
        <v>47</v>
      </c>
      <c r="B33" s="29">
        <v>0.07129866727056733</v>
      </c>
      <c r="C33" s="67">
        <v>0.07129866727056733</v>
      </c>
      <c r="D33" s="80"/>
      <c r="E33" s="76"/>
      <c r="F33" s="76"/>
    </row>
    <row r="34" spans="1:6" ht="15" thickBot="1">
      <c r="A34" s="81" t="s">
        <v>56</v>
      </c>
      <c r="B34" s="82">
        <v>0.07152160905342675</v>
      </c>
      <c r="C34" s="83">
        <v>0.07152160905342675</v>
      </c>
      <c r="D34" s="80"/>
      <c r="E34" s="76"/>
      <c r="F34" s="76"/>
    </row>
    <row r="35" spans="1:6" ht="14.25">
      <c r="A35" s="75"/>
      <c r="B35" s="76"/>
      <c r="C35" s="76"/>
      <c r="D35" s="80"/>
      <c r="E35" s="76"/>
      <c r="F35" s="76"/>
    </row>
    <row r="36" spans="1:6" ht="14.25">
      <c r="A36" s="75"/>
      <c r="B36" s="76"/>
      <c r="C36" s="76"/>
      <c r="D36" s="80"/>
      <c r="E36" s="76"/>
      <c r="F36" s="76"/>
    </row>
    <row r="38" ht="12.75">
      <c r="A38" s="179"/>
    </row>
    <row r="39" ht="12.75">
      <c r="A39" s="179"/>
    </row>
    <row r="40" ht="12.75">
      <c r="A40" s="179"/>
    </row>
    <row r="41" ht="14.25">
      <c r="A41" s="57"/>
    </row>
    <row r="42" ht="12.75">
      <c r="A42" s="180"/>
    </row>
    <row r="43" ht="12.75">
      <c r="A43" s="181"/>
    </row>
    <row r="44" ht="12.75">
      <c r="A44" s="179"/>
    </row>
    <row r="45" ht="12.75">
      <c r="A45" s="179"/>
    </row>
    <row r="46" ht="12.75">
      <c r="A46" s="182"/>
    </row>
    <row r="47" ht="14.25">
      <c r="A47" s="28"/>
    </row>
    <row r="48" ht="14.25">
      <c r="A48" s="88"/>
    </row>
    <row r="49" ht="14.25">
      <c r="A49" s="57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26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4.75390625" style="32" customWidth="1"/>
    <col min="2" max="2" width="46.00390625" style="30" bestFit="1" customWidth="1"/>
    <col min="3" max="3" width="12.75390625" style="32" customWidth="1"/>
    <col min="4" max="4" width="13.625" style="32" bestFit="1" customWidth="1"/>
    <col min="5" max="5" width="16.75390625" style="6" customWidth="1"/>
    <col min="6" max="6" width="14.75390625" style="11" customWidth="1"/>
    <col min="7" max="7" width="14.75390625" style="6" customWidth="1"/>
    <col min="8" max="8" width="12.75390625" style="11" customWidth="1"/>
    <col min="9" max="9" width="41.375" style="30" bestFit="1" customWidth="1"/>
    <col min="10" max="10" width="34.75390625" style="30" customWidth="1"/>
    <col min="11" max="11" width="35.875" style="30" customWidth="1"/>
    <col min="12" max="16384" width="9.125" style="30" customWidth="1"/>
  </cols>
  <sheetData>
    <row r="1" spans="1:10" ht="16.5" thickBot="1">
      <c r="A1" s="205" t="s">
        <v>195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60.75" thickBot="1">
      <c r="A2" s="14" t="s">
        <v>59</v>
      </c>
      <c r="B2" s="14" t="s">
        <v>140</v>
      </c>
      <c r="C2" s="45" t="s">
        <v>167</v>
      </c>
      <c r="D2" s="45" t="s">
        <v>168</v>
      </c>
      <c r="E2" s="45" t="s">
        <v>61</v>
      </c>
      <c r="F2" s="45" t="s">
        <v>196</v>
      </c>
      <c r="G2" s="45" t="s">
        <v>197</v>
      </c>
      <c r="H2" s="45" t="s">
        <v>198</v>
      </c>
      <c r="I2" s="16" t="s">
        <v>65</v>
      </c>
      <c r="J2" s="17" t="s">
        <v>66</v>
      </c>
    </row>
    <row r="3" spans="1:11" ht="14.25">
      <c r="A3" s="20">
        <v>1</v>
      </c>
      <c r="B3" s="109" t="s">
        <v>199</v>
      </c>
      <c r="C3" s="199" t="s">
        <v>170</v>
      </c>
      <c r="D3" s="200" t="s">
        <v>200</v>
      </c>
      <c r="E3" s="112">
        <v>14402390.59</v>
      </c>
      <c r="F3" s="113">
        <v>16981</v>
      </c>
      <c r="G3" s="112">
        <v>848.1473758907014</v>
      </c>
      <c r="H3" s="55">
        <v>800</v>
      </c>
      <c r="I3" s="109" t="s">
        <v>113</v>
      </c>
      <c r="J3" s="114" t="s">
        <v>32</v>
      </c>
      <c r="K3" s="49"/>
    </row>
    <row r="4" spans="1:11" ht="14.25">
      <c r="A4" s="20">
        <v>2</v>
      </c>
      <c r="B4" s="109" t="s">
        <v>201</v>
      </c>
      <c r="C4" s="199" t="s">
        <v>170</v>
      </c>
      <c r="D4" s="200" t="s">
        <v>200</v>
      </c>
      <c r="E4" s="112">
        <v>7970748.84</v>
      </c>
      <c r="F4" s="113">
        <v>28989</v>
      </c>
      <c r="G4" s="112">
        <v>274.9577025768395</v>
      </c>
      <c r="H4" s="55">
        <v>300</v>
      </c>
      <c r="I4" s="109" t="s">
        <v>113</v>
      </c>
      <c r="J4" s="114" t="s">
        <v>8</v>
      </c>
      <c r="K4" s="50"/>
    </row>
    <row r="5" spans="1:11" ht="14.25">
      <c r="A5" s="20">
        <v>3</v>
      </c>
      <c r="B5" s="109" t="s">
        <v>202</v>
      </c>
      <c r="C5" s="199" t="s">
        <v>170</v>
      </c>
      <c r="D5" s="200" t="s">
        <v>171</v>
      </c>
      <c r="E5" s="112">
        <v>3153322.84</v>
      </c>
      <c r="F5" s="113">
        <v>4806</v>
      </c>
      <c r="G5" s="112">
        <v>656.1221057012068</v>
      </c>
      <c r="H5" s="55">
        <v>1000</v>
      </c>
      <c r="I5" s="109" t="s">
        <v>179</v>
      </c>
      <c r="J5" s="114" t="s">
        <v>30</v>
      </c>
      <c r="K5" s="51"/>
    </row>
    <row r="6" spans="1:11" ht="14.25">
      <c r="A6" s="20">
        <v>4</v>
      </c>
      <c r="B6" s="109" t="s">
        <v>203</v>
      </c>
      <c r="C6" s="199" t="s">
        <v>170</v>
      </c>
      <c r="D6" s="200" t="s">
        <v>200</v>
      </c>
      <c r="E6" s="112">
        <v>2490261.96</v>
      </c>
      <c r="F6" s="113">
        <v>75969</v>
      </c>
      <c r="G6" s="112">
        <v>32.77997551632903</v>
      </c>
      <c r="H6" s="55">
        <v>100</v>
      </c>
      <c r="I6" s="109" t="s">
        <v>204</v>
      </c>
      <c r="J6" s="114" t="s">
        <v>20</v>
      </c>
      <c r="K6" s="52"/>
    </row>
    <row r="7" spans="1:11" ht="14.25">
      <c r="A7" s="20">
        <v>5</v>
      </c>
      <c r="B7" s="109" t="s">
        <v>205</v>
      </c>
      <c r="C7" s="199" t="s">
        <v>206</v>
      </c>
      <c r="D7" s="200" t="s">
        <v>200</v>
      </c>
      <c r="E7" s="112">
        <v>2190257.06</v>
      </c>
      <c r="F7" s="113">
        <v>2174</v>
      </c>
      <c r="G7" s="112">
        <v>1007.4779484820607</v>
      </c>
      <c r="H7" s="55">
        <v>1000</v>
      </c>
      <c r="I7" s="109" t="s">
        <v>207</v>
      </c>
      <c r="J7" s="114" t="s">
        <v>4</v>
      </c>
      <c r="K7" s="52"/>
    </row>
    <row r="8" spans="1:11" ht="14.25">
      <c r="A8" s="20">
        <v>6</v>
      </c>
      <c r="B8" s="84" t="s">
        <v>208</v>
      </c>
      <c r="C8" s="199" t="s">
        <v>170</v>
      </c>
      <c r="D8" s="200" t="s">
        <v>171</v>
      </c>
      <c r="E8" s="112">
        <v>1843170.46</v>
      </c>
      <c r="F8" s="113">
        <v>1578</v>
      </c>
      <c r="G8" s="112">
        <v>1168.0421166032952</v>
      </c>
      <c r="H8" s="55">
        <v>1000</v>
      </c>
      <c r="I8" s="109" t="s">
        <v>209</v>
      </c>
      <c r="J8" s="114" t="s">
        <v>33</v>
      </c>
      <c r="K8" s="52"/>
    </row>
    <row r="9" spans="1:11" ht="14.25">
      <c r="A9" s="20">
        <v>7</v>
      </c>
      <c r="B9" s="109" t="s">
        <v>210</v>
      </c>
      <c r="C9" s="199" t="s">
        <v>170</v>
      </c>
      <c r="D9" s="200" t="s">
        <v>200</v>
      </c>
      <c r="E9" s="112">
        <v>982569.33</v>
      </c>
      <c r="F9" s="113">
        <v>1156</v>
      </c>
      <c r="G9" s="112">
        <v>849.9734688581315</v>
      </c>
      <c r="H9" s="55">
        <v>1000</v>
      </c>
      <c r="I9" s="109" t="s">
        <v>211</v>
      </c>
      <c r="J9" s="114" t="s">
        <v>7</v>
      </c>
      <c r="K9" s="52"/>
    </row>
    <row r="10" spans="1:11" ht="14.25">
      <c r="A10" s="20">
        <v>8</v>
      </c>
      <c r="B10" s="109" t="s">
        <v>213</v>
      </c>
      <c r="C10" s="199" t="s">
        <v>170</v>
      </c>
      <c r="D10" s="200" t="s">
        <v>200</v>
      </c>
      <c r="E10" s="112">
        <v>708614.342</v>
      </c>
      <c r="F10" s="113">
        <v>1245</v>
      </c>
      <c r="G10" s="112">
        <v>569.1681461847389</v>
      </c>
      <c r="H10" s="55">
        <v>1000</v>
      </c>
      <c r="I10" s="109" t="s">
        <v>204</v>
      </c>
      <c r="J10" s="114" t="s">
        <v>20</v>
      </c>
      <c r="K10" s="50"/>
    </row>
    <row r="11" spans="1:11" ht="14.25">
      <c r="A11" s="20">
        <v>9</v>
      </c>
      <c r="B11" s="109" t="s">
        <v>214</v>
      </c>
      <c r="C11" s="199" t="s">
        <v>170</v>
      </c>
      <c r="D11" s="200" t="s">
        <v>200</v>
      </c>
      <c r="E11" s="112">
        <v>679742.198</v>
      </c>
      <c r="F11" s="113">
        <v>1157</v>
      </c>
      <c r="G11" s="112">
        <v>587.5040605012964</v>
      </c>
      <c r="H11" s="55">
        <v>1000</v>
      </c>
      <c r="I11" s="109" t="s">
        <v>204</v>
      </c>
      <c r="J11" s="114" t="s">
        <v>20</v>
      </c>
      <c r="K11" s="50"/>
    </row>
    <row r="12" spans="1:11" ht="14.25">
      <c r="A12" s="20">
        <v>10</v>
      </c>
      <c r="B12" s="109" t="s">
        <v>215</v>
      </c>
      <c r="C12" s="199" t="s">
        <v>170</v>
      </c>
      <c r="D12" s="200" t="s">
        <v>200</v>
      </c>
      <c r="E12" s="112">
        <v>658707.87</v>
      </c>
      <c r="F12" s="113">
        <v>1381</v>
      </c>
      <c r="G12" s="112">
        <v>476.97890658942794</v>
      </c>
      <c r="H12" s="55">
        <v>1000</v>
      </c>
      <c r="I12" s="109" t="s">
        <v>204</v>
      </c>
      <c r="J12" s="114" t="s">
        <v>20</v>
      </c>
      <c r="K12" s="51"/>
    </row>
    <row r="13" spans="1:11" ht="14.25">
      <c r="A13" s="20">
        <v>11</v>
      </c>
      <c r="B13" s="109" t="s">
        <v>212</v>
      </c>
      <c r="C13" s="199" t="s">
        <v>170</v>
      </c>
      <c r="D13" s="200" t="s">
        <v>200</v>
      </c>
      <c r="E13" s="112">
        <v>647957.24</v>
      </c>
      <c r="F13" s="113">
        <v>1247</v>
      </c>
      <c r="G13" s="112">
        <v>519.6128628708901</v>
      </c>
      <c r="H13" s="55">
        <v>1000</v>
      </c>
      <c r="I13" s="109" t="s">
        <v>204</v>
      </c>
      <c r="J13" s="114" t="s">
        <v>20</v>
      </c>
      <c r="K13" s="52"/>
    </row>
    <row r="14" spans="1:10" ht="15.75" thickBot="1">
      <c r="A14" s="206" t="s">
        <v>108</v>
      </c>
      <c r="B14" s="207"/>
      <c r="C14" s="115" t="s">
        <v>14</v>
      </c>
      <c r="D14" s="115" t="s">
        <v>14</v>
      </c>
      <c r="E14" s="97">
        <f>SUM(E3:E13)</f>
        <v>35727742.73</v>
      </c>
      <c r="F14" s="98">
        <f>SUM(F3:F13)</f>
        <v>136683</v>
      </c>
      <c r="G14" s="115" t="s">
        <v>14</v>
      </c>
      <c r="H14" s="115" t="s">
        <v>14</v>
      </c>
      <c r="I14" s="115" t="s">
        <v>14</v>
      </c>
      <c r="J14" s="116" t="s">
        <v>14</v>
      </c>
    </row>
    <row r="18" spans="1:10" ht="15">
      <c r="A18" s="188"/>
      <c r="B18" s="188"/>
      <c r="C18" s="188"/>
      <c r="D18" s="188"/>
      <c r="E18" s="188"/>
      <c r="F18" s="188"/>
      <c r="G18" s="188"/>
      <c r="H18" s="188"/>
      <c r="I18" s="188"/>
      <c r="J18" s="188"/>
    </row>
    <row r="19" spans="1:10" ht="14.25">
      <c r="A19" s="164"/>
      <c r="B19" s="189"/>
      <c r="C19" s="201"/>
      <c r="D19" s="202"/>
      <c r="E19" s="192"/>
      <c r="F19" s="193"/>
      <c r="G19" s="192"/>
      <c r="H19" s="194"/>
      <c r="I19" s="189"/>
      <c r="J19" s="195"/>
    </row>
    <row r="20" spans="1:10" ht="14.25">
      <c r="A20" s="164"/>
      <c r="B20" s="189"/>
      <c r="C20" s="201"/>
      <c r="D20" s="202"/>
      <c r="E20" s="192"/>
      <c r="F20" s="193"/>
      <c r="G20" s="192"/>
      <c r="H20" s="194"/>
      <c r="I20" s="189"/>
      <c r="J20" s="195"/>
    </row>
    <row r="21" spans="1:10" ht="14.25">
      <c r="A21" s="164"/>
      <c r="B21" s="189"/>
      <c r="C21" s="201"/>
      <c r="D21" s="202"/>
      <c r="E21" s="192"/>
      <c r="F21" s="193"/>
      <c r="G21" s="192"/>
      <c r="H21" s="194"/>
      <c r="I21" s="189"/>
      <c r="J21" s="195"/>
    </row>
    <row r="22" spans="1:10" ht="14.25">
      <c r="A22" s="164"/>
      <c r="B22" s="189"/>
      <c r="C22" s="201"/>
      <c r="D22" s="202"/>
      <c r="E22" s="192"/>
      <c r="F22" s="193"/>
      <c r="G22" s="192"/>
      <c r="H22" s="194"/>
      <c r="I22" s="189"/>
      <c r="J22" s="195"/>
    </row>
    <row r="23" spans="1:10" ht="14.25">
      <c r="A23" s="164"/>
      <c r="B23" s="189"/>
      <c r="C23" s="201"/>
      <c r="D23" s="202"/>
      <c r="E23" s="192"/>
      <c r="F23" s="193"/>
      <c r="G23" s="192"/>
      <c r="H23" s="194"/>
      <c r="I23" s="189"/>
      <c r="J23" s="195"/>
    </row>
    <row r="24" spans="1:10" ht="14.25">
      <c r="A24" s="164"/>
      <c r="B24" s="203"/>
      <c r="C24" s="201"/>
      <c r="D24" s="202"/>
      <c r="E24" s="192"/>
      <c r="F24" s="193"/>
      <c r="G24" s="192"/>
      <c r="H24" s="194"/>
      <c r="I24" s="189"/>
      <c r="J24" s="195"/>
    </row>
    <row r="25" spans="1:10" ht="14.25">
      <c r="A25" s="164"/>
      <c r="B25" s="189"/>
      <c r="C25" s="201"/>
      <c r="D25" s="202"/>
      <c r="E25" s="192"/>
      <c r="F25" s="193"/>
      <c r="G25" s="192"/>
      <c r="H25" s="194"/>
      <c r="I25" s="189"/>
      <c r="J25" s="195"/>
    </row>
    <row r="26" spans="1:10" ht="14.25">
      <c r="A26" s="164"/>
      <c r="B26" s="189"/>
      <c r="C26" s="201"/>
      <c r="D26" s="202"/>
      <c r="E26" s="192"/>
      <c r="F26" s="193"/>
      <c r="G26" s="192"/>
      <c r="H26" s="194"/>
      <c r="I26" s="189"/>
      <c r="J26" s="195"/>
    </row>
  </sheetData>
  <mergeCells count="2">
    <mergeCell ref="A1:J1"/>
    <mergeCell ref="A14:B14"/>
  </mergeCells>
  <hyperlinks>
    <hyperlink ref="J3" r:id="rId1" display="http://www.kinto.com/"/>
    <hyperlink ref="J5" r:id="rId2" display="http://pioglobal.ua/"/>
    <hyperlink ref="J6" r:id="rId3" display="http://art-capital.com.ua/"/>
    <hyperlink ref="J12" r:id="rId4" display="http://www.kinto.com/"/>
    <hyperlink ref="J11" r:id="rId5" display="http://raam.com.ua/"/>
    <hyperlink ref="J10" r:id="rId6" display="http://www.art-capital.com.ua/"/>
    <hyperlink ref="J13" r:id="rId7" display="http://www.am-magister.com/"/>
    <hyperlink ref="J4" r:id="rId8" display="http://pioglobal.ua/"/>
    <hyperlink ref="J14" r:id="rId9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1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44"/>
  <sheetViews>
    <sheetView zoomScale="85" zoomScaleNormal="85" workbookViewId="0" topLeftCell="B1">
      <selection activeCell="I28" sqref="I28"/>
    </sheetView>
  </sheetViews>
  <sheetFormatPr defaultColWidth="9.00390625" defaultRowHeight="12.75"/>
  <cols>
    <col min="1" max="1" width="4.375" style="32" customWidth="1"/>
    <col min="2" max="2" width="46.75390625" style="32" customWidth="1"/>
    <col min="3" max="4" width="14.75390625" style="31" customWidth="1"/>
    <col min="5" max="8" width="12.75390625" style="32" customWidth="1"/>
    <col min="9" max="9" width="19.125" style="32" customWidth="1"/>
    <col min="10" max="10" width="21.375" style="32" bestFit="1" customWidth="1"/>
    <col min="11" max="16384" width="9.125" style="32" customWidth="1"/>
  </cols>
  <sheetData>
    <row r="1" spans="1:10" s="53" customFormat="1" ht="16.5" thickBot="1">
      <c r="A1" s="223" t="s">
        <v>216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s="23" customFormat="1" ht="15.75" customHeight="1" thickBot="1">
      <c r="A2" s="211" t="s">
        <v>59</v>
      </c>
      <c r="B2" s="100"/>
      <c r="C2" s="101"/>
      <c r="D2" s="102"/>
      <c r="E2" s="213" t="s">
        <v>148</v>
      </c>
      <c r="F2" s="213"/>
      <c r="G2" s="213"/>
      <c r="H2" s="213"/>
      <c r="I2" s="213"/>
      <c r="J2" s="213"/>
    </row>
    <row r="3" spans="1:10" s="23" customFormat="1" ht="75.75" thickBot="1">
      <c r="A3" s="212"/>
      <c r="B3" s="176" t="s">
        <v>140</v>
      </c>
      <c r="C3" s="27" t="s">
        <v>141</v>
      </c>
      <c r="D3" s="27" t="s">
        <v>142</v>
      </c>
      <c r="E3" s="16" t="s">
        <v>145</v>
      </c>
      <c r="F3" s="16" t="s">
        <v>143</v>
      </c>
      <c r="G3" s="16" t="s">
        <v>144</v>
      </c>
      <c r="H3" s="16" t="s">
        <v>191</v>
      </c>
      <c r="I3" s="17" t="s">
        <v>146</v>
      </c>
      <c r="J3" s="17" t="s">
        <v>147</v>
      </c>
    </row>
    <row r="4" spans="1:10" s="23" customFormat="1" ht="14.25" collapsed="1">
      <c r="A4" s="20">
        <v>1</v>
      </c>
      <c r="B4" s="109" t="s">
        <v>202</v>
      </c>
      <c r="C4" s="103">
        <v>39205</v>
      </c>
      <c r="D4" s="103">
        <v>39322</v>
      </c>
      <c r="E4" s="99">
        <v>-0.036283564708599836</v>
      </c>
      <c r="F4" s="99">
        <v>-0.0034203737919302757</v>
      </c>
      <c r="G4" s="99">
        <v>-0.0315601371799622</v>
      </c>
      <c r="H4" s="99">
        <v>-0.19064831639221147</v>
      </c>
      <c r="I4" s="104">
        <v>-0.3438778942987968</v>
      </c>
      <c r="J4" s="127">
        <v>-0.08626393845363933</v>
      </c>
    </row>
    <row r="5" spans="1:10" s="23" customFormat="1" ht="14.25" collapsed="1">
      <c r="A5" s="20">
        <v>2</v>
      </c>
      <c r="B5" s="109" t="s">
        <v>205</v>
      </c>
      <c r="C5" s="103">
        <v>39479</v>
      </c>
      <c r="D5" s="103">
        <v>39637</v>
      </c>
      <c r="E5" s="99">
        <v>0.03133495080725268</v>
      </c>
      <c r="F5" s="99">
        <v>0.052626134061320995</v>
      </c>
      <c r="G5" s="99">
        <v>0.10147227784129398</v>
      </c>
      <c r="H5" s="99">
        <v>0.17650284015678053</v>
      </c>
      <c r="I5" s="104">
        <v>0.00747794848204042</v>
      </c>
      <c r="J5" s="128">
        <v>0.0019582432338831612</v>
      </c>
    </row>
    <row r="6" spans="1:10" s="23" customFormat="1" ht="14.25" collapsed="1">
      <c r="A6" s="20">
        <v>3</v>
      </c>
      <c r="B6" s="109" t="s">
        <v>210</v>
      </c>
      <c r="C6" s="103">
        <v>40050</v>
      </c>
      <c r="D6" s="103">
        <v>40319</v>
      </c>
      <c r="E6" s="99">
        <v>0.06791419153579126</v>
      </c>
      <c r="F6" s="99">
        <v>0.11354990231711515</v>
      </c>
      <c r="G6" s="99">
        <v>0.04096958717614507</v>
      </c>
      <c r="H6" s="99">
        <v>-0.20085622965392502</v>
      </c>
      <c r="I6" s="104">
        <v>-0.1500265311418678</v>
      </c>
      <c r="J6" s="128">
        <v>-0.08038536171539956</v>
      </c>
    </row>
    <row r="7" spans="1:10" s="23" customFormat="1" ht="14.25" collapsed="1">
      <c r="A7" s="20">
        <v>4</v>
      </c>
      <c r="B7" s="109" t="s">
        <v>215</v>
      </c>
      <c r="C7" s="103">
        <v>40204</v>
      </c>
      <c r="D7" s="103">
        <v>40329</v>
      </c>
      <c r="E7" s="99" t="s">
        <v>149</v>
      </c>
      <c r="F7" s="99">
        <v>0.04773232999939725</v>
      </c>
      <c r="G7" s="99">
        <v>-0.02399724582924101</v>
      </c>
      <c r="H7" s="99">
        <v>-0.2396600601953266</v>
      </c>
      <c r="I7" s="104">
        <v>-0.5230210934105619</v>
      </c>
      <c r="J7" s="128">
        <v>-0.3209841055500936</v>
      </c>
    </row>
    <row r="8" spans="1:10" s="23" customFormat="1" ht="14.25">
      <c r="A8" s="20">
        <v>5</v>
      </c>
      <c r="B8" s="109" t="s">
        <v>213</v>
      </c>
      <c r="C8" s="103">
        <v>40288</v>
      </c>
      <c r="D8" s="103">
        <v>40438</v>
      </c>
      <c r="E8" s="99" t="s">
        <v>149</v>
      </c>
      <c r="F8" s="99">
        <v>0.03641585329518726</v>
      </c>
      <c r="G8" s="99">
        <v>-0.04077306494920929</v>
      </c>
      <c r="H8" s="99">
        <v>-0.21440632609923405</v>
      </c>
      <c r="I8" s="104">
        <v>-0.43083185381524514</v>
      </c>
      <c r="J8" s="128">
        <v>-0.29478106776746293</v>
      </c>
    </row>
    <row r="9" spans="1:10" s="23" customFormat="1" ht="14.25">
      <c r="A9" s="20">
        <v>6</v>
      </c>
      <c r="B9" s="109" t="s">
        <v>214</v>
      </c>
      <c r="C9" s="103">
        <v>40364</v>
      </c>
      <c r="D9" s="103">
        <v>40533</v>
      </c>
      <c r="E9" s="99" t="s">
        <v>149</v>
      </c>
      <c r="F9" s="99">
        <v>0.030824672934294917</v>
      </c>
      <c r="G9" s="99">
        <v>-0.05563044074164425</v>
      </c>
      <c r="H9" s="99">
        <v>-0.23074632686886687</v>
      </c>
      <c r="I9" s="104">
        <v>-0.4124959394986927</v>
      </c>
      <c r="J9" s="128">
        <v>-0.32495939741948976</v>
      </c>
    </row>
    <row r="10" spans="1:10" s="23" customFormat="1" ht="14.25">
      <c r="A10" s="20">
        <v>7</v>
      </c>
      <c r="B10" s="109" t="s">
        <v>203</v>
      </c>
      <c r="C10" s="103">
        <v>40555</v>
      </c>
      <c r="D10" s="103">
        <v>40626</v>
      </c>
      <c r="E10" s="99">
        <v>0.01444052874475421</v>
      </c>
      <c r="F10" s="99">
        <v>0.08909502360814447</v>
      </c>
      <c r="G10" s="99">
        <v>-0.10187025813618278</v>
      </c>
      <c r="H10" s="99">
        <v>-0.37719069791827975</v>
      </c>
      <c r="I10" s="104">
        <v>-0.6722002448367124</v>
      </c>
      <c r="J10" s="128">
        <v>-0.6376776434430389</v>
      </c>
    </row>
    <row r="11" spans="1:10" s="23" customFormat="1" ht="14.25">
      <c r="A11" s="20">
        <v>8</v>
      </c>
      <c r="B11" s="109" t="s">
        <v>212</v>
      </c>
      <c r="C11" s="103">
        <v>40448</v>
      </c>
      <c r="D11" s="103">
        <v>40632</v>
      </c>
      <c r="E11" s="99">
        <v>0.023584274521689208</v>
      </c>
      <c r="F11" s="99">
        <v>0.028627676628552257</v>
      </c>
      <c r="G11" s="99">
        <v>-0.028623584818785686</v>
      </c>
      <c r="H11" s="99">
        <v>-0.2519385148241202</v>
      </c>
      <c r="I11" s="104">
        <v>-0.4803871371291083</v>
      </c>
      <c r="J11" s="128">
        <v>-0.4538979264926254</v>
      </c>
    </row>
    <row r="12" spans="1:10" s="23" customFormat="1" ht="14.25">
      <c r="A12" s="20">
        <v>9</v>
      </c>
      <c r="B12" s="109" t="s">
        <v>201</v>
      </c>
      <c r="C12" s="103">
        <v>40735</v>
      </c>
      <c r="D12" s="103">
        <v>40809</v>
      </c>
      <c r="E12" s="99">
        <v>0.0087806645312134</v>
      </c>
      <c r="F12" s="99">
        <v>-0.03552886069451078</v>
      </c>
      <c r="G12" s="99">
        <v>0.011894083986461412</v>
      </c>
      <c r="H12" s="99">
        <v>-0.06574880838521124</v>
      </c>
      <c r="I12" s="104">
        <v>-0.08347432474386607</v>
      </c>
      <c r="J12" s="128">
        <v>-0.13579194086018154</v>
      </c>
    </row>
    <row r="13" spans="1:10" s="23" customFormat="1" ht="14.25">
      <c r="A13" s="20">
        <v>10</v>
      </c>
      <c r="B13" s="84" t="s">
        <v>208</v>
      </c>
      <c r="C13" s="103">
        <v>40716</v>
      </c>
      <c r="D13" s="103">
        <v>40995</v>
      </c>
      <c r="E13" s="99">
        <v>0.07570365362426723</v>
      </c>
      <c r="F13" s="99">
        <v>0.130090511817194</v>
      </c>
      <c r="G13" s="99" t="s">
        <v>149</v>
      </c>
      <c r="H13" s="99" t="s">
        <v>149</v>
      </c>
      <c r="I13" s="104">
        <v>0.1680421166032937</v>
      </c>
      <c r="J13" s="128" t="s">
        <v>31</v>
      </c>
    </row>
    <row r="14" spans="1:10" s="23" customFormat="1" ht="14.25">
      <c r="A14" s="20">
        <v>11</v>
      </c>
      <c r="B14" s="109" t="s">
        <v>199</v>
      </c>
      <c r="C14" s="103">
        <v>41005</v>
      </c>
      <c r="D14" s="103">
        <v>41114</v>
      </c>
      <c r="E14" s="99">
        <v>0.005950718205755434</v>
      </c>
      <c r="F14" s="99">
        <v>0.020049768385582034</v>
      </c>
      <c r="G14" s="99">
        <v>0.05354666623936444</v>
      </c>
      <c r="H14" s="99" t="s">
        <v>149</v>
      </c>
      <c r="I14" s="104">
        <v>0.06018421986337663</v>
      </c>
      <c r="J14" s="128" t="s">
        <v>31</v>
      </c>
    </row>
    <row r="15" spans="1:10" s="23" customFormat="1" ht="15.75" collapsed="1" thickBot="1">
      <c r="A15" s="20"/>
      <c r="B15" s="160" t="s">
        <v>137</v>
      </c>
      <c r="C15" s="161"/>
      <c r="D15" s="161"/>
      <c r="E15" s="162">
        <f>AVERAGE(E4:E14)</f>
        <v>0.02392817715776545</v>
      </c>
      <c r="F15" s="162">
        <f>AVERAGE(F4:F14)</f>
        <v>0.04636933077821339</v>
      </c>
      <c r="G15" s="162">
        <f>AVERAGE(G4:G14)</f>
        <v>-0.007457211641176032</v>
      </c>
      <c r="H15" s="162">
        <f>AVERAGE(H4:H14)</f>
        <v>-0.17718804890893272</v>
      </c>
      <c r="I15" s="165" t="s">
        <v>14</v>
      </c>
      <c r="J15" s="165" t="s">
        <v>14</v>
      </c>
    </row>
    <row r="16" spans="1:11" s="23" customFormat="1" ht="14.25">
      <c r="A16" s="215" t="s">
        <v>138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0"/>
    </row>
    <row r="17" spans="1:11" s="23" customFormat="1" ht="15" thickBot="1">
      <c r="A17" s="209" t="s">
        <v>139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10"/>
    </row>
    <row r="18" spans="3:4" s="23" customFormat="1" ht="15.75" customHeight="1">
      <c r="C18" s="66"/>
      <c r="D18" s="66"/>
    </row>
    <row r="19" spans="2:8" ht="14.25">
      <c r="B19" s="30"/>
      <c r="C19" s="108"/>
      <c r="E19" s="108"/>
      <c r="F19" s="108"/>
      <c r="G19" s="108"/>
      <c r="H19" s="108"/>
    </row>
    <row r="20" spans="2:5" ht="14.25">
      <c r="B20" s="30"/>
      <c r="C20" s="108"/>
      <c r="E20" s="108"/>
    </row>
    <row r="21" spans="5:6" ht="14.25">
      <c r="E21" s="108"/>
      <c r="F21" s="108"/>
    </row>
    <row r="24" ht="14.25">
      <c r="B24" s="109"/>
    </row>
    <row r="25" ht="14.25">
      <c r="B25" s="109"/>
    </row>
    <row r="26" ht="14.25">
      <c r="B26" s="109"/>
    </row>
    <row r="27" ht="14.25">
      <c r="B27" s="109"/>
    </row>
    <row r="28" ht="14.25">
      <c r="B28" s="109"/>
    </row>
    <row r="29" ht="14.25">
      <c r="B29" s="84"/>
    </row>
    <row r="30" ht="14.25">
      <c r="B30" s="109"/>
    </row>
    <row r="31" ht="14.25">
      <c r="B31" s="109"/>
    </row>
    <row r="32" ht="14.25">
      <c r="B32" s="109"/>
    </row>
    <row r="33" ht="14.25">
      <c r="B33" s="109"/>
    </row>
    <row r="34" ht="14.25">
      <c r="B34" s="109"/>
    </row>
    <row r="37" ht="14.25">
      <c r="B37" s="109"/>
    </row>
    <row r="38" ht="14.25">
      <c r="B38" s="109"/>
    </row>
    <row r="39" ht="14.25">
      <c r="B39" s="109"/>
    </row>
    <row r="40" ht="14.25">
      <c r="B40" s="109"/>
    </row>
    <row r="41" ht="14.25">
      <c r="B41" s="109"/>
    </row>
    <row r="42" ht="14.25">
      <c r="B42" s="109"/>
    </row>
    <row r="43" ht="14.25">
      <c r="B43" s="84"/>
    </row>
    <row r="44" ht="14.25">
      <c r="B44" s="109"/>
    </row>
  </sheetData>
  <mergeCells count="5">
    <mergeCell ref="A17:K17"/>
    <mergeCell ref="A2:A3"/>
    <mergeCell ref="E2:J2"/>
    <mergeCell ref="A1:J1"/>
    <mergeCell ref="A16:K16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33"/>
  <sheetViews>
    <sheetView zoomScale="85" zoomScaleNormal="85" workbookViewId="0" topLeftCell="A1">
      <selection activeCell="B9" sqref="B9"/>
    </sheetView>
  </sheetViews>
  <sheetFormatPr defaultColWidth="9.00390625" defaultRowHeight="12.75"/>
  <cols>
    <col min="1" max="1" width="4.00390625" style="19" customWidth="1"/>
    <col min="2" max="2" width="50.75390625" style="19" customWidth="1"/>
    <col min="3" max="3" width="24.75390625" style="19" customWidth="1"/>
    <col min="4" max="4" width="24.75390625" style="54" customWidth="1"/>
    <col min="5" max="7" width="24.75390625" style="19" customWidth="1"/>
    <col min="8" max="16384" width="9.125" style="19" customWidth="1"/>
  </cols>
  <sheetData>
    <row r="1" spans="1:7" s="30" customFormat="1" ht="16.5" thickBot="1">
      <c r="A1" s="216" t="s">
        <v>217</v>
      </c>
      <c r="B1" s="216"/>
      <c r="C1" s="216"/>
      <c r="D1" s="216"/>
      <c r="E1" s="216"/>
      <c r="F1" s="216"/>
      <c r="G1" s="216"/>
    </row>
    <row r="2" spans="1:7" s="30" customFormat="1" ht="15.75" customHeight="1" thickBot="1">
      <c r="A2" s="211" t="s">
        <v>59</v>
      </c>
      <c r="B2" s="227" t="s">
        <v>140</v>
      </c>
      <c r="C2" s="217" t="s">
        <v>151</v>
      </c>
      <c r="D2" s="218"/>
      <c r="E2" s="217" t="s">
        <v>218</v>
      </c>
      <c r="F2" s="218"/>
      <c r="G2" s="221" t="s">
        <v>153</v>
      </c>
    </row>
    <row r="3" spans="1:7" s="30" customFormat="1" ht="15.75" thickBot="1">
      <c r="A3" s="212"/>
      <c r="B3" s="228"/>
      <c r="C3" s="36" t="s">
        <v>154</v>
      </c>
      <c r="D3" s="36" t="s">
        <v>155</v>
      </c>
      <c r="E3" s="36" t="s">
        <v>156</v>
      </c>
      <c r="F3" s="36" t="s">
        <v>155</v>
      </c>
      <c r="G3" s="222"/>
    </row>
    <row r="4" spans="1:8" s="30" customFormat="1" ht="14.25">
      <c r="A4" s="20">
        <v>1</v>
      </c>
      <c r="B4" s="109" t="s">
        <v>201</v>
      </c>
      <c r="C4" s="39">
        <v>202.66326999999956</v>
      </c>
      <c r="D4" s="99">
        <v>0.026089216985800988</v>
      </c>
      <c r="E4" s="40">
        <v>489</v>
      </c>
      <c r="F4" s="99">
        <v>0.017157894736842105</v>
      </c>
      <c r="G4" s="41">
        <v>134.46573788628186</v>
      </c>
      <c r="H4" s="109"/>
    </row>
    <row r="5" spans="1:8" s="30" customFormat="1" ht="14.25">
      <c r="A5" s="20">
        <v>2</v>
      </c>
      <c r="B5" s="84" t="s">
        <v>208</v>
      </c>
      <c r="C5" s="39">
        <v>129.71484999999987</v>
      </c>
      <c r="D5" s="99">
        <v>0.0757036536242686</v>
      </c>
      <c r="E5" s="40">
        <v>0</v>
      </c>
      <c r="F5" s="99">
        <v>0</v>
      </c>
      <c r="G5" s="41">
        <v>0</v>
      </c>
      <c r="H5" s="109"/>
    </row>
    <row r="6" spans="1:8" s="46" customFormat="1" ht="14.25">
      <c r="A6" s="20">
        <v>3</v>
      </c>
      <c r="B6" s="109" t="s">
        <v>205</v>
      </c>
      <c r="C6" s="39">
        <v>66.54637000000011</v>
      </c>
      <c r="D6" s="99">
        <v>0.031334950807259024</v>
      </c>
      <c r="E6" s="40">
        <v>0</v>
      </c>
      <c r="F6" s="99">
        <v>0</v>
      </c>
      <c r="G6" s="41">
        <v>0</v>
      </c>
      <c r="H6" s="109"/>
    </row>
    <row r="7" spans="1:8" s="46" customFormat="1" ht="14.25">
      <c r="A7" s="20">
        <v>4</v>
      </c>
      <c r="B7" s="109" t="s">
        <v>210</v>
      </c>
      <c r="C7" s="39">
        <v>62.48666999999993</v>
      </c>
      <c r="D7" s="99">
        <v>0.06791419153579085</v>
      </c>
      <c r="E7" s="40">
        <v>0</v>
      </c>
      <c r="F7" s="99">
        <v>0</v>
      </c>
      <c r="G7" s="41">
        <v>0</v>
      </c>
      <c r="H7" s="109"/>
    </row>
    <row r="8" spans="1:8" s="46" customFormat="1" ht="14.25">
      <c r="A8" s="20">
        <v>5</v>
      </c>
      <c r="B8" s="109" t="s">
        <v>203</v>
      </c>
      <c r="C8" s="39">
        <v>35.448799999999814</v>
      </c>
      <c r="D8" s="99">
        <v>0.014440528744761908</v>
      </c>
      <c r="E8" s="40">
        <v>0</v>
      </c>
      <c r="F8" s="99">
        <v>0</v>
      </c>
      <c r="G8" s="41">
        <v>0</v>
      </c>
      <c r="H8" s="109"/>
    </row>
    <row r="9" spans="1:8" s="46" customFormat="1" ht="14.25">
      <c r="A9" s="20">
        <v>6</v>
      </c>
      <c r="B9" s="109" t="s">
        <v>212</v>
      </c>
      <c r="C9" s="39">
        <v>14.929499999999999</v>
      </c>
      <c r="D9" s="99">
        <v>0.0235842745216821</v>
      </c>
      <c r="E9" s="40">
        <v>0</v>
      </c>
      <c r="F9" s="99">
        <v>0</v>
      </c>
      <c r="G9" s="41">
        <v>0</v>
      </c>
      <c r="H9" s="109"/>
    </row>
    <row r="10" spans="1:8" s="46" customFormat="1" ht="14.25">
      <c r="A10" s="20">
        <v>7</v>
      </c>
      <c r="B10" s="109" t="s">
        <v>202</v>
      </c>
      <c r="C10" s="39">
        <v>-118.72143000000017</v>
      </c>
      <c r="D10" s="99">
        <v>-0.036283564708615684</v>
      </c>
      <c r="E10" s="40">
        <v>0</v>
      </c>
      <c r="F10" s="99">
        <v>0</v>
      </c>
      <c r="G10" s="41">
        <v>0</v>
      </c>
      <c r="H10" s="109"/>
    </row>
    <row r="11" spans="1:8" s="46" customFormat="1" ht="14.25">
      <c r="A11" s="20">
        <v>8</v>
      </c>
      <c r="B11" s="109" t="s">
        <v>199</v>
      </c>
      <c r="C11" s="39">
        <v>-209.89797000000067</v>
      </c>
      <c r="D11" s="99">
        <v>-0.014364482958171247</v>
      </c>
      <c r="E11" s="40">
        <v>-350</v>
      </c>
      <c r="F11" s="99">
        <v>-0.02019502625353413</v>
      </c>
      <c r="G11" s="41">
        <v>-295.16727697224877</v>
      </c>
      <c r="H11" s="109"/>
    </row>
    <row r="12" spans="1:8" s="46" customFormat="1" ht="14.25">
      <c r="A12" s="20">
        <v>9</v>
      </c>
      <c r="B12" s="109" t="s">
        <v>215</v>
      </c>
      <c r="C12" s="39" t="s">
        <v>149</v>
      </c>
      <c r="D12" s="39" t="s">
        <v>149</v>
      </c>
      <c r="E12" s="39" t="s">
        <v>149</v>
      </c>
      <c r="F12" s="39" t="s">
        <v>149</v>
      </c>
      <c r="G12" s="41">
        <v>0</v>
      </c>
      <c r="H12" s="109"/>
    </row>
    <row r="13" spans="1:8" s="46" customFormat="1" ht="14.25">
      <c r="A13" s="20">
        <v>10</v>
      </c>
      <c r="B13" s="109" t="s">
        <v>213</v>
      </c>
      <c r="C13" s="39" t="s">
        <v>149</v>
      </c>
      <c r="D13" s="39" t="s">
        <v>149</v>
      </c>
      <c r="E13" s="39" t="s">
        <v>149</v>
      </c>
      <c r="F13" s="39" t="s">
        <v>149</v>
      </c>
      <c r="G13" s="41">
        <v>0</v>
      </c>
      <c r="H13" s="84"/>
    </row>
    <row r="14" spans="1:8" s="46" customFormat="1" ht="14.25">
      <c r="A14" s="20">
        <v>11</v>
      </c>
      <c r="B14" s="109" t="s">
        <v>214</v>
      </c>
      <c r="C14" s="39" t="s">
        <v>149</v>
      </c>
      <c r="D14" s="39" t="s">
        <v>149</v>
      </c>
      <c r="E14" s="39" t="s">
        <v>149</v>
      </c>
      <c r="F14" s="39" t="s">
        <v>149</v>
      </c>
      <c r="G14" s="41">
        <v>0</v>
      </c>
      <c r="H14" s="109"/>
    </row>
    <row r="15" spans="1:7" s="30" customFormat="1" ht="15.75" thickBot="1">
      <c r="A15" s="119"/>
      <c r="B15" s="91" t="s">
        <v>108</v>
      </c>
      <c r="C15" s="92">
        <f>SUM(C4:C14)</f>
        <v>183.1700599999985</v>
      </c>
      <c r="D15" s="96">
        <v>0.09457923714380857</v>
      </c>
      <c r="E15" s="93">
        <f>SUM(E4:E14)</f>
        <v>139</v>
      </c>
      <c r="F15" s="96">
        <v>0.06858499678042498</v>
      </c>
      <c r="G15" s="120">
        <f>SUM(G4:G14)</f>
        <v>-160.7015390859669</v>
      </c>
    </row>
    <row r="16" s="30" customFormat="1" ht="14.25">
      <c r="D16" s="6"/>
    </row>
    <row r="17" s="30" customFormat="1" ht="14.25">
      <c r="D17" s="6"/>
    </row>
    <row r="18" s="30" customFormat="1" ht="14.25">
      <c r="D18" s="6"/>
    </row>
    <row r="19" s="30" customFormat="1" ht="14.25">
      <c r="D19" s="6"/>
    </row>
    <row r="20" s="30" customFormat="1" ht="14.25">
      <c r="D20" s="6"/>
    </row>
    <row r="21" s="30" customFormat="1" ht="14.25">
      <c r="D21" s="6"/>
    </row>
    <row r="22" s="30" customFormat="1" ht="14.25">
      <c r="D22" s="6"/>
    </row>
    <row r="23" s="30" customFormat="1" ht="14.25">
      <c r="D23" s="6"/>
    </row>
    <row r="24" s="30" customFormat="1" ht="14.25">
      <c r="D24" s="6"/>
    </row>
    <row r="25" s="30" customFormat="1" ht="14.25">
      <c r="D25" s="6"/>
    </row>
    <row r="26" s="30" customFormat="1" ht="14.25">
      <c r="D26" s="6"/>
    </row>
    <row r="27" s="30" customFormat="1" ht="14.25">
      <c r="D27" s="6"/>
    </row>
    <row r="28" s="30" customFormat="1" ht="14.25">
      <c r="D28" s="6"/>
    </row>
    <row r="29" s="30" customFormat="1" ht="14.25">
      <c r="D29" s="6"/>
    </row>
    <row r="30" s="30" customFormat="1" ht="14.25">
      <c r="D30" s="6"/>
    </row>
    <row r="31" s="30" customFormat="1" ht="14.25">
      <c r="D31" s="6"/>
    </row>
    <row r="32" s="30" customFormat="1" ht="14.25">
      <c r="D32" s="6"/>
    </row>
    <row r="33" s="30" customFormat="1" ht="14.25">
      <c r="D33" s="6"/>
    </row>
    <row r="34" s="30" customFormat="1" ht="14.25">
      <c r="D34" s="6"/>
    </row>
    <row r="35" s="30" customFormat="1" ht="14.25">
      <c r="D35" s="6"/>
    </row>
    <row r="36" s="30" customFormat="1" ht="14.25">
      <c r="D36" s="6"/>
    </row>
    <row r="37" s="30" customFormat="1" ht="14.25"/>
    <row r="38" s="30" customFormat="1" ht="14.25"/>
    <row r="39" s="30" customFormat="1" ht="14.25"/>
    <row r="40" s="30" customFormat="1" ht="14.25"/>
    <row r="41" spans="2:5" s="30" customFormat="1" ht="30.75" thickBot="1">
      <c r="B41" s="43" t="s">
        <v>140</v>
      </c>
      <c r="C41" s="36" t="s">
        <v>158</v>
      </c>
      <c r="D41" s="36" t="s">
        <v>159</v>
      </c>
      <c r="E41" s="37" t="s">
        <v>160</v>
      </c>
    </row>
    <row r="42" spans="2:5" s="30" customFormat="1" ht="14.25">
      <c r="B42" s="139" t="str">
        <f aca="true" t="shared" si="0" ref="B42:D48">B4</f>
        <v>"Pershyi Zolotyi"</v>
      </c>
      <c r="C42" s="140">
        <f t="shared" si="0"/>
        <v>202.66326999999956</v>
      </c>
      <c r="D42" s="141">
        <f t="shared" si="0"/>
        <v>0.026089216985800988</v>
      </c>
      <c r="E42" s="142">
        <f aca="true" t="shared" si="1" ref="E42:E49">G4</f>
        <v>134.46573788628186</v>
      </c>
    </row>
    <row r="43" spans="2:5" s="30" customFormat="1" ht="14.25">
      <c r="B43" s="38" t="str">
        <f t="shared" si="0"/>
        <v>"Centavr"</v>
      </c>
      <c r="C43" s="39">
        <f t="shared" si="0"/>
        <v>129.71484999999987</v>
      </c>
      <c r="D43" s="99">
        <f t="shared" si="0"/>
        <v>0.0757036536242686</v>
      </c>
      <c r="E43" s="41">
        <f t="shared" si="1"/>
        <v>0</v>
      </c>
    </row>
    <row r="44" spans="2:5" s="30" customFormat="1" ht="14.25">
      <c r="B44" s="38" t="str">
        <f t="shared" si="0"/>
        <v>"OTP Dynamic"</v>
      </c>
      <c r="C44" s="39">
        <f t="shared" si="0"/>
        <v>66.54637000000011</v>
      </c>
      <c r="D44" s="99">
        <f t="shared" si="0"/>
        <v>0.031334950807259024</v>
      </c>
      <c r="E44" s="131">
        <f t="shared" si="1"/>
        <v>0</v>
      </c>
    </row>
    <row r="45" spans="2:5" s="30" customFormat="1" ht="14.25">
      <c r="B45" s="38" t="str">
        <f t="shared" si="0"/>
        <v>"UNIVER.UA/SKIF-Real Estate Fund"</v>
      </c>
      <c r="C45" s="39">
        <f t="shared" si="0"/>
        <v>62.48666999999993</v>
      </c>
      <c r="D45" s="99">
        <f t="shared" si="0"/>
        <v>0.06791419153579085</v>
      </c>
      <c r="E45" s="131">
        <f t="shared" si="1"/>
        <v>0</v>
      </c>
    </row>
    <row r="46" spans="2:5" s="30" customFormat="1" ht="14.25">
      <c r="B46" s="38" t="str">
        <f t="shared" si="0"/>
        <v>"Ukrainian Exchange Index"</v>
      </c>
      <c r="C46" s="39">
        <f t="shared" si="0"/>
        <v>35.448799999999814</v>
      </c>
      <c r="D46" s="99">
        <f t="shared" si="0"/>
        <v>0.014440528744761908</v>
      </c>
      <c r="E46" s="131">
        <f t="shared" si="1"/>
        <v>0</v>
      </c>
    </row>
    <row r="47" spans="2:5" s="30" customFormat="1" ht="14.25">
      <c r="B47" s="134" t="str">
        <f t="shared" si="0"/>
        <v>"KINTO-Winter"</v>
      </c>
      <c r="C47" s="135">
        <f t="shared" si="0"/>
        <v>14.929499999999999</v>
      </c>
      <c r="D47" s="172">
        <f t="shared" si="0"/>
        <v>0.0235842745216821</v>
      </c>
      <c r="E47" s="173">
        <f t="shared" si="1"/>
        <v>0</v>
      </c>
    </row>
    <row r="48" spans="2:5" s="30" customFormat="1" ht="14.25">
      <c r="B48" s="132" t="str">
        <f t="shared" si="0"/>
        <v>"AntiBank"</v>
      </c>
      <c r="C48" s="133">
        <f t="shared" si="0"/>
        <v>-118.72143000000017</v>
      </c>
      <c r="D48" s="174">
        <f t="shared" si="0"/>
        <v>-0.036283564708615684</v>
      </c>
      <c r="E48" s="175">
        <f t="shared" si="1"/>
        <v>0</v>
      </c>
    </row>
    <row r="49" spans="2:6" ht="14.25">
      <c r="B49" s="30" t="str">
        <f>B11</f>
        <v>"Raiffaisen Foreign Currency"</v>
      </c>
      <c r="C49" s="143">
        <f>C11</f>
        <v>-209.89797000000067</v>
      </c>
      <c r="D49" s="144">
        <f>D11</f>
        <v>-0.014364482958171247</v>
      </c>
      <c r="E49" s="145">
        <f t="shared" si="1"/>
        <v>-295.16727697224877</v>
      </c>
      <c r="F49" s="18"/>
    </row>
    <row r="50" spans="2:6" ht="14.25">
      <c r="B50" s="30"/>
      <c r="C50" s="143"/>
      <c r="D50" s="144"/>
      <c r="E50" s="145"/>
      <c r="F50" s="18"/>
    </row>
    <row r="51" spans="2:6" ht="14.25">
      <c r="B51" s="30"/>
      <c r="C51" s="143"/>
      <c r="D51" s="144"/>
      <c r="E51" s="145"/>
      <c r="F51" s="18"/>
    </row>
    <row r="52" spans="2:6" ht="14.25">
      <c r="B52" s="30"/>
      <c r="C52" s="143"/>
      <c r="D52" s="144"/>
      <c r="E52" s="145"/>
      <c r="F52" s="18"/>
    </row>
    <row r="53" spans="2:6" ht="14.25">
      <c r="B53" s="30"/>
      <c r="C53" s="143"/>
      <c r="D53" s="144"/>
      <c r="E53" s="145"/>
      <c r="F53" s="18"/>
    </row>
    <row r="54" spans="2:6" ht="14.25">
      <c r="B54" s="30"/>
      <c r="C54" s="30"/>
      <c r="D54" s="6"/>
      <c r="F54" s="18"/>
    </row>
    <row r="55" spans="2:6" ht="14.25">
      <c r="B55" s="30"/>
      <c r="C55" s="30"/>
      <c r="D55" s="6"/>
      <c r="F55" s="18"/>
    </row>
    <row r="56" spans="2:6" ht="14.25">
      <c r="B56" s="30"/>
      <c r="C56" s="30"/>
      <c r="D56" s="6"/>
      <c r="F56" s="18"/>
    </row>
    <row r="57" spans="2:6" ht="14.25">
      <c r="B57" s="30"/>
      <c r="C57" s="30"/>
      <c r="D57" s="6"/>
      <c r="F57" s="18"/>
    </row>
    <row r="58" spans="2:6" ht="14.25">
      <c r="B58" s="30"/>
      <c r="C58" s="30"/>
      <c r="D58" s="6"/>
      <c r="F58" s="18"/>
    </row>
    <row r="59" spans="2:6" ht="14.25">
      <c r="B59" s="30"/>
      <c r="C59" s="30"/>
      <c r="D59" s="6"/>
      <c r="F59" s="18"/>
    </row>
    <row r="60" spans="2:6" ht="14.25">
      <c r="B60" s="30"/>
      <c r="C60" s="30"/>
      <c r="D60" s="6"/>
      <c r="F60" s="18"/>
    </row>
    <row r="61" spans="2:4" ht="14.25">
      <c r="B61" s="30"/>
      <c r="C61" s="30"/>
      <c r="D61" s="6"/>
    </row>
    <row r="62" spans="2:4" ht="14.25">
      <c r="B62" s="30"/>
      <c r="C62" s="30"/>
      <c r="D62" s="6"/>
    </row>
    <row r="63" spans="2:4" ht="14.25">
      <c r="B63" s="30"/>
      <c r="C63" s="30"/>
      <c r="D63" s="6"/>
    </row>
    <row r="64" spans="2:4" ht="14.25">
      <c r="B64" s="30"/>
      <c r="C64" s="30"/>
      <c r="D64" s="6"/>
    </row>
    <row r="65" spans="2:4" ht="14.25">
      <c r="B65" s="30"/>
      <c r="C65" s="30"/>
      <c r="D65" s="6"/>
    </row>
    <row r="66" spans="2:4" ht="14.25">
      <c r="B66" s="30"/>
      <c r="C66" s="30"/>
      <c r="D66" s="6"/>
    </row>
    <row r="67" spans="2:4" ht="14.25">
      <c r="B67" s="30"/>
      <c r="C67" s="30"/>
      <c r="D67" s="6"/>
    </row>
    <row r="68" spans="2:4" ht="14.25">
      <c r="B68" s="30"/>
      <c r="C68" s="30"/>
      <c r="D68" s="6"/>
    </row>
    <row r="69" spans="2:4" ht="14.25">
      <c r="B69" s="30"/>
      <c r="C69" s="30"/>
      <c r="D69" s="6"/>
    </row>
    <row r="70" spans="2:4" ht="14.25">
      <c r="B70" s="30"/>
      <c r="C70" s="30"/>
      <c r="D70" s="6"/>
    </row>
    <row r="71" spans="2:4" ht="14.25">
      <c r="B71" s="30"/>
      <c r="C71" s="30"/>
      <c r="D71" s="6"/>
    </row>
    <row r="72" spans="2:4" ht="14.25">
      <c r="B72" s="30"/>
      <c r="C72" s="30"/>
      <c r="D72" s="6"/>
    </row>
    <row r="73" spans="2:4" ht="14.25">
      <c r="B73" s="30"/>
      <c r="C73" s="30"/>
      <c r="D73" s="6"/>
    </row>
    <row r="74" spans="2:4" ht="14.25">
      <c r="B74" s="30"/>
      <c r="C74" s="30"/>
      <c r="D74" s="6"/>
    </row>
    <row r="75" spans="2:4" ht="14.25">
      <c r="B75" s="30"/>
      <c r="C75" s="30"/>
      <c r="D75" s="6"/>
    </row>
    <row r="76" spans="2:4" ht="14.25">
      <c r="B76" s="30"/>
      <c r="C76" s="30"/>
      <c r="D76" s="6"/>
    </row>
    <row r="77" spans="2:4" ht="14.25">
      <c r="B77" s="30"/>
      <c r="C77" s="30"/>
      <c r="D77" s="6"/>
    </row>
    <row r="78" spans="2:4" ht="14.25">
      <c r="B78" s="30"/>
      <c r="C78" s="30"/>
      <c r="D78" s="6"/>
    </row>
    <row r="79" spans="2:4" ht="14.25">
      <c r="B79" s="30"/>
      <c r="C79" s="30"/>
      <c r="D79" s="6"/>
    </row>
    <row r="80" spans="2:4" ht="14.25">
      <c r="B80" s="30"/>
      <c r="C80" s="30"/>
      <c r="D80" s="6"/>
    </row>
    <row r="81" spans="2:4" ht="14.25">
      <c r="B81" s="30"/>
      <c r="C81" s="30"/>
      <c r="D81" s="6"/>
    </row>
    <row r="82" spans="2:4" ht="14.25">
      <c r="B82" s="30"/>
      <c r="C82" s="30"/>
      <c r="D82" s="6"/>
    </row>
    <row r="83" spans="2:4" ht="14.25">
      <c r="B83" s="30"/>
      <c r="C83" s="30"/>
      <c r="D83" s="6"/>
    </row>
    <row r="84" spans="2:4" ht="14.25">
      <c r="B84" s="30"/>
      <c r="C84" s="30"/>
      <c r="D84" s="6"/>
    </row>
    <row r="85" spans="2:4" ht="14.25">
      <c r="B85" s="30"/>
      <c r="C85" s="30"/>
      <c r="D85" s="6"/>
    </row>
    <row r="86" spans="2:4" ht="14.25">
      <c r="B86" s="30"/>
      <c r="C86" s="30"/>
      <c r="D86" s="6"/>
    </row>
    <row r="87" spans="2:4" ht="14.25">
      <c r="B87" s="30"/>
      <c r="C87" s="30"/>
      <c r="D87" s="6"/>
    </row>
    <row r="88" spans="2:4" ht="14.25">
      <c r="B88" s="30"/>
      <c r="C88" s="30"/>
      <c r="D88" s="6"/>
    </row>
    <row r="89" spans="2:4" ht="14.25">
      <c r="B89" s="30"/>
      <c r="C89" s="30"/>
      <c r="D89" s="6"/>
    </row>
    <row r="90" spans="2:4" ht="14.25">
      <c r="B90" s="30"/>
      <c r="C90" s="30"/>
      <c r="D90" s="6"/>
    </row>
    <row r="91" spans="2:4" ht="14.25">
      <c r="B91" s="30"/>
      <c r="C91" s="30"/>
      <c r="D91" s="6"/>
    </row>
    <row r="92" spans="2:4" ht="14.25">
      <c r="B92" s="30"/>
      <c r="C92" s="30"/>
      <c r="D92" s="6"/>
    </row>
    <row r="93" spans="2:4" ht="14.25">
      <c r="B93" s="30"/>
      <c r="C93" s="30"/>
      <c r="D93" s="6"/>
    </row>
    <row r="94" spans="2:4" ht="14.25">
      <c r="B94" s="30"/>
      <c r="C94" s="30"/>
      <c r="D94" s="6"/>
    </row>
    <row r="95" spans="2:4" ht="14.25">
      <c r="B95" s="30"/>
      <c r="C95" s="30"/>
      <c r="D95" s="6"/>
    </row>
    <row r="96" spans="2:4" ht="14.25">
      <c r="B96" s="30"/>
      <c r="C96" s="30"/>
      <c r="D96" s="6"/>
    </row>
    <row r="97" spans="2:4" ht="14.25">
      <c r="B97" s="30"/>
      <c r="C97" s="30"/>
      <c r="D97" s="6"/>
    </row>
    <row r="98" spans="2:4" ht="14.25">
      <c r="B98" s="30"/>
      <c r="C98" s="30"/>
      <c r="D98" s="6"/>
    </row>
    <row r="99" spans="2:4" ht="14.25">
      <c r="B99" s="30"/>
      <c r="C99" s="30"/>
      <c r="D99" s="6"/>
    </row>
    <row r="100" spans="2:4" ht="14.25">
      <c r="B100" s="30"/>
      <c r="C100" s="30"/>
      <c r="D100" s="6"/>
    </row>
    <row r="101" spans="2:4" ht="14.25">
      <c r="B101" s="30"/>
      <c r="C101" s="30"/>
      <c r="D101" s="6"/>
    </row>
    <row r="102" spans="2:4" ht="14.25">
      <c r="B102" s="30"/>
      <c r="C102" s="30"/>
      <c r="D102" s="6"/>
    </row>
    <row r="103" spans="2:4" ht="14.25">
      <c r="B103" s="30"/>
      <c r="C103" s="30"/>
      <c r="D103" s="6"/>
    </row>
    <row r="104" spans="2:4" ht="14.25">
      <c r="B104" s="30"/>
      <c r="C104" s="30"/>
      <c r="D104" s="6"/>
    </row>
    <row r="105" spans="2:4" ht="14.25">
      <c r="B105" s="30"/>
      <c r="C105" s="30"/>
      <c r="D105" s="6"/>
    </row>
    <row r="106" spans="2:4" ht="14.25">
      <c r="B106" s="30"/>
      <c r="C106" s="30"/>
      <c r="D106" s="6"/>
    </row>
    <row r="107" spans="2:4" ht="14.25">
      <c r="B107" s="30"/>
      <c r="C107" s="30"/>
      <c r="D107" s="6"/>
    </row>
    <row r="108" spans="2:4" ht="14.25">
      <c r="B108" s="30"/>
      <c r="C108" s="30"/>
      <c r="D108" s="6"/>
    </row>
    <row r="109" spans="2:4" ht="14.25">
      <c r="B109" s="30"/>
      <c r="C109" s="30"/>
      <c r="D109" s="6"/>
    </row>
    <row r="110" spans="2:4" ht="14.25">
      <c r="B110" s="30"/>
      <c r="C110" s="30"/>
      <c r="D110" s="6"/>
    </row>
    <row r="111" spans="2:4" ht="14.25">
      <c r="B111" s="30"/>
      <c r="C111" s="30"/>
      <c r="D111" s="6"/>
    </row>
    <row r="112" spans="2:4" ht="14.25">
      <c r="B112" s="30"/>
      <c r="C112" s="30"/>
      <c r="D112" s="6"/>
    </row>
    <row r="113" spans="2:4" ht="14.25">
      <c r="B113" s="30"/>
      <c r="C113" s="30"/>
      <c r="D113" s="6"/>
    </row>
    <row r="114" spans="2:4" ht="14.25">
      <c r="B114" s="30"/>
      <c r="C114" s="30"/>
      <c r="D114" s="6"/>
    </row>
    <row r="115" spans="2:4" ht="14.25">
      <c r="B115" s="30"/>
      <c r="C115" s="30"/>
      <c r="D115" s="6"/>
    </row>
    <row r="116" spans="2:4" ht="14.25">
      <c r="B116" s="30"/>
      <c r="C116" s="30"/>
      <c r="D116" s="6"/>
    </row>
    <row r="117" spans="2:4" ht="14.25">
      <c r="B117" s="30"/>
      <c r="C117" s="30"/>
      <c r="D117" s="6"/>
    </row>
    <row r="118" spans="2:4" ht="14.25">
      <c r="B118" s="30"/>
      <c r="C118" s="30"/>
      <c r="D118" s="6"/>
    </row>
    <row r="119" spans="2:4" ht="14.25">
      <c r="B119" s="30"/>
      <c r="C119" s="30"/>
      <c r="D119" s="6"/>
    </row>
    <row r="120" spans="2:4" ht="14.25">
      <c r="B120" s="30"/>
      <c r="C120" s="30"/>
      <c r="D120" s="6"/>
    </row>
    <row r="121" spans="2:4" ht="14.25">
      <c r="B121" s="30"/>
      <c r="C121" s="30"/>
      <c r="D121" s="6"/>
    </row>
    <row r="122" spans="2:4" ht="14.25">
      <c r="B122" s="30"/>
      <c r="C122" s="30"/>
      <c r="D122" s="6"/>
    </row>
    <row r="123" spans="2:4" ht="14.25">
      <c r="B123" s="30"/>
      <c r="C123" s="30"/>
      <c r="D123" s="6"/>
    </row>
    <row r="124" spans="2:4" ht="14.25">
      <c r="B124" s="30"/>
      <c r="C124" s="30"/>
      <c r="D124" s="6"/>
    </row>
    <row r="125" spans="2:4" ht="14.25">
      <c r="B125" s="30"/>
      <c r="C125" s="30"/>
      <c r="D125" s="6"/>
    </row>
    <row r="126" spans="2:4" ht="14.25">
      <c r="B126" s="30"/>
      <c r="C126" s="30"/>
      <c r="D126" s="6"/>
    </row>
    <row r="127" spans="2:4" ht="14.25">
      <c r="B127" s="30"/>
      <c r="C127" s="30"/>
      <c r="D127" s="6"/>
    </row>
    <row r="128" spans="2:4" ht="14.25">
      <c r="B128" s="30"/>
      <c r="C128" s="30"/>
      <c r="D128" s="6"/>
    </row>
    <row r="129" spans="2:4" ht="14.25">
      <c r="B129" s="30"/>
      <c r="C129" s="30"/>
      <c r="D129" s="6"/>
    </row>
    <row r="130" spans="2:4" ht="14.25">
      <c r="B130" s="30"/>
      <c r="C130" s="30"/>
      <c r="D130" s="6"/>
    </row>
    <row r="131" spans="2:4" ht="14.25">
      <c r="B131" s="30"/>
      <c r="C131" s="30"/>
      <c r="D131" s="6"/>
    </row>
    <row r="132" spans="2:4" ht="14.25">
      <c r="B132" s="30"/>
      <c r="C132" s="30"/>
      <c r="D132" s="6"/>
    </row>
    <row r="133" spans="2:4" ht="14.25">
      <c r="B133" s="30"/>
      <c r="C133" s="30"/>
      <c r="D133" s="6"/>
    </row>
  </sheetData>
  <mergeCells count="6">
    <mergeCell ref="C2:D2"/>
    <mergeCell ref="E2:F2"/>
    <mergeCell ref="A2:A3"/>
    <mergeCell ref="A1:G1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27"/>
  <sheetViews>
    <sheetView zoomScale="85" zoomScaleNormal="85" workbookViewId="0" topLeftCell="A1">
      <selection activeCell="A27" sqref="A27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8" t="s">
        <v>0</v>
      </c>
      <c r="B1" s="69" t="s">
        <v>26</v>
      </c>
      <c r="C1" s="9"/>
      <c r="D1" s="9"/>
    </row>
    <row r="2" spans="1:4" ht="14.25">
      <c r="A2" s="109" t="s">
        <v>202</v>
      </c>
      <c r="B2" s="152">
        <v>-0.036283564708599836</v>
      </c>
      <c r="C2" s="9"/>
      <c r="D2" s="9"/>
    </row>
    <row r="3" spans="1:4" ht="14.25">
      <c r="A3" s="109" t="s">
        <v>199</v>
      </c>
      <c r="B3" s="152">
        <v>0.005950718205755434</v>
      </c>
      <c r="C3" s="9"/>
      <c r="D3" s="9"/>
    </row>
    <row r="4" spans="1:4" ht="14.25">
      <c r="A4" s="109" t="s">
        <v>201</v>
      </c>
      <c r="B4" s="152">
        <v>0.0087806645312134</v>
      </c>
      <c r="C4" s="9"/>
      <c r="D4" s="9"/>
    </row>
    <row r="5" spans="1:4" ht="14.25">
      <c r="A5" s="109" t="s">
        <v>203</v>
      </c>
      <c r="B5" s="152">
        <v>0.01444052874475421</v>
      </c>
      <c r="C5" s="9"/>
      <c r="D5" s="9"/>
    </row>
    <row r="6" spans="1:4" ht="14.25">
      <c r="A6" s="109" t="s">
        <v>212</v>
      </c>
      <c r="B6" s="152">
        <v>0.023584274521689208</v>
      </c>
      <c r="C6" s="9"/>
      <c r="D6" s="9"/>
    </row>
    <row r="7" spans="1:4" ht="14.25">
      <c r="A7" s="109" t="s">
        <v>205</v>
      </c>
      <c r="B7" s="152">
        <v>0.03133495080725268</v>
      </c>
      <c r="C7" s="9"/>
      <c r="D7" s="9"/>
    </row>
    <row r="8" spans="1:4" ht="14.25">
      <c r="A8" s="109" t="s">
        <v>210</v>
      </c>
      <c r="B8" s="152">
        <v>0.06791419153579126</v>
      </c>
      <c r="C8" s="9"/>
      <c r="D8" s="9"/>
    </row>
    <row r="9" spans="1:4" ht="14.25">
      <c r="A9" s="84" t="s">
        <v>208</v>
      </c>
      <c r="B9" s="152">
        <v>0.07570365362426723</v>
      </c>
      <c r="C9" s="9"/>
      <c r="D9" s="9"/>
    </row>
    <row r="10" spans="1:4" ht="14.25">
      <c r="A10" s="28" t="s">
        <v>161</v>
      </c>
      <c r="B10" s="153">
        <v>0.02392817715776545</v>
      </c>
      <c r="C10" s="9"/>
      <c r="D10" s="9"/>
    </row>
    <row r="11" spans="1:4" ht="14.25">
      <c r="A11" s="28" t="s">
        <v>55</v>
      </c>
      <c r="B11" s="153">
        <v>0.023870139707120153</v>
      </c>
      <c r="C11" s="9"/>
      <c r="D11" s="9"/>
    </row>
    <row r="12" spans="1:4" ht="14.25">
      <c r="A12" s="28" t="s">
        <v>52</v>
      </c>
      <c r="B12" s="153">
        <v>0.02351760017037341</v>
      </c>
      <c r="C12" s="9"/>
      <c r="D12" s="9"/>
    </row>
    <row r="13" spans="1:4" ht="14.25">
      <c r="A13" s="28" t="s">
        <v>162</v>
      </c>
      <c r="B13" s="153">
        <v>0.028336170551638284</v>
      </c>
      <c r="C13" s="9"/>
      <c r="D13" s="9"/>
    </row>
    <row r="14" spans="1:4" ht="14.25">
      <c r="A14" s="28" t="s">
        <v>163</v>
      </c>
      <c r="B14" s="153">
        <v>0.00791780821917798</v>
      </c>
      <c r="C14" s="9"/>
      <c r="D14" s="9"/>
    </row>
    <row r="15" spans="1:4" ht="14.25">
      <c r="A15" s="28" t="s">
        <v>164</v>
      </c>
      <c r="B15" s="153">
        <v>0.023287671232876714</v>
      </c>
      <c r="C15" s="9"/>
      <c r="D15" s="9"/>
    </row>
    <row r="16" spans="1:4" ht="15" thickBot="1">
      <c r="A16" s="187" t="s">
        <v>165</v>
      </c>
      <c r="B16" s="154">
        <v>0.009250257228143877</v>
      </c>
      <c r="C16" s="9"/>
      <c r="D16" s="9"/>
    </row>
    <row r="17" spans="3:4" ht="12.75">
      <c r="C17" s="9"/>
      <c r="D17" s="9"/>
    </row>
    <row r="18" spans="1:4" ht="12.75">
      <c r="A18" s="9"/>
      <c r="B18" s="9"/>
      <c r="C18" s="9"/>
      <c r="D18" s="9"/>
    </row>
    <row r="19" spans="2:4" ht="12.75">
      <c r="B19" s="9"/>
      <c r="C19" s="9"/>
      <c r="D19" s="9"/>
    </row>
    <row r="20" spans="1:3" ht="14.25">
      <c r="A20" s="109"/>
      <c r="C20" s="9"/>
    </row>
    <row r="21" ht="14.25">
      <c r="A21" s="109"/>
    </row>
    <row r="22" ht="14.25">
      <c r="A22" s="109"/>
    </row>
    <row r="23" ht="14.25">
      <c r="A23" s="109"/>
    </row>
    <row r="24" ht="14.25">
      <c r="A24" s="84"/>
    </row>
    <row r="25" ht="14.25">
      <c r="A25" s="109"/>
    </row>
    <row r="26" ht="14.25">
      <c r="A26" s="109"/>
    </row>
    <row r="27" ht="14.25">
      <c r="A27" s="109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R57"/>
  <sheetViews>
    <sheetView tabSelected="1" zoomScale="80" zoomScaleNormal="80" workbookViewId="0" topLeftCell="A34">
      <selection activeCell="B22" sqref="B22"/>
    </sheetView>
  </sheetViews>
  <sheetFormatPr defaultColWidth="9.125" defaultRowHeight="12.75"/>
  <cols>
    <col min="1" max="1" width="4.75390625" style="23" customWidth="1"/>
    <col min="2" max="2" width="66.00390625" style="19" bestFit="1" customWidth="1"/>
    <col min="3" max="3" width="18.75390625" style="24" customWidth="1"/>
    <col min="4" max="4" width="14.75390625" style="25" customWidth="1"/>
    <col min="5" max="5" width="14.75390625" style="24" customWidth="1"/>
    <col min="6" max="6" width="14.75390625" style="25" customWidth="1"/>
    <col min="7" max="7" width="55.75390625" style="19" bestFit="1" customWidth="1"/>
    <col min="8" max="8" width="34.75390625" style="19" customWidth="1"/>
    <col min="9" max="9" width="6.00390625" style="19" customWidth="1"/>
    <col min="10" max="18" width="4.75390625" style="19" customWidth="1"/>
    <col min="19" max="16384" width="9.125" style="19" customWidth="1"/>
  </cols>
  <sheetData>
    <row r="1" spans="1:9" s="13" customFormat="1" ht="16.5" thickBot="1">
      <c r="A1" s="205" t="s">
        <v>58</v>
      </c>
      <c r="B1" s="205"/>
      <c r="C1" s="205"/>
      <c r="D1" s="205"/>
      <c r="E1" s="205"/>
      <c r="F1" s="205"/>
      <c r="G1" s="205"/>
      <c r="H1" s="205"/>
      <c r="I1" s="12"/>
    </row>
    <row r="2" spans="1:9" ht="45.75" thickBot="1">
      <c r="A2" s="14" t="s">
        <v>59</v>
      </c>
      <c r="B2" s="15" t="s">
        <v>60</v>
      </c>
      <c r="C2" s="16" t="s">
        <v>61</v>
      </c>
      <c r="D2" s="16" t="s">
        <v>62</v>
      </c>
      <c r="E2" s="16" t="s">
        <v>63</v>
      </c>
      <c r="F2" s="16" t="s">
        <v>64</v>
      </c>
      <c r="G2" s="16" t="s">
        <v>65</v>
      </c>
      <c r="H2" s="17" t="s">
        <v>66</v>
      </c>
      <c r="I2" s="18"/>
    </row>
    <row r="3" spans="1:9" ht="14.25">
      <c r="A3" s="20">
        <v>1</v>
      </c>
      <c r="B3" s="109" t="s">
        <v>67</v>
      </c>
      <c r="C3" s="85">
        <v>44408419.03</v>
      </c>
      <c r="D3" s="86">
        <v>30677</v>
      </c>
      <c r="E3" s="85">
        <v>1447.6128379567754</v>
      </c>
      <c r="F3" s="86">
        <v>1000</v>
      </c>
      <c r="G3" s="109" t="s">
        <v>111</v>
      </c>
      <c r="H3" s="87" t="s">
        <v>11</v>
      </c>
      <c r="I3" s="109"/>
    </row>
    <row r="4" spans="1:9" ht="14.25">
      <c r="A4" s="20">
        <v>2</v>
      </c>
      <c r="B4" s="109" t="s">
        <v>68</v>
      </c>
      <c r="C4" s="85">
        <v>23861868.71</v>
      </c>
      <c r="D4" s="86">
        <v>63670</v>
      </c>
      <c r="E4" s="85">
        <v>374.7741276896498</v>
      </c>
      <c r="F4" s="86">
        <v>100</v>
      </c>
      <c r="G4" s="109" t="s">
        <v>112</v>
      </c>
      <c r="H4" s="87" t="s">
        <v>20</v>
      </c>
      <c r="I4" s="109"/>
    </row>
    <row r="5" spans="1:9" ht="14.25">
      <c r="A5" s="20">
        <v>3</v>
      </c>
      <c r="B5" s="109" t="s">
        <v>69</v>
      </c>
      <c r="C5" s="85">
        <v>12060274.73</v>
      </c>
      <c r="D5" s="86">
        <v>7409</v>
      </c>
      <c r="E5" s="85">
        <v>1627.787114320421</v>
      </c>
      <c r="F5" s="86">
        <v>1000</v>
      </c>
      <c r="G5" s="109" t="s">
        <v>113</v>
      </c>
      <c r="H5" s="87" t="s">
        <v>8</v>
      </c>
      <c r="I5" s="109"/>
    </row>
    <row r="6" spans="1:9" ht="14.25">
      <c r="A6" s="20">
        <v>4</v>
      </c>
      <c r="B6" s="109" t="s">
        <v>70</v>
      </c>
      <c r="C6" s="85">
        <v>9170598.89</v>
      </c>
      <c r="D6" s="86">
        <v>68625</v>
      </c>
      <c r="E6" s="85">
        <v>133.63349930783244</v>
      </c>
      <c r="F6" s="86">
        <v>100</v>
      </c>
      <c r="G6" s="109" t="s">
        <v>114</v>
      </c>
      <c r="H6" s="87" t="s">
        <v>29</v>
      </c>
      <c r="I6" s="109"/>
    </row>
    <row r="7" spans="1:9" ht="14.25">
      <c r="A7" s="20">
        <v>5</v>
      </c>
      <c r="B7" s="84" t="s">
        <v>73</v>
      </c>
      <c r="C7" s="85">
        <v>5403114.54</v>
      </c>
      <c r="D7" s="86">
        <v>8852777</v>
      </c>
      <c r="E7" s="85">
        <v>0.6103299043904529</v>
      </c>
      <c r="F7" s="86">
        <v>1</v>
      </c>
      <c r="G7" s="109" t="s">
        <v>111</v>
      </c>
      <c r="H7" s="87" t="s">
        <v>11</v>
      </c>
      <c r="I7" s="109"/>
    </row>
    <row r="8" spans="1:9" ht="14.25">
      <c r="A8" s="20">
        <v>6</v>
      </c>
      <c r="B8" s="109" t="s">
        <v>74</v>
      </c>
      <c r="C8" s="85">
        <v>5195749.78</v>
      </c>
      <c r="D8" s="86">
        <v>2646</v>
      </c>
      <c r="E8" s="85">
        <v>1963.6242554799699</v>
      </c>
      <c r="F8" s="86">
        <v>1000</v>
      </c>
      <c r="G8" s="109" t="s">
        <v>133</v>
      </c>
      <c r="H8" s="87" t="s">
        <v>35</v>
      </c>
      <c r="I8" s="109"/>
    </row>
    <row r="9" spans="1:9" ht="14.25">
      <c r="A9" s="20">
        <v>7</v>
      </c>
      <c r="B9" s="109" t="s">
        <v>72</v>
      </c>
      <c r="C9" s="85">
        <v>5122358.45</v>
      </c>
      <c r="D9" s="86">
        <v>452150</v>
      </c>
      <c r="E9" s="85">
        <v>11.328891850049763</v>
      </c>
      <c r="F9" s="86">
        <v>10</v>
      </c>
      <c r="G9" s="109" t="s">
        <v>115</v>
      </c>
      <c r="H9" s="87" t="s">
        <v>27</v>
      </c>
      <c r="I9" s="109"/>
    </row>
    <row r="10" spans="1:9" ht="14.25">
      <c r="A10" s="20">
        <v>8</v>
      </c>
      <c r="B10" s="109" t="s">
        <v>76</v>
      </c>
      <c r="C10" s="85">
        <v>4429954.5921</v>
      </c>
      <c r="D10" s="86">
        <v>12243</v>
      </c>
      <c r="E10" s="85">
        <v>361.8357095564813</v>
      </c>
      <c r="F10" s="86">
        <v>1000</v>
      </c>
      <c r="G10" s="109" t="s">
        <v>117</v>
      </c>
      <c r="H10" s="87" t="s">
        <v>2</v>
      </c>
      <c r="I10" s="109"/>
    </row>
    <row r="11" spans="1:9" ht="14.25">
      <c r="A11" s="20">
        <v>9</v>
      </c>
      <c r="B11" s="84" t="s">
        <v>75</v>
      </c>
      <c r="C11" s="85">
        <v>4201694.14</v>
      </c>
      <c r="D11" s="86">
        <v>5131</v>
      </c>
      <c r="E11" s="85">
        <v>818.884065484311</v>
      </c>
      <c r="F11" s="86">
        <v>1000</v>
      </c>
      <c r="G11" s="109" t="s">
        <v>116</v>
      </c>
      <c r="H11" s="87" t="s">
        <v>18</v>
      </c>
      <c r="I11" s="109"/>
    </row>
    <row r="12" spans="1:9" ht="14.25">
      <c r="A12" s="20">
        <v>10</v>
      </c>
      <c r="B12" s="109" t="s">
        <v>71</v>
      </c>
      <c r="C12" s="85">
        <v>4154135.26</v>
      </c>
      <c r="D12" s="86">
        <v>1075975</v>
      </c>
      <c r="E12" s="85">
        <v>3.860810204698064</v>
      </c>
      <c r="F12" s="86">
        <v>10</v>
      </c>
      <c r="G12" s="109" t="s">
        <v>115</v>
      </c>
      <c r="H12" s="87" t="s">
        <v>27</v>
      </c>
      <c r="I12" s="109"/>
    </row>
    <row r="13" spans="1:9" ht="14.25">
      <c r="A13" s="20">
        <v>11</v>
      </c>
      <c r="B13" s="109" t="s">
        <v>77</v>
      </c>
      <c r="C13" s="85">
        <v>4091374.42</v>
      </c>
      <c r="D13" s="86">
        <v>5884</v>
      </c>
      <c r="E13" s="85">
        <v>695.3389564921822</v>
      </c>
      <c r="F13" s="86">
        <v>1000</v>
      </c>
      <c r="G13" s="109" t="s">
        <v>112</v>
      </c>
      <c r="H13" s="87" t="s">
        <v>20</v>
      </c>
      <c r="I13" s="109"/>
    </row>
    <row r="14" spans="1:9" ht="14.25">
      <c r="A14" s="20">
        <v>12</v>
      </c>
      <c r="B14" s="109" t="s">
        <v>78</v>
      </c>
      <c r="C14" s="85">
        <v>3750199.39</v>
      </c>
      <c r="D14" s="86">
        <v>3864</v>
      </c>
      <c r="E14" s="85">
        <v>970.5484963768116</v>
      </c>
      <c r="F14" s="86">
        <v>1000</v>
      </c>
      <c r="G14" s="109" t="s">
        <v>118</v>
      </c>
      <c r="H14" s="87" t="s">
        <v>3</v>
      </c>
      <c r="I14" s="109"/>
    </row>
    <row r="15" spans="1:9" ht="14.25">
      <c r="A15" s="20">
        <v>13</v>
      </c>
      <c r="B15" s="109" t="s">
        <v>79</v>
      </c>
      <c r="C15" s="85">
        <v>3010134.46</v>
      </c>
      <c r="D15" s="86">
        <v>4856</v>
      </c>
      <c r="E15" s="85">
        <v>619.8794192751235</v>
      </c>
      <c r="F15" s="86">
        <v>1000</v>
      </c>
      <c r="G15" s="84" t="s">
        <v>119</v>
      </c>
      <c r="H15" s="87" t="s">
        <v>24</v>
      </c>
      <c r="I15" s="84"/>
    </row>
    <row r="16" spans="1:9" ht="14.25">
      <c r="A16" s="20">
        <v>14</v>
      </c>
      <c r="B16" s="109" t="s">
        <v>81</v>
      </c>
      <c r="C16" s="85">
        <v>2771704.2</v>
      </c>
      <c r="D16" s="86">
        <v>1659</v>
      </c>
      <c r="E16" s="85">
        <v>1670.7077757685354</v>
      </c>
      <c r="F16" s="86">
        <v>1000</v>
      </c>
      <c r="G16" s="109" t="s">
        <v>120</v>
      </c>
      <c r="H16" s="87" t="s">
        <v>25</v>
      </c>
      <c r="I16" s="109"/>
    </row>
    <row r="17" spans="1:9" ht="14.25">
      <c r="A17" s="20">
        <v>15</v>
      </c>
      <c r="B17" s="109" t="s">
        <v>80</v>
      </c>
      <c r="C17" s="85">
        <v>2218727.2</v>
      </c>
      <c r="D17" s="86">
        <v>2602</v>
      </c>
      <c r="E17" s="85">
        <v>852.7006917755573</v>
      </c>
      <c r="F17" s="86">
        <v>1000</v>
      </c>
      <c r="G17" s="109" t="s">
        <v>118</v>
      </c>
      <c r="H17" s="87" t="s">
        <v>3</v>
      </c>
      <c r="I17" s="109"/>
    </row>
    <row r="18" spans="1:9" ht="14.25">
      <c r="A18" s="20">
        <v>16</v>
      </c>
      <c r="B18" s="109" t="s">
        <v>82</v>
      </c>
      <c r="C18" s="85">
        <v>2041989.19</v>
      </c>
      <c r="D18" s="86">
        <v>53010</v>
      </c>
      <c r="E18" s="85">
        <v>38.520829843425766</v>
      </c>
      <c r="F18" s="86">
        <v>100</v>
      </c>
      <c r="G18" s="109" t="s">
        <v>121</v>
      </c>
      <c r="H18" s="87" t="s">
        <v>6</v>
      </c>
      <c r="I18" s="109"/>
    </row>
    <row r="19" spans="1:9" ht="14.25">
      <c r="A19" s="20">
        <v>17</v>
      </c>
      <c r="B19" s="109" t="s">
        <v>83</v>
      </c>
      <c r="C19" s="85">
        <v>1820917.38</v>
      </c>
      <c r="D19" s="86">
        <v>1307</v>
      </c>
      <c r="E19" s="85">
        <v>1393.2038102524866</v>
      </c>
      <c r="F19" s="86">
        <v>1000</v>
      </c>
      <c r="G19" s="109" t="s">
        <v>122</v>
      </c>
      <c r="H19" s="87" t="s">
        <v>17</v>
      </c>
      <c r="I19" s="109"/>
    </row>
    <row r="20" spans="1:9" ht="14.25">
      <c r="A20" s="20">
        <v>18</v>
      </c>
      <c r="B20" s="109" t="s">
        <v>85</v>
      </c>
      <c r="C20" s="85">
        <v>1737481.68</v>
      </c>
      <c r="D20" s="86">
        <v>871</v>
      </c>
      <c r="E20" s="85">
        <v>1994.8124913892077</v>
      </c>
      <c r="F20" s="86">
        <v>1000</v>
      </c>
      <c r="G20" s="109" t="s">
        <v>122</v>
      </c>
      <c r="H20" s="87" t="s">
        <v>17</v>
      </c>
      <c r="I20" s="109"/>
    </row>
    <row r="21" spans="1:9" ht="14.25">
      <c r="A21" s="20">
        <v>19</v>
      </c>
      <c r="B21" s="109" t="s">
        <v>84</v>
      </c>
      <c r="C21" s="85">
        <v>1719382.776</v>
      </c>
      <c r="D21" s="86">
        <v>57123</v>
      </c>
      <c r="E21" s="85">
        <v>30.0996582112284</v>
      </c>
      <c r="F21" s="86">
        <v>100</v>
      </c>
      <c r="G21" s="109" t="s">
        <v>133</v>
      </c>
      <c r="H21" s="87" t="s">
        <v>35</v>
      </c>
      <c r="I21" s="109"/>
    </row>
    <row r="22" spans="1:9" ht="14.25">
      <c r="A22" s="20">
        <v>20</v>
      </c>
      <c r="B22" s="109" t="s">
        <v>86</v>
      </c>
      <c r="C22" s="85">
        <v>1630621.69</v>
      </c>
      <c r="D22" s="86">
        <v>34148</v>
      </c>
      <c r="E22" s="85">
        <v>47.751601557924324</v>
      </c>
      <c r="F22" s="86">
        <v>100</v>
      </c>
      <c r="G22" s="109" t="s">
        <v>123</v>
      </c>
      <c r="H22" s="87" t="s">
        <v>5</v>
      </c>
      <c r="I22" s="109"/>
    </row>
    <row r="23" spans="1:9" ht="14.25">
      <c r="A23" s="20">
        <v>21</v>
      </c>
      <c r="B23" s="109" t="s">
        <v>87</v>
      </c>
      <c r="C23" s="85">
        <v>1578633.2</v>
      </c>
      <c r="D23" s="86">
        <v>1299</v>
      </c>
      <c r="E23" s="85">
        <v>1215.2680523479598</v>
      </c>
      <c r="F23" s="86">
        <v>1000</v>
      </c>
      <c r="G23" s="109" t="s">
        <v>124</v>
      </c>
      <c r="H23" s="87" t="s">
        <v>7</v>
      </c>
      <c r="I23" s="109"/>
    </row>
    <row r="24" spans="1:9" ht="14.25">
      <c r="A24" s="20">
        <v>22</v>
      </c>
      <c r="B24" s="109" t="s">
        <v>88</v>
      </c>
      <c r="C24" s="85">
        <v>1531186.32</v>
      </c>
      <c r="D24" s="86">
        <v>1226</v>
      </c>
      <c r="E24" s="85">
        <v>1248.9284828711257</v>
      </c>
      <c r="F24" s="86">
        <v>1000</v>
      </c>
      <c r="G24" s="109" t="s">
        <v>125</v>
      </c>
      <c r="H24" s="87" t="s">
        <v>19</v>
      </c>
      <c r="I24" s="109"/>
    </row>
    <row r="25" spans="1:9" ht="14.25">
      <c r="A25" s="20">
        <v>23</v>
      </c>
      <c r="B25" s="109" t="s">
        <v>90</v>
      </c>
      <c r="C25" s="85">
        <v>1455930.1307</v>
      </c>
      <c r="D25" s="86">
        <v>4165</v>
      </c>
      <c r="E25" s="85">
        <v>349.5630565906363</v>
      </c>
      <c r="F25" s="86">
        <v>500</v>
      </c>
      <c r="G25" s="109" t="s">
        <v>113</v>
      </c>
      <c r="H25" s="87" t="s">
        <v>8</v>
      </c>
      <c r="I25" s="109"/>
    </row>
    <row r="26" spans="1:9" ht="14.25">
      <c r="A26" s="20">
        <v>24</v>
      </c>
      <c r="B26" s="109" t="s">
        <v>89</v>
      </c>
      <c r="C26" s="85">
        <v>1454487.9</v>
      </c>
      <c r="D26" s="86">
        <v>14230</v>
      </c>
      <c r="E26" s="85">
        <v>102.2127828531272</v>
      </c>
      <c r="F26" s="86">
        <v>100</v>
      </c>
      <c r="G26" s="109" t="s">
        <v>112</v>
      </c>
      <c r="H26" s="87" t="s">
        <v>20</v>
      </c>
      <c r="I26" s="109"/>
    </row>
    <row r="27" spans="1:9" ht="14.25">
      <c r="A27" s="20">
        <v>25</v>
      </c>
      <c r="B27" s="109" t="s">
        <v>91</v>
      </c>
      <c r="C27" s="85">
        <v>1363417.421</v>
      </c>
      <c r="D27" s="86">
        <v>6406</v>
      </c>
      <c r="E27" s="85">
        <v>212.83443974399003</v>
      </c>
      <c r="F27" s="86">
        <v>500</v>
      </c>
      <c r="G27" s="109" t="s">
        <v>113</v>
      </c>
      <c r="H27" s="87" t="s">
        <v>8</v>
      </c>
      <c r="I27" s="109"/>
    </row>
    <row r="28" spans="1:9" ht="14.25">
      <c r="A28" s="20">
        <v>26</v>
      </c>
      <c r="B28" s="109" t="s">
        <v>92</v>
      </c>
      <c r="C28" s="85">
        <v>1170201.78</v>
      </c>
      <c r="D28" s="86">
        <v>125</v>
      </c>
      <c r="E28" s="85">
        <v>9361.61424</v>
      </c>
      <c r="F28" s="86">
        <v>10000</v>
      </c>
      <c r="G28" s="109" t="s">
        <v>114</v>
      </c>
      <c r="H28" s="87" t="s">
        <v>29</v>
      </c>
      <c r="I28" s="109"/>
    </row>
    <row r="29" spans="1:9" ht="14.25">
      <c r="A29" s="20">
        <v>27</v>
      </c>
      <c r="B29" s="109" t="s">
        <v>93</v>
      </c>
      <c r="C29" s="85">
        <v>1165867.85</v>
      </c>
      <c r="D29" s="86">
        <v>1197</v>
      </c>
      <c r="E29" s="85">
        <v>973.9915204678364</v>
      </c>
      <c r="F29" s="86">
        <v>1000</v>
      </c>
      <c r="G29" s="109" t="s">
        <v>124</v>
      </c>
      <c r="H29" s="87" t="s">
        <v>7</v>
      </c>
      <c r="I29" s="109"/>
    </row>
    <row r="30" spans="1:9" ht="14.25">
      <c r="A30" s="20">
        <v>28</v>
      </c>
      <c r="B30" s="109" t="s">
        <v>94</v>
      </c>
      <c r="C30" s="85">
        <v>1065536.1875</v>
      </c>
      <c r="D30" s="86">
        <v>2894</v>
      </c>
      <c r="E30" s="85">
        <v>368.188039910159</v>
      </c>
      <c r="F30" s="86">
        <v>1000</v>
      </c>
      <c r="G30" s="109" t="s">
        <v>117</v>
      </c>
      <c r="H30" s="87" t="s">
        <v>2</v>
      </c>
      <c r="I30" s="109"/>
    </row>
    <row r="31" spans="1:9" s="22" customFormat="1" ht="14.25">
      <c r="A31" s="20">
        <v>29</v>
      </c>
      <c r="B31" s="109" t="s">
        <v>95</v>
      </c>
      <c r="C31" s="85">
        <v>916358.52</v>
      </c>
      <c r="D31" s="86">
        <v>597</v>
      </c>
      <c r="E31" s="85">
        <v>1534.9388944723619</v>
      </c>
      <c r="F31" s="86">
        <v>1000</v>
      </c>
      <c r="G31" s="109" t="s">
        <v>122</v>
      </c>
      <c r="H31" s="87" t="s">
        <v>17</v>
      </c>
      <c r="I31" s="109"/>
    </row>
    <row r="32" spans="1:9" s="22" customFormat="1" ht="14.25">
      <c r="A32" s="20">
        <v>30</v>
      </c>
      <c r="B32" s="109" t="s">
        <v>97</v>
      </c>
      <c r="C32" s="85">
        <v>757203.82</v>
      </c>
      <c r="D32" s="86">
        <v>593</v>
      </c>
      <c r="E32" s="85">
        <v>1276.9035750421585</v>
      </c>
      <c r="F32" s="86">
        <v>1000</v>
      </c>
      <c r="G32" s="109" t="s">
        <v>124</v>
      </c>
      <c r="H32" s="87" t="s">
        <v>7</v>
      </c>
      <c r="I32" s="109"/>
    </row>
    <row r="33" spans="1:9" ht="14.25">
      <c r="A33" s="20">
        <v>31</v>
      </c>
      <c r="B33" s="109" t="s">
        <v>96</v>
      </c>
      <c r="C33" s="85">
        <v>735444.9</v>
      </c>
      <c r="D33" s="86">
        <v>1273</v>
      </c>
      <c r="E33" s="85">
        <v>577.7257659073056</v>
      </c>
      <c r="F33" s="86">
        <v>1000</v>
      </c>
      <c r="G33" s="109" t="s">
        <v>124</v>
      </c>
      <c r="H33" s="87" t="s">
        <v>7</v>
      </c>
      <c r="I33" s="109"/>
    </row>
    <row r="34" spans="1:9" ht="14.25">
      <c r="A34" s="20">
        <v>32</v>
      </c>
      <c r="B34" s="109" t="s">
        <v>98</v>
      </c>
      <c r="C34" s="85">
        <v>731514.73</v>
      </c>
      <c r="D34" s="86">
        <v>745</v>
      </c>
      <c r="E34" s="85">
        <v>981.898966442953</v>
      </c>
      <c r="F34" s="86">
        <v>1000</v>
      </c>
      <c r="G34" s="109" t="s">
        <v>126</v>
      </c>
      <c r="H34" s="87" t="s">
        <v>1</v>
      </c>
      <c r="I34" s="109"/>
    </row>
    <row r="35" spans="1:44" s="22" customFormat="1" ht="14.25">
      <c r="A35" s="20">
        <v>33</v>
      </c>
      <c r="B35" s="109" t="s">
        <v>100</v>
      </c>
      <c r="C35" s="85">
        <v>692575.09</v>
      </c>
      <c r="D35" s="86">
        <v>20478</v>
      </c>
      <c r="E35" s="85">
        <v>33.82044584432073</v>
      </c>
      <c r="F35" s="86">
        <v>100</v>
      </c>
      <c r="G35" s="109" t="s">
        <v>123</v>
      </c>
      <c r="H35" s="87" t="s">
        <v>5</v>
      </c>
      <c r="I35" s="109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</row>
    <row r="36" spans="1:9" ht="14.25">
      <c r="A36" s="20">
        <v>34</v>
      </c>
      <c r="B36" s="109" t="s">
        <v>99</v>
      </c>
      <c r="C36" s="85">
        <v>669716.86</v>
      </c>
      <c r="D36" s="86">
        <v>10466</v>
      </c>
      <c r="E36" s="85">
        <v>63.989763042231985</v>
      </c>
      <c r="F36" s="86">
        <v>100</v>
      </c>
      <c r="G36" s="109" t="s">
        <v>127</v>
      </c>
      <c r="H36" s="87" t="s">
        <v>30</v>
      </c>
      <c r="I36" s="109"/>
    </row>
    <row r="37" spans="1:9" ht="14.25">
      <c r="A37" s="20">
        <v>35</v>
      </c>
      <c r="B37" s="109" t="s">
        <v>101</v>
      </c>
      <c r="C37" s="85">
        <v>541346.28</v>
      </c>
      <c r="D37" s="86">
        <v>1158</v>
      </c>
      <c r="E37" s="85">
        <v>467.4838341968912</v>
      </c>
      <c r="F37" s="86">
        <v>1000</v>
      </c>
      <c r="G37" s="109" t="s">
        <v>128</v>
      </c>
      <c r="H37" s="87" t="s">
        <v>10</v>
      </c>
      <c r="I37" s="109"/>
    </row>
    <row r="38" spans="1:9" ht="14.25">
      <c r="A38" s="20">
        <v>36</v>
      </c>
      <c r="B38" s="109" t="s">
        <v>102</v>
      </c>
      <c r="C38" s="85">
        <v>474016.43</v>
      </c>
      <c r="D38" s="86">
        <v>1313</v>
      </c>
      <c r="E38" s="85">
        <v>361.0178446306169</v>
      </c>
      <c r="F38" s="86">
        <v>1000</v>
      </c>
      <c r="G38" s="109" t="s">
        <v>125</v>
      </c>
      <c r="H38" s="87" t="s">
        <v>19</v>
      </c>
      <c r="I38" s="109"/>
    </row>
    <row r="39" spans="1:9" ht="14.25">
      <c r="A39" s="20">
        <v>37</v>
      </c>
      <c r="B39" s="109" t="s">
        <v>103</v>
      </c>
      <c r="C39" s="85">
        <v>419856.24</v>
      </c>
      <c r="D39" s="86">
        <v>8937</v>
      </c>
      <c r="E39" s="85">
        <v>46.979550184625715</v>
      </c>
      <c r="F39" s="86">
        <v>100</v>
      </c>
      <c r="G39" s="109" t="s">
        <v>129</v>
      </c>
      <c r="H39" s="87" t="s">
        <v>22</v>
      </c>
      <c r="I39" s="109"/>
    </row>
    <row r="40" spans="1:9" ht="14.25">
      <c r="A40" s="20">
        <v>38</v>
      </c>
      <c r="B40" s="109" t="s">
        <v>104</v>
      </c>
      <c r="C40" s="85">
        <v>375211.82</v>
      </c>
      <c r="D40" s="86">
        <v>7826</v>
      </c>
      <c r="E40" s="85">
        <v>47.94426526961411</v>
      </c>
      <c r="F40" s="86">
        <v>100</v>
      </c>
      <c r="G40" s="109" t="s">
        <v>130</v>
      </c>
      <c r="H40" s="87" t="s">
        <v>9</v>
      </c>
      <c r="I40" s="109"/>
    </row>
    <row r="41" spans="1:9" ht="14.25">
      <c r="A41" s="20">
        <v>39</v>
      </c>
      <c r="B41" s="109" t="s">
        <v>105</v>
      </c>
      <c r="C41" s="85">
        <v>179745.42</v>
      </c>
      <c r="D41" s="86">
        <v>4883</v>
      </c>
      <c r="E41" s="85">
        <v>36.8104484947778</v>
      </c>
      <c r="F41" s="86">
        <v>100</v>
      </c>
      <c r="G41" s="109" t="s">
        <v>127</v>
      </c>
      <c r="H41" s="87" t="s">
        <v>30</v>
      </c>
      <c r="I41" s="109"/>
    </row>
    <row r="42" spans="1:9" ht="14.25">
      <c r="A42" s="20">
        <v>40</v>
      </c>
      <c r="B42" s="109" t="s">
        <v>106</v>
      </c>
      <c r="C42" s="85">
        <v>116845.89</v>
      </c>
      <c r="D42" s="86">
        <v>130</v>
      </c>
      <c r="E42" s="85">
        <v>898.8145384615384</v>
      </c>
      <c r="F42" s="86">
        <v>1000</v>
      </c>
      <c r="G42" s="109" t="s">
        <v>131</v>
      </c>
      <c r="H42" s="87" t="s">
        <v>23</v>
      </c>
      <c r="I42" s="109"/>
    </row>
    <row r="43" spans="1:9" ht="14.25">
      <c r="A43" s="20">
        <v>41</v>
      </c>
      <c r="B43" s="109" t="s">
        <v>107</v>
      </c>
      <c r="C43" s="85">
        <v>22747.4</v>
      </c>
      <c r="D43" s="86">
        <v>465</v>
      </c>
      <c r="E43" s="85">
        <v>48.91913978494624</v>
      </c>
      <c r="F43" s="86">
        <v>100</v>
      </c>
      <c r="G43" s="109" t="s">
        <v>132</v>
      </c>
      <c r="H43" s="87" t="s">
        <v>12</v>
      </c>
      <c r="I43" s="109"/>
    </row>
    <row r="44" spans="1:8" ht="15.75" thickBot="1">
      <c r="A44" s="206" t="s">
        <v>108</v>
      </c>
      <c r="B44" s="207"/>
      <c r="C44" s="97">
        <f>SUM(C3:C43)</f>
        <v>160218544.69730002</v>
      </c>
      <c r="D44" s="98">
        <f>SUM(D3:D43)</f>
        <v>10827033</v>
      </c>
      <c r="E44" s="59" t="s">
        <v>14</v>
      </c>
      <c r="F44" s="59" t="s">
        <v>14</v>
      </c>
      <c r="G44" s="59" t="s">
        <v>14</v>
      </c>
      <c r="H44" s="116" t="s">
        <v>14</v>
      </c>
    </row>
    <row r="45" spans="1:8" ht="15" thickBot="1">
      <c r="A45" s="208" t="s">
        <v>109</v>
      </c>
      <c r="B45" s="208"/>
      <c r="C45" s="208"/>
      <c r="D45" s="208"/>
      <c r="E45" s="208"/>
      <c r="F45" s="208"/>
      <c r="G45" s="208"/>
      <c r="H45" s="208"/>
    </row>
    <row r="47" spans="2:4" ht="14.25">
      <c r="B47" s="168" t="s">
        <v>110</v>
      </c>
      <c r="C47" s="169">
        <f>C44-SUM(C3:C12)</f>
        <v>42210376.57519999</v>
      </c>
      <c r="D47" s="170">
        <f>C47/$C$44</f>
        <v>0.2634549992633363</v>
      </c>
    </row>
    <row r="48" spans="2:8" ht="14.25">
      <c r="B48" s="166" t="str">
        <f aca="true" t="shared" si="0" ref="B48:C57">B3</f>
        <v>"OTP Classic"</v>
      </c>
      <c r="C48" s="167">
        <f t="shared" si="0"/>
        <v>44408419.03</v>
      </c>
      <c r="D48" s="138">
        <f>C48/$C$44</f>
        <v>0.2771740257277993</v>
      </c>
      <c r="H48" s="18"/>
    </row>
    <row r="49" spans="2:8" ht="14.25">
      <c r="B49" s="84" t="str">
        <f t="shared" si="0"/>
        <v>"KINTO-Classic"</v>
      </c>
      <c r="C49" s="85">
        <f t="shared" si="0"/>
        <v>23861868.71</v>
      </c>
      <c r="D49" s="138">
        <f aca="true" t="shared" si="1" ref="D49:D57">C49/$C$44</f>
        <v>0.14893325086107911</v>
      </c>
      <c r="H49" s="18"/>
    </row>
    <row r="50" spans="2:8" ht="14.25">
      <c r="B50" s="84" t="str">
        <f t="shared" si="0"/>
        <v>"Raiffeisen Money Market"</v>
      </c>
      <c r="C50" s="85">
        <f t="shared" si="0"/>
        <v>12060274.73</v>
      </c>
      <c r="D50" s="138">
        <f t="shared" si="1"/>
        <v>0.07527390011428084</v>
      </c>
      <c r="H50" s="18"/>
    </row>
    <row r="51" spans="2:8" ht="14.25">
      <c r="B51" s="84" t="str">
        <f t="shared" si="0"/>
        <v>"Sparta Balanced"</v>
      </c>
      <c r="C51" s="85">
        <f t="shared" si="0"/>
        <v>9170598.89</v>
      </c>
      <c r="D51" s="138">
        <f t="shared" si="1"/>
        <v>0.057238061345058155</v>
      </c>
      <c r="H51" s="18"/>
    </row>
    <row r="52" spans="2:8" ht="14.25">
      <c r="B52" s="84" t="str">
        <f t="shared" si="0"/>
        <v>"OTP Equity Fund"</v>
      </c>
      <c r="C52" s="85">
        <f t="shared" si="0"/>
        <v>5403114.54</v>
      </c>
      <c r="D52" s="138">
        <f t="shared" si="1"/>
        <v>0.03372340293196442</v>
      </c>
      <c r="H52" s="18"/>
    </row>
    <row r="53" spans="2:8" ht="14.25">
      <c r="B53" s="84" t="str">
        <f t="shared" si="0"/>
        <v>"SEB Bond Fund"</v>
      </c>
      <c r="C53" s="85">
        <f t="shared" si="0"/>
        <v>5195749.78</v>
      </c>
      <c r="D53" s="138">
        <f t="shared" si="1"/>
        <v>0.0324291410199506</v>
      </c>
      <c r="H53" s="18"/>
    </row>
    <row r="54" spans="2:8" ht="14.25">
      <c r="B54" s="84" t="str">
        <f t="shared" si="0"/>
        <v>"Citadele Ukrainian Bond Fund"</v>
      </c>
      <c r="C54" s="85">
        <f t="shared" si="0"/>
        <v>5122358.45</v>
      </c>
      <c r="D54" s="138">
        <f t="shared" si="1"/>
        <v>0.03197107088744092</v>
      </c>
      <c r="H54" s="18"/>
    </row>
    <row r="55" spans="2:8" ht="14.25">
      <c r="B55" s="84" t="str">
        <f t="shared" si="0"/>
        <v>"Premium-Index Fund "</v>
      </c>
      <c r="C55" s="85">
        <f t="shared" si="0"/>
        <v>4429954.5921</v>
      </c>
      <c r="D55" s="138">
        <f t="shared" si="1"/>
        <v>0.0276494496967844</v>
      </c>
      <c r="H55" s="18"/>
    </row>
    <row r="56" spans="2:4" ht="14.25">
      <c r="B56" s="84" t="str">
        <f t="shared" si="0"/>
        <v>"VSE"</v>
      </c>
      <c r="C56" s="85">
        <f t="shared" si="0"/>
        <v>4201694.14</v>
      </c>
      <c r="D56" s="138">
        <f t="shared" si="1"/>
        <v>0.02622476785030245</v>
      </c>
    </row>
    <row r="57" spans="2:4" ht="14.25">
      <c r="B57" s="84" t="str">
        <f t="shared" si="0"/>
        <v>"Citadele Ukrainian Balanced Fund"</v>
      </c>
      <c r="C57" s="85">
        <f t="shared" si="0"/>
        <v>4154135.26</v>
      </c>
      <c r="D57" s="138">
        <f t="shared" si="1"/>
        <v>0.025927930302003327</v>
      </c>
    </row>
  </sheetData>
  <mergeCells count="3">
    <mergeCell ref="A1:H1"/>
    <mergeCell ref="A44:B44"/>
    <mergeCell ref="A45:H45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fidobank.ua/"/>
    <hyperlink ref="H9" r:id="rId7" display="http://pioglobal.ua/"/>
    <hyperlink ref="H10" r:id="rId8" display="http://www.kinto.com/"/>
    <hyperlink ref="H11" r:id="rId9" display="http://otpcapital.com.ua/"/>
    <hyperlink ref="H15" r:id="rId10" display="http://www.delta-capital.com.ua/"/>
    <hyperlink ref="H16" r:id="rId11" display="http://www.am.eavex.com.ua/"/>
    <hyperlink ref="H17" r:id="rId12" display="http://www.altus.ua/"/>
    <hyperlink ref="H21" r:id="rId13" display="http://fidobank.ua/"/>
    <hyperlink ref="H24" r:id="rId14" display="http://raam.com.ua/"/>
    <hyperlink ref="H25" r:id="rId15" display="http://www.altus.ua/"/>
    <hyperlink ref="H26" r:id="rId16" display="http://raam.com.ua/"/>
    <hyperlink ref="H27" r:id="rId17" display="http://upicapital.com/"/>
    <hyperlink ref="H28" r:id="rId18" display="http://www.task.ua/"/>
    <hyperlink ref="H33" r:id="rId19" display="http://univer.ua/"/>
    <hyperlink ref="H29" r:id="rId20" display="http://www.am.troika.ua/"/>
    <hyperlink ref="H30" r:id="rId21" display="http://univer.ua/"/>
    <hyperlink ref="H32" r:id="rId22" display="http://www.altus.ua/"/>
    <hyperlink ref="H23" r:id="rId23" display="http://ukrsibfunds.com"/>
    <hyperlink ref="H34" r:id="rId24" display="http://www.art-capital.com.ua/"/>
    <hyperlink ref="H22" r:id="rId25" display="http://am.concorde.ua/"/>
    <hyperlink ref="H12" r:id="rId26" display="http://www.vseswit.com.ua/"/>
    <hyperlink ref="H31" r:id="rId27" display="http://univer.ua/"/>
    <hyperlink ref="H35" r:id="rId28" display="http://univer.ua/"/>
    <hyperlink ref="H36" r:id="rId29" display="http://am.concorde.ua/"/>
    <hyperlink ref="H39" r:id="rId30" display="http://www.am.troika.ua/"/>
    <hyperlink ref="H41" r:id="rId31" display="http://bonum-group.com/"/>
    <hyperlink ref="H38" r:id="rId32" display="http://www.sem.biz.ua/"/>
    <hyperlink ref="H43" r:id="rId33" display="http://art-capital.com.ua/"/>
    <hyperlink ref="H40" r:id="rId34" display="http://www.mcapital.com.ua/"/>
    <hyperlink ref="H20" r:id="rId35" display="http://pioglobal.ua/"/>
    <hyperlink ref="H42" r:id="rId36" display="http://vuk.com.ua/"/>
    <hyperlink ref="H18" r:id="rId37" display="http://www.seb.ua/"/>
    <hyperlink ref="H44" r:id="rId38" display="http://art-capital.com.ua/"/>
    <hyperlink ref="H19" r:id="rId39" display="http://www.dragon-am.com/"/>
  </hyperlinks>
  <printOptions/>
  <pageMargins left="0.75" right="0.75" top="1" bottom="1" header="0.5" footer="0.5"/>
  <pageSetup horizontalDpi="600" verticalDpi="600" orientation="portrait" paperSize="9" scale="29" r:id="rId41"/>
  <drawing r:id="rId4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82"/>
  <sheetViews>
    <sheetView zoomScale="80" zoomScaleNormal="80" workbookViewId="0" topLeftCell="A1">
      <selection activeCell="W13" sqref="W12:W13"/>
    </sheetView>
  </sheetViews>
  <sheetFormatPr defaultColWidth="9.00390625" defaultRowHeight="12.75"/>
  <cols>
    <col min="1" max="1" width="4.25390625" style="33" customWidth="1"/>
    <col min="2" max="2" width="66.00390625" style="33" bestFit="1" customWidth="1"/>
    <col min="3" max="4" width="14.75390625" style="34" customWidth="1"/>
    <col min="5" max="8" width="12.75390625" style="35" customWidth="1"/>
    <col min="9" max="9" width="18.625" style="33" customWidth="1"/>
    <col min="10" max="10" width="20.75390625" style="33" customWidth="1"/>
    <col min="11" max="11" width="11.75390625" style="33" customWidth="1"/>
    <col min="12" max="16384" width="9.125" style="33" customWidth="1"/>
  </cols>
  <sheetData>
    <row r="1" spans="1:10" s="13" customFormat="1" ht="16.5" thickBot="1">
      <c r="A1" s="214" t="s">
        <v>134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s="19" customFormat="1" ht="15.75" customHeight="1" thickBot="1">
      <c r="A2" s="211" t="s">
        <v>59</v>
      </c>
      <c r="B2" s="100"/>
      <c r="C2" s="101"/>
      <c r="D2" s="102"/>
      <c r="E2" s="213" t="s">
        <v>148</v>
      </c>
      <c r="F2" s="213"/>
      <c r="G2" s="213"/>
      <c r="H2" s="213"/>
      <c r="I2" s="213"/>
      <c r="J2" s="213"/>
    </row>
    <row r="3" spans="1:10" s="23" customFormat="1" ht="75.75" thickBot="1">
      <c r="A3" s="212"/>
      <c r="B3" s="176" t="s">
        <v>140</v>
      </c>
      <c r="C3" s="27" t="s">
        <v>141</v>
      </c>
      <c r="D3" s="27" t="s">
        <v>142</v>
      </c>
      <c r="E3" s="16" t="s">
        <v>145</v>
      </c>
      <c r="F3" s="16" t="s">
        <v>143</v>
      </c>
      <c r="G3" s="16" t="s">
        <v>144</v>
      </c>
      <c r="H3" s="16" t="s">
        <v>191</v>
      </c>
      <c r="I3" s="17" t="s">
        <v>146</v>
      </c>
      <c r="J3" s="17" t="s">
        <v>147</v>
      </c>
    </row>
    <row r="4" spans="1:11" s="19" customFormat="1" ht="14.25" collapsed="1">
      <c r="A4" s="20">
        <v>1</v>
      </c>
      <c r="B4" s="109" t="s">
        <v>68</v>
      </c>
      <c r="C4" s="103">
        <v>38118</v>
      </c>
      <c r="D4" s="103">
        <v>38182</v>
      </c>
      <c r="E4" s="99">
        <v>0.008472153081622746</v>
      </c>
      <c r="F4" s="99">
        <v>0.012408146051329672</v>
      </c>
      <c r="G4" s="99">
        <v>0.0018856364840931228</v>
      </c>
      <c r="H4" s="99">
        <v>-0.03374846655373864</v>
      </c>
      <c r="I4" s="104">
        <v>2.7477412768965555</v>
      </c>
      <c r="J4" s="127">
        <v>0.1847096262820005</v>
      </c>
      <c r="K4" s="109"/>
    </row>
    <row r="5" spans="1:11" s="19" customFormat="1" ht="14.25" collapsed="1">
      <c r="A5" s="20">
        <v>2</v>
      </c>
      <c r="B5" s="183" t="s">
        <v>94</v>
      </c>
      <c r="C5" s="103">
        <v>38492</v>
      </c>
      <c r="D5" s="103">
        <v>38629</v>
      </c>
      <c r="E5" s="99">
        <v>0.020949376714233914</v>
      </c>
      <c r="F5" s="99">
        <v>-0.032748060745837804</v>
      </c>
      <c r="G5" s="99">
        <v>-0.4326976709325744</v>
      </c>
      <c r="H5" s="99">
        <v>-0.46079598803150257</v>
      </c>
      <c r="I5" s="104">
        <v>-0.6318119600898366</v>
      </c>
      <c r="J5" s="128">
        <v>-0.14108262228844104</v>
      </c>
      <c r="K5" s="183"/>
    </row>
    <row r="6" spans="1:11" s="19" customFormat="1" ht="14.25" collapsed="1">
      <c r="A6" s="20">
        <v>3</v>
      </c>
      <c r="B6" s="109" t="s">
        <v>72</v>
      </c>
      <c r="C6" s="103">
        <v>38516</v>
      </c>
      <c r="D6" s="103">
        <v>38705</v>
      </c>
      <c r="E6" s="99">
        <v>-0.06482852855531573</v>
      </c>
      <c r="F6" s="99">
        <v>-0.3485337071097778</v>
      </c>
      <c r="G6" s="99">
        <v>-0.4784489006965822</v>
      </c>
      <c r="H6" s="99">
        <v>-0.48069231218405317</v>
      </c>
      <c r="I6" s="104">
        <v>0.13288918500497715</v>
      </c>
      <c r="J6" s="128">
        <v>0.019806638573733437</v>
      </c>
      <c r="K6" s="109"/>
    </row>
    <row r="7" spans="1:11" s="19" customFormat="1" ht="14.25" collapsed="1">
      <c r="A7" s="20">
        <v>4</v>
      </c>
      <c r="B7" s="109" t="s">
        <v>71</v>
      </c>
      <c r="C7" s="103">
        <v>38516</v>
      </c>
      <c r="D7" s="103">
        <v>38733</v>
      </c>
      <c r="E7" s="99">
        <v>-0.2553580230209671</v>
      </c>
      <c r="F7" s="99">
        <v>-0.5458039039730362</v>
      </c>
      <c r="G7" s="99">
        <v>-0.6518243063194433</v>
      </c>
      <c r="H7" s="99">
        <v>-0.6791797472985469</v>
      </c>
      <c r="I7" s="104">
        <v>-0.6139189795301938</v>
      </c>
      <c r="J7" s="128">
        <v>-0.14051933836436636</v>
      </c>
      <c r="K7" s="109"/>
    </row>
    <row r="8" spans="1:11" s="19" customFormat="1" ht="14.25" collapsed="1">
      <c r="A8" s="20">
        <v>5</v>
      </c>
      <c r="B8" s="183" t="s">
        <v>85</v>
      </c>
      <c r="C8" s="103">
        <v>38828</v>
      </c>
      <c r="D8" s="103">
        <v>39028</v>
      </c>
      <c r="E8" s="99">
        <v>0.005206863729781519</v>
      </c>
      <c r="F8" s="99">
        <v>0.031411729076119554</v>
      </c>
      <c r="G8" s="99">
        <v>0.0698926738815473</v>
      </c>
      <c r="H8" s="99">
        <v>0.08459594823728911</v>
      </c>
      <c r="I8" s="104">
        <v>0.9948124913892196</v>
      </c>
      <c r="J8" s="128">
        <v>0.1343824767828159</v>
      </c>
      <c r="K8" s="183"/>
    </row>
    <row r="9" spans="1:11" s="19" customFormat="1" ht="14.25" collapsed="1">
      <c r="A9" s="20">
        <v>6</v>
      </c>
      <c r="B9" s="183" t="s">
        <v>97</v>
      </c>
      <c r="C9" s="103">
        <v>38919</v>
      </c>
      <c r="D9" s="103">
        <v>39092</v>
      </c>
      <c r="E9" s="99">
        <v>0.007188231024987557</v>
      </c>
      <c r="F9" s="99">
        <v>0.033330925406783285</v>
      </c>
      <c r="G9" s="99">
        <v>-0.032478531112116626</v>
      </c>
      <c r="H9" s="99">
        <v>-0.17997886996695833</v>
      </c>
      <c r="I9" s="104">
        <v>0.2769035750421547</v>
      </c>
      <c r="J9" s="128">
        <v>0.047187995636711166</v>
      </c>
      <c r="K9" s="183"/>
    </row>
    <row r="10" spans="1:11" s="19" customFormat="1" ht="14.25" collapsed="1">
      <c r="A10" s="20">
        <v>7</v>
      </c>
      <c r="B10" s="183" t="s">
        <v>96</v>
      </c>
      <c r="C10" s="103">
        <v>38919</v>
      </c>
      <c r="D10" s="103">
        <v>39092</v>
      </c>
      <c r="E10" s="99">
        <v>-0.07641698139178732</v>
      </c>
      <c r="F10" s="99">
        <v>-0.04382836151992009</v>
      </c>
      <c r="G10" s="99">
        <v>-0.19430184204284495</v>
      </c>
      <c r="H10" s="99">
        <v>-0.46138975072681976</v>
      </c>
      <c r="I10" s="104">
        <v>-0.4222742340926934</v>
      </c>
      <c r="J10" s="128">
        <v>-0.09831788748374326</v>
      </c>
      <c r="K10" s="183"/>
    </row>
    <row r="11" spans="1:11" s="19" customFormat="1" ht="14.25" collapsed="1">
      <c r="A11" s="20">
        <v>8</v>
      </c>
      <c r="B11" s="28" t="s">
        <v>103</v>
      </c>
      <c r="C11" s="103">
        <v>38968</v>
      </c>
      <c r="D11" s="103">
        <v>39140</v>
      </c>
      <c r="E11" s="99">
        <v>0.006589352195479847</v>
      </c>
      <c r="F11" s="99">
        <v>0.006232801360669171</v>
      </c>
      <c r="G11" s="99">
        <v>-0.08567957361217327</v>
      </c>
      <c r="H11" s="99">
        <v>-0.45735136874381555</v>
      </c>
      <c r="I11" s="104">
        <v>-0.5302044981537437</v>
      </c>
      <c r="J11" s="128">
        <v>-0.13595223990616578</v>
      </c>
      <c r="K11" s="28"/>
    </row>
    <row r="12" spans="1:11" s="19" customFormat="1" ht="14.25" collapsed="1">
      <c r="A12" s="20">
        <v>9</v>
      </c>
      <c r="B12" s="109" t="s">
        <v>84</v>
      </c>
      <c r="C12" s="103">
        <v>39066</v>
      </c>
      <c r="D12" s="103">
        <v>39258</v>
      </c>
      <c r="E12" s="99">
        <v>-0.0037305846383358654</v>
      </c>
      <c r="F12" s="99">
        <v>0.027966058113352954</v>
      </c>
      <c r="G12" s="99">
        <v>-0.14281459710983135</v>
      </c>
      <c r="H12" s="99">
        <v>-0.355954867931665</v>
      </c>
      <c r="I12" s="104">
        <v>-0.6990034178877164</v>
      </c>
      <c r="J12" s="128">
        <v>-0.21943162771822555</v>
      </c>
      <c r="K12" s="109"/>
    </row>
    <row r="13" spans="1:11" s="19" customFormat="1" ht="14.25" collapsed="1">
      <c r="A13" s="20">
        <v>10</v>
      </c>
      <c r="B13" s="109" t="s">
        <v>74</v>
      </c>
      <c r="C13" s="103">
        <v>39066</v>
      </c>
      <c r="D13" s="103">
        <v>39258</v>
      </c>
      <c r="E13" s="99">
        <v>0.011831893234348412</v>
      </c>
      <c r="F13" s="99">
        <v>0.02926992072419443</v>
      </c>
      <c r="G13" s="99">
        <v>0.06346736562461697</v>
      </c>
      <c r="H13" s="99">
        <v>0.13128062137317276</v>
      </c>
      <c r="I13" s="104">
        <v>0.9636242554799681</v>
      </c>
      <c r="J13" s="128">
        <v>0.14938918564519166</v>
      </c>
      <c r="K13" s="109"/>
    </row>
    <row r="14" spans="1:11" s="19" customFormat="1" ht="14.25" collapsed="1">
      <c r="A14" s="20">
        <v>11</v>
      </c>
      <c r="B14" s="28" t="s">
        <v>80</v>
      </c>
      <c r="C14" s="103">
        <v>39252</v>
      </c>
      <c r="D14" s="103">
        <v>39420</v>
      </c>
      <c r="E14" s="99">
        <v>0.008989423008192832</v>
      </c>
      <c r="F14" s="99">
        <v>0.0013621508531356241</v>
      </c>
      <c r="G14" s="99">
        <v>0.009695189424107964</v>
      </c>
      <c r="H14" s="99">
        <v>-0.05422299242293438</v>
      </c>
      <c r="I14" s="104">
        <v>-0.14729930822444282</v>
      </c>
      <c r="J14" s="128">
        <v>-0.035545496780636565</v>
      </c>
      <c r="K14" s="28"/>
    </row>
    <row r="15" spans="1:11" s="19" customFormat="1" ht="14.25" collapsed="1">
      <c r="A15" s="20">
        <v>12</v>
      </c>
      <c r="B15" s="183" t="s">
        <v>78</v>
      </c>
      <c r="C15" s="103">
        <v>39252</v>
      </c>
      <c r="D15" s="103">
        <v>39420</v>
      </c>
      <c r="E15" s="99">
        <v>0.024145726407849954</v>
      </c>
      <c r="F15" s="99">
        <v>-0.0034777362495749253</v>
      </c>
      <c r="G15" s="99">
        <v>-0.00223357898571086</v>
      </c>
      <c r="H15" s="99">
        <v>-0.039097744965361</v>
      </c>
      <c r="I15" s="104">
        <v>-0.029451503623189046</v>
      </c>
      <c r="J15" s="128">
        <v>-0.006766843106993492</v>
      </c>
      <c r="K15" s="183"/>
    </row>
    <row r="16" spans="1:11" s="19" customFormat="1" ht="14.25" collapsed="1">
      <c r="A16" s="20">
        <v>13</v>
      </c>
      <c r="B16" s="183" t="s">
        <v>135</v>
      </c>
      <c r="C16" s="103">
        <v>39269</v>
      </c>
      <c r="D16" s="103">
        <v>39443</v>
      </c>
      <c r="E16" s="99">
        <v>0.08279579901014578</v>
      </c>
      <c r="F16" s="99">
        <v>-0.01388590056009864</v>
      </c>
      <c r="G16" s="99">
        <v>-0.03577567653444469</v>
      </c>
      <c r="H16" s="99">
        <v>-0.17545962460721232</v>
      </c>
      <c r="I16" s="104">
        <v>-0.6617955415567873</v>
      </c>
      <c r="J16" s="128">
        <v>-0.22105081803931903</v>
      </c>
      <c r="K16" s="183"/>
    </row>
    <row r="17" spans="1:11" s="19" customFormat="1" ht="14.25" collapsed="1">
      <c r="A17" s="20">
        <v>14</v>
      </c>
      <c r="B17" s="183" t="s">
        <v>86</v>
      </c>
      <c r="C17" s="103">
        <v>39269</v>
      </c>
      <c r="D17" s="103">
        <v>39471</v>
      </c>
      <c r="E17" s="99">
        <v>0.014565144369151017</v>
      </c>
      <c r="F17" s="99">
        <v>-0.0031039892094705257</v>
      </c>
      <c r="G17" s="99">
        <v>-0.01742417050633982</v>
      </c>
      <c r="H17" s="99">
        <v>-0.0466722149760902</v>
      </c>
      <c r="I17" s="104">
        <v>-0.5224839844207592</v>
      </c>
      <c r="J17" s="128">
        <v>-0.15918910926260854</v>
      </c>
      <c r="K17" s="183"/>
    </row>
    <row r="18" spans="1:11" s="19" customFormat="1" ht="14.25" collapsed="1">
      <c r="A18" s="20">
        <v>15</v>
      </c>
      <c r="B18" s="183" t="s">
        <v>76</v>
      </c>
      <c r="C18" s="103">
        <v>39378</v>
      </c>
      <c r="D18" s="103">
        <v>39478</v>
      </c>
      <c r="E18" s="99">
        <v>0.001691298568193167</v>
      </c>
      <c r="F18" s="99">
        <v>-0.040462550020897825</v>
      </c>
      <c r="G18" s="99">
        <v>-0.1237984367956646</v>
      </c>
      <c r="H18" s="99">
        <v>-0.24796323018177158</v>
      </c>
      <c r="I18" s="104">
        <v>-0.6381642904435241</v>
      </c>
      <c r="J18" s="128">
        <v>-0.21300958149395122</v>
      </c>
      <c r="K18" s="183"/>
    </row>
    <row r="19" spans="1:11" s="19" customFormat="1" ht="14.25" collapsed="1">
      <c r="A19" s="20">
        <v>16</v>
      </c>
      <c r="B19" s="183" t="s">
        <v>104</v>
      </c>
      <c r="C19" s="103">
        <v>39330</v>
      </c>
      <c r="D19" s="103">
        <v>39560</v>
      </c>
      <c r="E19" s="99">
        <v>-0.006136903043429842</v>
      </c>
      <c r="F19" s="99">
        <v>-0.023456762000430786</v>
      </c>
      <c r="G19" s="99">
        <v>-0.09091975538958186</v>
      </c>
      <c r="H19" s="99">
        <v>-0.300554636468917</v>
      </c>
      <c r="I19" s="104">
        <v>-0.5205573473038609</v>
      </c>
      <c r="J19" s="128">
        <v>-0.16715339535692886</v>
      </c>
      <c r="K19" s="183"/>
    </row>
    <row r="20" spans="1:11" s="19" customFormat="1" ht="14.25" collapsed="1">
      <c r="A20" s="20">
        <v>17</v>
      </c>
      <c r="B20" s="184" t="s">
        <v>67</v>
      </c>
      <c r="C20" s="103">
        <v>39413</v>
      </c>
      <c r="D20" s="103">
        <v>39589</v>
      </c>
      <c r="E20" s="99">
        <v>0.015348507377811904</v>
      </c>
      <c r="F20" s="99">
        <v>0.021479244156640487</v>
      </c>
      <c r="G20" s="99">
        <v>0.057185249941187344</v>
      </c>
      <c r="H20" s="99">
        <v>0.11962171895503482</v>
      </c>
      <c r="I20" s="104">
        <v>0.4476128379567583</v>
      </c>
      <c r="J20" s="128">
        <v>0.09844309439014731</v>
      </c>
      <c r="K20" s="184"/>
    </row>
    <row r="21" spans="1:11" s="19" customFormat="1" ht="14.25">
      <c r="A21" s="20">
        <v>18</v>
      </c>
      <c r="B21" s="184" t="s">
        <v>98</v>
      </c>
      <c r="C21" s="103">
        <v>39429</v>
      </c>
      <c r="D21" s="103">
        <v>39618</v>
      </c>
      <c r="E21" s="99">
        <v>0.010537490406989924</v>
      </c>
      <c r="F21" s="99">
        <v>0.0522648549555802</v>
      </c>
      <c r="G21" s="99">
        <v>0.0280211346489756</v>
      </c>
      <c r="H21" s="99">
        <v>-0.07791286511723294</v>
      </c>
      <c r="I21" s="104">
        <v>-0.018101033557044954</v>
      </c>
      <c r="J21" s="128">
        <v>-0.004720833323407003</v>
      </c>
      <c r="K21" s="184"/>
    </row>
    <row r="22" spans="1:11" s="19" customFormat="1" ht="14.25">
      <c r="A22" s="20">
        <v>19</v>
      </c>
      <c r="B22" s="184" t="s">
        <v>101</v>
      </c>
      <c r="C22" s="103">
        <v>39429</v>
      </c>
      <c r="D22" s="103">
        <v>39651</v>
      </c>
      <c r="E22" s="99">
        <v>-0.11546770609797141</v>
      </c>
      <c r="F22" s="99">
        <v>-0.08015398058007883</v>
      </c>
      <c r="G22" s="99">
        <v>-0.08844391427876652</v>
      </c>
      <c r="H22" s="99">
        <v>-0.30056174545101644</v>
      </c>
      <c r="I22" s="104">
        <v>-0.5325161658031086</v>
      </c>
      <c r="J22" s="128">
        <v>-0.18266188849134535</v>
      </c>
      <c r="K22" s="184"/>
    </row>
    <row r="23" spans="1:11" s="19" customFormat="1" ht="14.25">
      <c r="A23" s="20">
        <v>20</v>
      </c>
      <c r="B23" s="184" t="s">
        <v>107</v>
      </c>
      <c r="C23" s="103">
        <v>39443</v>
      </c>
      <c r="D23" s="103">
        <v>39715</v>
      </c>
      <c r="E23" s="99">
        <v>-0.005508582021034103</v>
      </c>
      <c r="F23" s="99">
        <v>-0.1757422688175193</v>
      </c>
      <c r="G23" s="99">
        <v>-0.18863731588681643</v>
      </c>
      <c r="H23" s="99">
        <v>-0.2368522039417228</v>
      </c>
      <c r="I23" s="104">
        <v>-0.5108086021505369</v>
      </c>
      <c r="J23" s="128">
        <v>-0.1803798501750583</v>
      </c>
      <c r="K23" s="184"/>
    </row>
    <row r="24" spans="1:11" s="19" customFormat="1" ht="14.25" collapsed="1">
      <c r="A24" s="20">
        <v>21</v>
      </c>
      <c r="B24" s="184" t="s">
        <v>95</v>
      </c>
      <c r="C24" s="103">
        <v>39527</v>
      </c>
      <c r="D24" s="103">
        <v>39715</v>
      </c>
      <c r="E24" s="99">
        <v>0.019048958737274635</v>
      </c>
      <c r="F24" s="99">
        <v>0.039574480798947764</v>
      </c>
      <c r="G24" s="99">
        <v>0.09998887434668591</v>
      </c>
      <c r="H24" s="99">
        <v>0.0991298790096573</v>
      </c>
      <c r="I24" s="104">
        <v>0.5349388944723477</v>
      </c>
      <c r="J24" s="128">
        <v>0.12660265001999993</v>
      </c>
      <c r="K24" s="184"/>
    </row>
    <row r="25" spans="1:11" s="19" customFormat="1" ht="14.25" collapsed="1">
      <c r="A25" s="20">
        <v>22</v>
      </c>
      <c r="B25" s="109" t="s">
        <v>70</v>
      </c>
      <c r="C25" s="103">
        <v>39630</v>
      </c>
      <c r="D25" s="103">
        <v>39717</v>
      </c>
      <c r="E25" s="99">
        <v>-0.002635515251791065</v>
      </c>
      <c r="F25" s="99">
        <v>-0.011388242645475333</v>
      </c>
      <c r="G25" s="99">
        <v>-0.0055217223980669194</v>
      </c>
      <c r="H25" s="106" t="s">
        <v>149</v>
      </c>
      <c r="I25" s="104">
        <v>0.3363349930783257</v>
      </c>
      <c r="J25" s="128">
        <v>0.08413479203304997</v>
      </c>
      <c r="K25" s="109"/>
    </row>
    <row r="26" spans="1:11" s="19" customFormat="1" ht="14.25" collapsed="1">
      <c r="A26" s="20">
        <v>23</v>
      </c>
      <c r="B26" s="183" t="s">
        <v>99</v>
      </c>
      <c r="C26" s="103">
        <v>39560</v>
      </c>
      <c r="D26" s="103">
        <v>39770</v>
      </c>
      <c r="E26" s="99">
        <v>0.002542595063081521</v>
      </c>
      <c r="F26" s="99">
        <v>0.05816074321750575</v>
      </c>
      <c r="G26" s="99">
        <v>-0.0383989211403819</v>
      </c>
      <c r="H26" s="99">
        <v>-0.23002274908112763</v>
      </c>
      <c r="I26" s="104">
        <v>-0.36010236957766983</v>
      </c>
      <c r="J26" s="128">
        <v>-0.12158539274879421</v>
      </c>
      <c r="K26" s="183"/>
    </row>
    <row r="27" spans="1:11" s="19" customFormat="1" ht="14.25" collapsed="1">
      <c r="A27" s="20">
        <v>24</v>
      </c>
      <c r="B27" s="28" t="s">
        <v>77</v>
      </c>
      <c r="C27" s="103">
        <v>39884</v>
      </c>
      <c r="D27" s="103">
        <v>40001</v>
      </c>
      <c r="E27" s="99">
        <v>-0.0494255996824805</v>
      </c>
      <c r="F27" s="99">
        <v>-0.008609017902316052</v>
      </c>
      <c r="G27" s="99">
        <v>-0.049331966584949205</v>
      </c>
      <c r="H27" s="99">
        <v>-0.20929261189292125</v>
      </c>
      <c r="I27" s="104">
        <v>-0.3046610435078282</v>
      </c>
      <c r="J27" s="128">
        <v>-0.12125806962956376</v>
      </c>
      <c r="K27" s="28"/>
    </row>
    <row r="28" spans="1:11" s="19" customFormat="1" ht="14.25" collapsed="1">
      <c r="A28" s="20">
        <v>25</v>
      </c>
      <c r="B28" s="183" t="s">
        <v>82</v>
      </c>
      <c r="C28" s="103">
        <v>40031</v>
      </c>
      <c r="D28" s="103">
        <v>40129</v>
      </c>
      <c r="E28" s="99">
        <v>-0.00026251550780898025</v>
      </c>
      <c r="F28" s="99">
        <v>0.039509431028998954</v>
      </c>
      <c r="G28" s="99">
        <v>-0.07912895186352575</v>
      </c>
      <c r="H28" s="99">
        <v>-0.35998083789262747</v>
      </c>
      <c r="I28" s="104">
        <v>-0.6147917015657433</v>
      </c>
      <c r="J28" s="128">
        <v>-0.32141798369202124</v>
      </c>
      <c r="K28" s="183"/>
    </row>
    <row r="29" spans="1:11" s="19" customFormat="1" ht="14.25" collapsed="1">
      <c r="A29" s="20">
        <v>26</v>
      </c>
      <c r="B29" s="183" t="s">
        <v>69</v>
      </c>
      <c r="C29" s="103">
        <v>39869</v>
      </c>
      <c r="D29" s="103">
        <v>40157</v>
      </c>
      <c r="E29" s="99">
        <v>0.014366939620524821</v>
      </c>
      <c r="F29" s="99">
        <v>0.034004257942719995</v>
      </c>
      <c r="G29" s="99">
        <v>0.0718879879907397</v>
      </c>
      <c r="H29" s="99">
        <v>0.1421187870637861</v>
      </c>
      <c r="I29" s="104">
        <v>0.6277871143204223</v>
      </c>
      <c r="J29" s="128">
        <v>0.2267998335052992</v>
      </c>
      <c r="K29" s="183"/>
    </row>
    <row r="30" spans="1:11" s="19" customFormat="1" ht="14.25" collapsed="1">
      <c r="A30" s="20">
        <v>27</v>
      </c>
      <c r="B30" s="28" t="s">
        <v>73</v>
      </c>
      <c r="C30" s="103">
        <v>40253</v>
      </c>
      <c r="D30" s="103">
        <v>40366</v>
      </c>
      <c r="E30" s="99">
        <v>0.00842246198115748</v>
      </c>
      <c r="F30" s="99">
        <v>0.05429278041546182</v>
      </c>
      <c r="G30" s="99">
        <v>0.004442785199715749</v>
      </c>
      <c r="H30" s="99">
        <v>-0.1447154609710295</v>
      </c>
      <c r="I30" s="104">
        <v>-0.38967009560954724</v>
      </c>
      <c r="J30" s="128">
        <v>-0.238639814602165</v>
      </c>
      <c r="K30" s="28"/>
    </row>
    <row r="31" spans="1:11" s="19" customFormat="1" ht="14.25" collapsed="1">
      <c r="A31" s="20">
        <v>28</v>
      </c>
      <c r="B31" s="183" t="s">
        <v>79</v>
      </c>
      <c r="C31" s="103">
        <v>40114</v>
      </c>
      <c r="D31" s="103">
        <v>40401</v>
      </c>
      <c r="E31" s="99">
        <v>0.059931199382667444</v>
      </c>
      <c r="F31" s="99">
        <v>0.12641508261926515</v>
      </c>
      <c r="G31" s="99">
        <v>0.06847722140235168</v>
      </c>
      <c r="H31" s="99">
        <v>-0.15637919761182162</v>
      </c>
      <c r="I31" s="104">
        <v>-0.380120580724877</v>
      </c>
      <c r="J31" s="128">
        <v>-0.24333930819181682</v>
      </c>
      <c r="K31" s="183"/>
    </row>
    <row r="32" spans="1:11" s="19" customFormat="1" ht="14.25" collapsed="1">
      <c r="A32" s="20">
        <v>29</v>
      </c>
      <c r="B32" s="183" t="s">
        <v>136</v>
      </c>
      <c r="C32" s="103">
        <v>40226</v>
      </c>
      <c r="D32" s="103">
        <v>40430</v>
      </c>
      <c r="E32" s="99">
        <v>0.016188182526752026</v>
      </c>
      <c r="F32" s="99">
        <v>0.04648454432921856</v>
      </c>
      <c r="G32" s="99">
        <v>0.08677165872240589</v>
      </c>
      <c r="H32" s="99">
        <v>0.152092108057708</v>
      </c>
      <c r="I32" s="104">
        <v>0.3932038102524835</v>
      </c>
      <c r="J32" s="128">
        <v>0.22475482773642752</v>
      </c>
      <c r="K32" s="183"/>
    </row>
    <row r="33" spans="1:11" s="19" customFormat="1" ht="14.25" collapsed="1">
      <c r="A33" s="20">
        <v>30</v>
      </c>
      <c r="B33" s="183" t="s">
        <v>105</v>
      </c>
      <c r="C33" s="103">
        <v>40268</v>
      </c>
      <c r="D33" s="103">
        <v>40430</v>
      </c>
      <c r="E33" s="99">
        <v>-0.00993577352224051</v>
      </c>
      <c r="F33" s="99">
        <v>0.006146052734595786</v>
      </c>
      <c r="G33" s="99">
        <v>-0.13677866779409575</v>
      </c>
      <c r="H33" s="99">
        <v>-0.3959377319827986</v>
      </c>
      <c r="I33" s="104">
        <v>-0.6318955150522214</v>
      </c>
      <c r="J33" s="128">
        <v>-0.4572011077636887</v>
      </c>
      <c r="K33" s="183"/>
    </row>
    <row r="34" spans="1:11" s="19" customFormat="1" ht="14.25" collapsed="1">
      <c r="A34" s="20">
        <v>31</v>
      </c>
      <c r="B34" s="184" t="s">
        <v>91</v>
      </c>
      <c r="C34" s="103">
        <v>40269</v>
      </c>
      <c r="D34" s="103">
        <v>40513</v>
      </c>
      <c r="E34" s="99">
        <v>0.0165088292091502</v>
      </c>
      <c r="F34" s="99">
        <v>0.04650557380413578</v>
      </c>
      <c r="G34" s="99">
        <v>-0.017166046054387096</v>
      </c>
      <c r="H34" s="99">
        <v>-0.2615593854484273</v>
      </c>
      <c r="I34" s="104">
        <v>-0.5743311205120194</v>
      </c>
      <c r="J34" s="128">
        <v>-0.45474739373480244</v>
      </c>
      <c r="K34" s="184"/>
    </row>
    <row r="35" spans="1:11" s="19" customFormat="1" ht="14.25" collapsed="1">
      <c r="A35" s="20">
        <v>32</v>
      </c>
      <c r="B35" s="184" t="s">
        <v>93</v>
      </c>
      <c r="C35" s="103">
        <v>40427</v>
      </c>
      <c r="D35" s="103">
        <v>40543</v>
      </c>
      <c r="E35" s="99">
        <v>0.007339655448889371</v>
      </c>
      <c r="F35" s="99">
        <v>0.031193741165093103</v>
      </c>
      <c r="G35" s="99">
        <v>0.015711987956160023</v>
      </c>
      <c r="H35" s="99">
        <v>-0.027946803953699417</v>
      </c>
      <c r="I35" s="104">
        <v>-0.02600847953216201</v>
      </c>
      <c r="J35" s="128">
        <v>-0.019677231885459556</v>
      </c>
      <c r="K35" s="184"/>
    </row>
    <row r="36" spans="1:11" ht="14.25" collapsed="1">
      <c r="A36" s="20">
        <v>33</v>
      </c>
      <c r="B36" s="109" t="s">
        <v>92</v>
      </c>
      <c r="C36" s="103">
        <v>40333</v>
      </c>
      <c r="D36" s="103">
        <v>40572</v>
      </c>
      <c r="E36" s="99">
        <v>-0.002550847454591443</v>
      </c>
      <c r="F36" s="99">
        <v>-0.031128409211723773</v>
      </c>
      <c r="G36" s="99">
        <v>-0.03529504794914862</v>
      </c>
      <c r="H36" s="106" t="s">
        <v>149</v>
      </c>
      <c r="I36" s="104">
        <v>-0.06383857599999831</v>
      </c>
      <c r="J36" s="171">
        <v>-0.05154304030425216</v>
      </c>
      <c r="K36" s="109"/>
    </row>
    <row r="37" spans="1:11" ht="14.25" collapsed="1">
      <c r="A37" s="20">
        <v>34</v>
      </c>
      <c r="B37" s="184" t="s">
        <v>90</v>
      </c>
      <c r="C37" s="103">
        <v>40416</v>
      </c>
      <c r="D37" s="103">
        <v>40583</v>
      </c>
      <c r="E37" s="99">
        <v>0.020010383937794307</v>
      </c>
      <c r="F37" s="99">
        <v>0.03849972134064772</v>
      </c>
      <c r="G37" s="99">
        <v>0.0592684937548138</v>
      </c>
      <c r="H37" s="99">
        <v>-0.0306583808093015</v>
      </c>
      <c r="I37" s="104">
        <v>-0.30087388681872995</v>
      </c>
      <c r="J37" s="171">
        <v>-0.2549019318364736</v>
      </c>
      <c r="K37" s="184"/>
    </row>
    <row r="38" spans="1:11" ht="14.25" collapsed="1">
      <c r="A38" s="20">
        <v>35</v>
      </c>
      <c r="B38" s="183" t="s">
        <v>75</v>
      </c>
      <c r="C38" s="103">
        <v>40444</v>
      </c>
      <c r="D38" s="103">
        <v>40617</v>
      </c>
      <c r="E38" s="99">
        <v>0.0023087857194714623</v>
      </c>
      <c r="F38" s="99">
        <v>-0.04096465822334605</v>
      </c>
      <c r="G38" s="99">
        <v>-0.006835640688201972</v>
      </c>
      <c r="H38" s="99">
        <v>-0.08537385911352469</v>
      </c>
      <c r="I38" s="104">
        <v>-0.18111593451568897</v>
      </c>
      <c r="J38" s="171">
        <v>-0.1629588888270065</v>
      </c>
      <c r="K38" s="185"/>
    </row>
    <row r="39" spans="1:11" ht="14.25" collapsed="1">
      <c r="A39" s="20">
        <v>36</v>
      </c>
      <c r="B39" s="185" t="s">
        <v>88</v>
      </c>
      <c r="C39" s="103">
        <v>40368</v>
      </c>
      <c r="D39" s="103">
        <v>40633</v>
      </c>
      <c r="E39" s="99">
        <v>0.021066406582283426</v>
      </c>
      <c r="F39" s="99">
        <v>0.03895439975924364</v>
      </c>
      <c r="G39" s="99">
        <v>0.07628508766205866</v>
      </c>
      <c r="H39" s="99">
        <v>0.14338748669529755</v>
      </c>
      <c r="I39" s="104">
        <v>0.2489284828711249</v>
      </c>
      <c r="J39" s="171">
        <v>0.2286608297006958</v>
      </c>
      <c r="K39" s="185"/>
    </row>
    <row r="40" spans="1:11" ht="14.25" collapsed="1">
      <c r="A40" s="20">
        <v>37</v>
      </c>
      <c r="B40" s="185" t="s">
        <v>102</v>
      </c>
      <c r="C40" s="103">
        <v>40368</v>
      </c>
      <c r="D40" s="103">
        <v>40633</v>
      </c>
      <c r="E40" s="99">
        <v>0.03631067385952069</v>
      </c>
      <c r="F40" s="99">
        <v>0.12211180085501994</v>
      </c>
      <c r="G40" s="99">
        <v>-0.022639883317464693</v>
      </c>
      <c r="H40" s="99">
        <v>-0.30678785164791766</v>
      </c>
      <c r="I40" s="104">
        <v>-0.6389821553693833</v>
      </c>
      <c r="J40" s="171">
        <v>-0.6108685289564637</v>
      </c>
      <c r="K40" s="183"/>
    </row>
    <row r="41" spans="1:11" ht="14.25" collapsed="1">
      <c r="A41" s="20">
        <v>38</v>
      </c>
      <c r="B41" s="184" t="s">
        <v>87</v>
      </c>
      <c r="C41" s="103">
        <v>40427</v>
      </c>
      <c r="D41" s="103">
        <v>40708</v>
      </c>
      <c r="E41" s="99">
        <v>0.012550321239320095</v>
      </c>
      <c r="F41" s="99">
        <v>0.05585367017505094</v>
      </c>
      <c r="G41" s="99">
        <v>0.07937880673246034</v>
      </c>
      <c r="H41" s="99">
        <v>0.1328028421581131</v>
      </c>
      <c r="I41" s="104">
        <v>0.21526805234795954</v>
      </c>
      <c r="J41" s="171">
        <v>0.24991893794414444</v>
      </c>
      <c r="K41" s="184"/>
    </row>
    <row r="42" spans="1:11" ht="14.25">
      <c r="A42" s="20">
        <v>39</v>
      </c>
      <c r="B42" s="186" t="s">
        <v>106</v>
      </c>
      <c r="C42" s="103">
        <v>40624</v>
      </c>
      <c r="D42" s="103">
        <v>40795</v>
      </c>
      <c r="E42" s="99">
        <v>-0.0331233380410072</v>
      </c>
      <c r="F42" s="99">
        <v>-0.035095242160520956</v>
      </c>
      <c r="G42" s="99">
        <v>-0.009768219003695955</v>
      </c>
      <c r="H42" s="99">
        <v>-0.08508774196936242</v>
      </c>
      <c r="I42" s="104">
        <v>-0.10118546153846364</v>
      </c>
      <c r="J42" s="171">
        <v>-0.15450650874866823</v>
      </c>
      <c r="K42" s="186"/>
    </row>
    <row r="43" spans="1:11" s="19" customFormat="1" ht="14.25" collapsed="1">
      <c r="A43" s="20">
        <v>40</v>
      </c>
      <c r="B43" s="57" t="s">
        <v>81</v>
      </c>
      <c r="C43" s="103">
        <v>40716</v>
      </c>
      <c r="D43" s="103">
        <v>40897</v>
      </c>
      <c r="E43" s="99">
        <v>0.370390748602335</v>
      </c>
      <c r="F43" s="99">
        <v>0.4374194360221286</v>
      </c>
      <c r="G43" s="99">
        <v>0.4508386399156492</v>
      </c>
      <c r="H43" s="99">
        <v>0.5109571151855377</v>
      </c>
      <c r="I43" s="104">
        <v>0.6707077757685334</v>
      </c>
      <c r="J43" s="128">
        <v>3.225090366433042</v>
      </c>
      <c r="K43" s="57"/>
    </row>
    <row r="44" spans="1:11" s="19" customFormat="1" ht="14.25" collapsed="1">
      <c r="A44" s="20">
        <v>41</v>
      </c>
      <c r="B44" s="88" t="s">
        <v>89</v>
      </c>
      <c r="C44" s="105">
        <v>41026</v>
      </c>
      <c r="D44" s="105">
        <v>41242</v>
      </c>
      <c r="E44" s="106">
        <v>0.01181981215368011</v>
      </c>
      <c r="F44" s="106" t="s">
        <v>149</v>
      </c>
      <c r="G44" s="106" t="s">
        <v>149</v>
      </c>
      <c r="H44" s="106" t="s">
        <v>149</v>
      </c>
      <c r="I44" s="107">
        <v>0.022127828531272042</v>
      </c>
      <c r="J44" s="128" t="s">
        <v>31</v>
      </c>
      <c r="K44" s="88"/>
    </row>
    <row r="45" spans="1:11" s="19" customFormat="1" ht="15.75" thickBot="1">
      <c r="A45" s="20"/>
      <c r="B45" s="160" t="s">
        <v>137</v>
      </c>
      <c r="C45" s="161"/>
      <c r="D45" s="161"/>
      <c r="E45" s="162">
        <f>AVERAGE(E4:E44)</f>
        <v>0.0051643003649739045</v>
      </c>
      <c r="F45" s="162">
        <f>AVERAGE(F4:F44)</f>
        <v>-0.0011882811006046546</v>
      </c>
      <c r="G45" s="162">
        <f>AVERAGE(G4:G44)</f>
        <v>-0.04307861358273099</v>
      </c>
      <c r="H45" s="162">
        <f>AVERAGE(H4:H44)</f>
        <v>-0.14121433513706105</v>
      </c>
      <c r="I45" s="165" t="s">
        <v>14</v>
      </c>
      <c r="J45" s="165" t="s">
        <v>14</v>
      </c>
      <c r="K45" s="160"/>
    </row>
    <row r="46" spans="1:11" s="19" customFormat="1" ht="14.25">
      <c r="A46" s="215" t="s">
        <v>138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0"/>
    </row>
    <row r="47" spans="1:11" s="19" customFormat="1" ht="15" thickBot="1">
      <c r="A47" s="209" t="s">
        <v>139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10"/>
    </row>
    <row r="48" s="19" customFormat="1" ht="14.25" collapsed="1"/>
    <row r="49" s="19" customFormat="1" ht="14.25" collapsed="1"/>
    <row r="50" s="19" customFormat="1" ht="14.25" collapsed="1"/>
    <row r="51" s="19" customFormat="1" ht="14.25" collapsed="1"/>
    <row r="52" s="19" customFormat="1" ht="14.25" collapsed="1"/>
    <row r="53" s="19" customFormat="1" ht="14.25" collapsed="1"/>
    <row r="54" s="19" customFormat="1" ht="14.25" collapsed="1"/>
    <row r="55" s="19" customFormat="1" ht="14.25" collapsed="1"/>
    <row r="56" s="19" customFormat="1" ht="14.25" collapsed="1"/>
    <row r="57" s="19" customFormat="1" ht="14.25" collapsed="1"/>
    <row r="58" s="19" customFormat="1" ht="14.25" collapsed="1"/>
    <row r="59" s="19" customFormat="1" ht="14.25" collapsed="1"/>
    <row r="60" s="19" customFormat="1" ht="14.25" collapsed="1"/>
    <row r="61" s="19" customFormat="1" ht="14.25"/>
    <row r="62" s="19" customFormat="1" ht="14.25"/>
    <row r="63" spans="3:8" s="30" customFormat="1" ht="14.25">
      <c r="C63" s="31"/>
      <c r="D63" s="31"/>
      <c r="E63" s="32"/>
      <c r="F63" s="32"/>
      <c r="G63" s="32"/>
      <c r="H63" s="32"/>
    </row>
    <row r="64" spans="3:8" s="30" customFormat="1" ht="14.25">
      <c r="C64" s="31"/>
      <c r="D64" s="31"/>
      <c r="E64" s="32"/>
      <c r="F64" s="32"/>
      <c r="G64" s="32"/>
      <c r="H64" s="32"/>
    </row>
    <row r="65" spans="3:8" s="30" customFormat="1" ht="14.25">
      <c r="C65" s="31"/>
      <c r="D65" s="31"/>
      <c r="E65" s="32"/>
      <c r="F65" s="32"/>
      <c r="G65" s="32"/>
      <c r="H65" s="32"/>
    </row>
    <row r="66" spans="3:8" s="30" customFormat="1" ht="14.25">
      <c r="C66" s="31"/>
      <c r="D66" s="31"/>
      <c r="E66" s="32"/>
      <c r="F66" s="32"/>
      <c r="G66" s="32"/>
      <c r="H66" s="32"/>
    </row>
    <row r="67" spans="3:8" s="30" customFormat="1" ht="14.25">
      <c r="C67" s="31"/>
      <c r="D67" s="31"/>
      <c r="E67" s="32"/>
      <c r="F67" s="32"/>
      <c r="G67" s="32"/>
      <c r="H67" s="32"/>
    </row>
    <row r="68" spans="3:8" s="30" customFormat="1" ht="14.25">
      <c r="C68" s="31"/>
      <c r="D68" s="31"/>
      <c r="E68" s="32"/>
      <c r="F68" s="32"/>
      <c r="G68" s="32"/>
      <c r="H68" s="32"/>
    </row>
    <row r="69" spans="3:8" s="30" customFormat="1" ht="14.25">
      <c r="C69" s="31"/>
      <c r="D69" s="31"/>
      <c r="E69" s="32"/>
      <c r="F69" s="32"/>
      <c r="G69" s="32"/>
      <c r="H69" s="32"/>
    </row>
    <row r="70" spans="3:8" s="30" customFormat="1" ht="14.25">
      <c r="C70" s="31"/>
      <c r="D70" s="31"/>
      <c r="E70" s="32"/>
      <c r="F70" s="32"/>
      <c r="G70" s="32"/>
      <c r="H70" s="32"/>
    </row>
    <row r="71" spans="3:8" s="30" customFormat="1" ht="14.25">
      <c r="C71" s="31"/>
      <c r="D71" s="31"/>
      <c r="E71" s="32"/>
      <c r="F71" s="32"/>
      <c r="G71" s="32"/>
      <c r="H71" s="32"/>
    </row>
    <row r="72" spans="3:8" s="30" customFormat="1" ht="14.25">
      <c r="C72" s="31"/>
      <c r="D72" s="31"/>
      <c r="E72" s="32"/>
      <c r="F72" s="32"/>
      <c r="G72" s="32"/>
      <c r="H72" s="32"/>
    </row>
    <row r="73" spans="3:8" s="30" customFormat="1" ht="14.25">
      <c r="C73" s="31"/>
      <c r="D73" s="31"/>
      <c r="E73" s="32"/>
      <c r="F73" s="32"/>
      <c r="G73" s="32"/>
      <c r="H73" s="32"/>
    </row>
    <row r="74" spans="3:8" s="30" customFormat="1" ht="14.25">
      <c r="C74" s="31"/>
      <c r="D74" s="31"/>
      <c r="E74" s="32"/>
      <c r="F74" s="32"/>
      <c r="G74" s="32"/>
      <c r="H74" s="32"/>
    </row>
    <row r="75" spans="3:8" s="30" customFormat="1" ht="14.25">
      <c r="C75" s="31"/>
      <c r="D75" s="31"/>
      <c r="E75" s="32"/>
      <c r="F75" s="32"/>
      <c r="G75" s="32"/>
      <c r="H75" s="32"/>
    </row>
    <row r="76" spans="3:8" s="30" customFormat="1" ht="14.25">
      <c r="C76" s="31"/>
      <c r="D76" s="31"/>
      <c r="E76" s="32"/>
      <c r="F76" s="32"/>
      <c r="G76" s="32"/>
      <c r="H76" s="32"/>
    </row>
    <row r="77" spans="3:8" s="30" customFormat="1" ht="14.25">
      <c r="C77" s="31"/>
      <c r="D77" s="31"/>
      <c r="E77" s="32"/>
      <c r="F77" s="32"/>
      <c r="G77" s="32"/>
      <c r="H77" s="32"/>
    </row>
    <row r="78" spans="3:8" s="30" customFormat="1" ht="14.25">
      <c r="C78" s="31"/>
      <c r="D78" s="31"/>
      <c r="E78" s="32"/>
      <c r="F78" s="32"/>
      <c r="G78" s="32"/>
      <c r="H78" s="32"/>
    </row>
    <row r="79" spans="3:8" s="30" customFormat="1" ht="14.25">
      <c r="C79" s="31"/>
      <c r="D79" s="31"/>
      <c r="E79" s="32"/>
      <c r="F79" s="32"/>
      <c r="G79" s="32"/>
      <c r="H79" s="32"/>
    </row>
    <row r="80" spans="3:8" s="30" customFormat="1" ht="14.25">
      <c r="C80" s="31"/>
      <c r="D80" s="31"/>
      <c r="E80" s="32"/>
      <c r="F80" s="32"/>
      <c r="G80" s="32"/>
      <c r="H80" s="32"/>
    </row>
    <row r="81" spans="3:8" s="30" customFormat="1" ht="14.25">
      <c r="C81" s="31"/>
      <c r="D81" s="31"/>
      <c r="E81" s="32"/>
      <c r="F81" s="32"/>
      <c r="G81" s="32"/>
      <c r="H81" s="32"/>
    </row>
    <row r="82" spans="3:8" s="30" customFormat="1" ht="14.25">
      <c r="C82" s="31"/>
      <c r="D82" s="31"/>
      <c r="E82" s="32"/>
      <c r="F82" s="32"/>
      <c r="G82" s="32"/>
      <c r="H82" s="32"/>
    </row>
  </sheetData>
  <mergeCells count="5">
    <mergeCell ref="A47:K47"/>
    <mergeCell ref="A2:A3"/>
    <mergeCell ref="E2:J2"/>
    <mergeCell ref="A1:J1"/>
    <mergeCell ref="A46:K46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91"/>
  <sheetViews>
    <sheetView zoomScale="80" zoomScaleNormal="80" workbookViewId="0" topLeftCell="A55">
      <selection activeCell="G80" sqref="G80"/>
    </sheetView>
  </sheetViews>
  <sheetFormatPr defaultColWidth="9.00390625" defaultRowHeight="12.75"/>
  <cols>
    <col min="1" max="1" width="3.875" style="30" customWidth="1"/>
    <col min="2" max="2" width="64.375" style="30" bestFit="1" customWidth="1"/>
    <col min="3" max="3" width="24.75390625" style="30" customWidth="1"/>
    <col min="4" max="4" width="24.75390625" style="42" customWidth="1"/>
    <col min="5" max="7" width="24.75390625" style="30" customWidth="1"/>
    <col min="8" max="8" width="7.375" style="30" customWidth="1"/>
    <col min="9" max="16384" width="9.125" style="30" customWidth="1"/>
  </cols>
  <sheetData>
    <row r="1" spans="1:7" ht="16.5" thickBot="1">
      <c r="A1" s="216" t="s">
        <v>150</v>
      </c>
      <c r="B1" s="216"/>
      <c r="C1" s="216"/>
      <c r="D1" s="216"/>
      <c r="E1" s="216"/>
      <c r="F1" s="216"/>
      <c r="G1" s="216"/>
    </row>
    <row r="2" spans="1:7" ht="15.75" customHeight="1" thickBot="1">
      <c r="A2" s="211" t="s">
        <v>157</v>
      </c>
      <c r="B2" s="219" t="s">
        <v>140</v>
      </c>
      <c r="C2" s="217" t="s">
        <v>151</v>
      </c>
      <c r="D2" s="218"/>
      <c r="E2" s="217" t="s">
        <v>152</v>
      </c>
      <c r="F2" s="218"/>
      <c r="G2" s="221" t="s">
        <v>153</v>
      </c>
    </row>
    <row r="3" spans="1:7" ht="41.25" customHeight="1" thickBot="1">
      <c r="A3" s="212"/>
      <c r="B3" s="220"/>
      <c r="C3" s="36" t="s">
        <v>154</v>
      </c>
      <c r="D3" s="36" t="s">
        <v>155</v>
      </c>
      <c r="E3" s="36" t="s">
        <v>156</v>
      </c>
      <c r="F3" s="36" t="s">
        <v>155</v>
      </c>
      <c r="G3" s="222"/>
    </row>
    <row r="4" spans="1:8" ht="15" customHeight="1">
      <c r="A4" s="20">
        <v>1</v>
      </c>
      <c r="B4" s="183" t="s">
        <v>69</v>
      </c>
      <c r="C4" s="39">
        <v>1400.0398800000007</v>
      </c>
      <c r="D4" s="95">
        <v>0.1313329302496559</v>
      </c>
      <c r="E4" s="40">
        <v>766</v>
      </c>
      <c r="F4" s="95">
        <v>0.11530934818606052</v>
      </c>
      <c r="G4" s="41">
        <v>1242.443406688177</v>
      </c>
      <c r="H4" s="183"/>
    </row>
    <row r="5" spans="1:8" ht="14.25" customHeight="1">
      <c r="A5" s="20">
        <v>2</v>
      </c>
      <c r="B5" s="184" t="s">
        <v>67</v>
      </c>
      <c r="C5" s="39">
        <v>152.14946999999975</v>
      </c>
      <c r="D5" s="95">
        <v>0.028975525064766756</v>
      </c>
      <c r="E5" s="40">
        <v>176828</v>
      </c>
      <c r="F5" s="95">
        <v>0.020381401504319586</v>
      </c>
      <c r="G5" s="41">
        <v>108.04124114791749</v>
      </c>
      <c r="H5" s="185"/>
    </row>
    <row r="6" spans="1:8" ht="14.25">
      <c r="A6" s="20">
        <v>3</v>
      </c>
      <c r="B6" s="183" t="s">
        <v>82</v>
      </c>
      <c r="C6" s="39">
        <v>31.868329999999844</v>
      </c>
      <c r="D6" s="95">
        <v>0.015853937260269933</v>
      </c>
      <c r="E6" s="40">
        <v>841</v>
      </c>
      <c r="F6" s="95">
        <v>0.016120684697809043</v>
      </c>
      <c r="G6" s="41">
        <v>31.904809074531894</v>
      </c>
      <c r="H6" s="184"/>
    </row>
    <row r="7" spans="1:8" ht="14.25">
      <c r="A7" s="20">
        <v>4</v>
      </c>
      <c r="B7" s="88" t="s">
        <v>89</v>
      </c>
      <c r="C7" s="39">
        <v>27.092819999999833</v>
      </c>
      <c r="D7" s="95">
        <v>0.018980603464038723</v>
      </c>
      <c r="E7" s="40">
        <v>100</v>
      </c>
      <c r="F7" s="95">
        <v>0.007077140835102618</v>
      </c>
      <c r="G7" s="41">
        <v>10.116806243505593</v>
      </c>
      <c r="H7" s="184"/>
    </row>
    <row r="8" spans="1:8" ht="14.25">
      <c r="A8" s="20">
        <v>5</v>
      </c>
      <c r="B8" s="185" t="s">
        <v>88</v>
      </c>
      <c r="C8" s="39">
        <v>41.376370000000115</v>
      </c>
      <c r="D8" s="95">
        <v>0.02777291828397314</v>
      </c>
      <c r="E8" s="40">
        <v>8</v>
      </c>
      <c r="F8" s="95">
        <v>0.006568144499178982</v>
      </c>
      <c r="G8" s="41">
        <v>9.861965779967148</v>
      </c>
      <c r="H8" s="183"/>
    </row>
    <row r="9" spans="1:8" ht="14.25">
      <c r="A9" s="20">
        <v>6</v>
      </c>
      <c r="B9" s="184" t="s">
        <v>87</v>
      </c>
      <c r="C9" s="39">
        <v>27.96821999999997</v>
      </c>
      <c r="D9" s="95">
        <v>0.018036274992164956</v>
      </c>
      <c r="E9" s="40">
        <v>7</v>
      </c>
      <c r="F9" s="95">
        <v>0.005417956656346749</v>
      </c>
      <c r="G9" s="41">
        <v>8.461245719814338</v>
      </c>
      <c r="H9" s="183"/>
    </row>
    <row r="10" spans="1:8" ht="14.25">
      <c r="A10" s="20">
        <v>7</v>
      </c>
      <c r="B10" s="184" t="s">
        <v>91</v>
      </c>
      <c r="C10" s="39">
        <v>27.167941000000106</v>
      </c>
      <c r="D10" s="95">
        <v>0.020331488548081682</v>
      </c>
      <c r="E10" s="40">
        <v>24</v>
      </c>
      <c r="F10" s="95">
        <v>0.003760576621748668</v>
      </c>
      <c r="G10" s="41">
        <v>5.043118687071987</v>
      </c>
      <c r="H10" s="57"/>
    </row>
    <row r="11" spans="1:8" ht="14.25">
      <c r="A11" s="20">
        <v>8</v>
      </c>
      <c r="B11" s="57" t="s">
        <v>81</v>
      </c>
      <c r="C11" s="39">
        <v>749.1393200000002</v>
      </c>
      <c r="D11" s="95">
        <v>0.3703907486023391</v>
      </c>
      <c r="E11" s="40">
        <v>0</v>
      </c>
      <c r="F11" s="95">
        <v>0</v>
      </c>
      <c r="G11" s="41">
        <v>0</v>
      </c>
      <c r="H11" s="183"/>
    </row>
    <row r="12" spans="1:8" ht="14.25">
      <c r="A12" s="20">
        <v>9</v>
      </c>
      <c r="B12" s="183" t="s">
        <v>79</v>
      </c>
      <c r="C12" s="39">
        <v>170.2006400000001</v>
      </c>
      <c r="D12" s="95">
        <v>0.05993119938266735</v>
      </c>
      <c r="E12" s="40">
        <v>0</v>
      </c>
      <c r="F12" s="95">
        <v>0</v>
      </c>
      <c r="G12" s="41">
        <v>0</v>
      </c>
      <c r="H12" s="184"/>
    </row>
    <row r="13" spans="1:8" ht="14.25">
      <c r="A13" s="20">
        <v>10</v>
      </c>
      <c r="B13" s="183" t="s">
        <v>78</v>
      </c>
      <c r="C13" s="39">
        <v>88.41641000000014</v>
      </c>
      <c r="D13" s="95">
        <v>0.02414572640784958</v>
      </c>
      <c r="E13" s="40">
        <v>0</v>
      </c>
      <c r="F13" s="95">
        <v>0</v>
      </c>
      <c r="G13" s="41">
        <v>0</v>
      </c>
      <c r="H13" s="184"/>
    </row>
    <row r="14" spans="1:8" ht="14.25">
      <c r="A14" s="20">
        <v>11</v>
      </c>
      <c r="B14" s="109" t="s">
        <v>74</v>
      </c>
      <c r="C14" s="39">
        <v>60.756690000000404</v>
      </c>
      <c r="D14" s="95">
        <v>0.011831893234349106</v>
      </c>
      <c r="E14" s="40">
        <v>0</v>
      </c>
      <c r="F14" s="95">
        <v>0</v>
      </c>
      <c r="G14" s="41">
        <v>0</v>
      </c>
      <c r="H14" s="185"/>
    </row>
    <row r="15" spans="1:8" ht="14.25">
      <c r="A15" s="20">
        <v>12</v>
      </c>
      <c r="B15" s="183" t="s">
        <v>136</v>
      </c>
      <c r="C15" s="39">
        <v>29.007759999999777</v>
      </c>
      <c r="D15" s="95">
        <v>0.016188182526750302</v>
      </c>
      <c r="E15" s="40">
        <v>0</v>
      </c>
      <c r="F15" s="95">
        <v>0</v>
      </c>
      <c r="G15" s="41">
        <v>0</v>
      </c>
      <c r="H15" s="184"/>
    </row>
    <row r="16" spans="1:8" ht="14.25">
      <c r="A16" s="20">
        <v>13</v>
      </c>
      <c r="B16" s="184" t="s">
        <v>90</v>
      </c>
      <c r="C16" s="39">
        <v>28.56218070000014</v>
      </c>
      <c r="D16" s="95">
        <v>0.020010383937792735</v>
      </c>
      <c r="E16" s="40">
        <v>0</v>
      </c>
      <c r="F16" s="95">
        <v>0</v>
      </c>
      <c r="G16" s="41">
        <v>0</v>
      </c>
      <c r="H16" s="183"/>
    </row>
    <row r="17" spans="1:8" ht="14.25">
      <c r="A17" s="20">
        <v>14</v>
      </c>
      <c r="B17" s="28" t="s">
        <v>80</v>
      </c>
      <c r="C17" s="39">
        <v>19.767380000000355</v>
      </c>
      <c r="D17" s="95">
        <v>0.00898942300819319</v>
      </c>
      <c r="E17" s="40">
        <v>0</v>
      </c>
      <c r="F17" s="95">
        <v>0</v>
      </c>
      <c r="G17" s="41">
        <v>0</v>
      </c>
      <c r="H17" s="186"/>
    </row>
    <row r="18" spans="1:8" ht="14.25">
      <c r="A18" s="20">
        <v>15</v>
      </c>
      <c r="B18" s="185" t="s">
        <v>102</v>
      </c>
      <c r="C18" s="39">
        <v>16.60877999999997</v>
      </c>
      <c r="D18" s="95">
        <v>0.03631067385952108</v>
      </c>
      <c r="E18" s="40">
        <v>0</v>
      </c>
      <c r="F18" s="95">
        <v>0</v>
      </c>
      <c r="G18" s="41">
        <v>0</v>
      </c>
      <c r="H18" s="184"/>
    </row>
    <row r="19" spans="1:8" ht="14.25">
      <c r="A19" s="20">
        <v>16</v>
      </c>
      <c r="B19" s="184" t="s">
        <v>93</v>
      </c>
      <c r="C19" s="39">
        <v>8.494720000000205</v>
      </c>
      <c r="D19" s="95">
        <v>0.007339655448887262</v>
      </c>
      <c r="E19" s="40">
        <v>0</v>
      </c>
      <c r="F19" s="95">
        <v>0</v>
      </c>
      <c r="G19" s="41">
        <v>0</v>
      </c>
      <c r="H19" s="28"/>
    </row>
    <row r="20" spans="1:8" ht="13.5" customHeight="1">
      <c r="A20" s="20">
        <v>17</v>
      </c>
      <c r="B20" s="184" t="s">
        <v>98</v>
      </c>
      <c r="C20" s="39">
        <v>7.627949999999953</v>
      </c>
      <c r="D20" s="95">
        <v>0.010537490406994244</v>
      </c>
      <c r="E20" s="40">
        <v>0</v>
      </c>
      <c r="F20" s="95">
        <v>0</v>
      </c>
      <c r="G20" s="41">
        <v>0</v>
      </c>
      <c r="H20" s="109"/>
    </row>
    <row r="21" spans="1:8" ht="14.25">
      <c r="A21" s="20">
        <v>18</v>
      </c>
      <c r="B21" s="183" t="s">
        <v>97</v>
      </c>
      <c r="C21" s="39">
        <v>5.404109999999986</v>
      </c>
      <c r="D21" s="95">
        <v>0.007188231024989337</v>
      </c>
      <c r="E21" s="40">
        <v>0</v>
      </c>
      <c r="F21" s="95">
        <v>0</v>
      </c>
      <c r="G21" s="41">
        <v>0</v>
      </c>
      <c r="H21" s="109"/>
    </row>
    <row r="22" spans="1:8" ht="14.25">
      <c r="A22" s="20">
        <v>19</v>
      </c>
      <c r="B22" s="28" t="s">
        <v>103</v>
      </c>
      <c r="C22" s="39">
        <v>2.748469999999972</v>
      </c>
      <c r="D22" s="95">
        <v>0.006589352195476896</v>
      </c>
      <c r="E22" s="40">
        <v>0</v>
      </c>
      <c r="F22" s="95">
        <v>0</v>
      </c>
      <c r="G22" s="41">
        <v>0</v>
      </c>
      <c r="H22" s="183"/>
    </row>
    <row r="23" spans="1:8" ht="14.25">
      <c r="A23" s="20">
        <v>20</v>
      </c>
      <c r="B23" s="184" t="s">
        <v>107</v>
      </c>
      <c r="C23" s="39">
        <v>-0.12600000000000003</v>
      </c>
      <c r="D23" s="95">
        <v>-0.005508582021037538</v>
      </c>
      <c r="E23" s="40">
        <v>0</v>
      </c>
      <c r="F23" s="95">
        <v>0</v>
      </c>
      <c r="G23" s="41">
        <v>0</v>
      </c>
      <c r="H23" s="28"/>
    </row>
    <row r="24" spans="1:8" ht="14.25">
      <c r="A24" s="20">
        <v>21</v>
      </c>
      <c r="B24" s="109" t="s">
        <v>92</v>
      </c>
      <c r="C24" s="39">
        <v>-2.9926399999998976</v>
      </c>
      <c r="D24" s="95">
        <v>-0.0025508474545931593</v>
      </c>
      <c r="E24" s="40">
        <v>0</v>
      </c>
      <c r="F24" s="95">
        <v>0</v>
      </c>
      <c r="G24" s="41">
        <v>0</v>
      </c>
      <c r="H24" s="183"/>
    </row>
    <row r="25" spans="1:8" ht="14.25">
      <c r="A25" s="20">
        <v>22</v>
      </c>
      <c r="B25" s="109" t="s">
        <v>70</v>
      </c>
      <c r="C25" s="39">
        <v>-24.23311999999918</v>
      </c>
      <c r="D25" s="95">
        <v>-0.0026355152517897043</v>
      </c>
      <c r="E25" s="40">
        <v>0</v>
      </c>
      <c r="F25" s="95">
        <v>0</v>
      </c>
      <c r="G25" s="41">
        <v>0</v>
      </c>
      <c r="H25" s="183"/>
    </row>
    <row r="26" spans="1:8" ht="14.25">
      <c r="A26" s="20">
        <v>23</v>
      </c>
      <c r="B26" s="183" t="s">
        <v>96</v>
      </c>
      <c r="C26" s="39">
        <v>-60.85048999999999</v>
      </c>
      <c r="D26" s="95">
        <v>-0.0764169813917923</v>
      </c>
      <c r="E26" s="40">
        <v>0</v>
      </c>
      <c r="F26" s="95">
        <v>0</v>
      </c>
      <c r="G26" s="41">
        <v>0</v>
      </c>
      <c r="H26" s="183"/>
    </row>
    <row r="27" spans="1:8" ht="14.25">
      <c r="A27" s="20">
        <v>24</v>
      </c>
      <c r="B27" s="184" t="s">
        <v>101</v>
      </c>
      <c r="C27" s="39">
        <v>-70.66787</v>
      </c>
      <c r="D27" s="95">
        <v>-0.11546770609797175</v>
      </c>
      <c r="E27" s="40">
        <v>0</v>
      </c>
      <c r="F27" s="95">
        <v>0</v>
      </c>
      <c r="G27" s="41">
        <v>0</v>
      </c>
      <c r="H27" s="183"/>
    </row>
    <row r="28" spans="1:8" ht="14.25">
      <c r="A28" s="20">
        <v>25</v>
      </c>
      <c r="B28" s="183" t="s">
        <v>104</v>
      </c>
      <c r="C28" s="39">
        <v>-2.799260000000009</v>
      </c>
      <c r="D28" s="95">
        <v>-0.007405232672015882</v>
      </c>
      <c r="E28" s="40">
        <v>-10</v>
      </c>
      <c r="F28" s="95">
        <v>-0.001276161306789178</v>
      </c>
      <c r="G28" s="41">
        <v>-0.4742682363450833</v>
      </c>
      <c r="H28" s="183"/>
    </row>
    <row r="29" spans="1:8" ht="14.25">
      <c r="A29" s="20">
        <v>26</v>
      </c>
      <c r="B29" s="183" t="s">
        <v>94</v>
      </c>
      <c r="C29" s="39">
        <v>17.53668000000005</v>
      </c>
      <c r="D29" s="95">
        <v>0.016733481146220912</v>
      </c>
      <c r="E29" s="40">
        <v>-12</v>
      </c>
      <c r="F29" s="95">
        <v>-0.0041293874741913286</v>
      </c>
      <c r="G29" s="41">
        <v>-4.351246244924349</v>
      </c>
      <c r="H29" s="183"/>
    </row>
    <row r="30" spans="1:8" ht="14.25">
      <c r="A30" s="20">
        <v>27</v>
      </c>
      <c r="B30" s="183" t="s">
        <v>99</v>
      </c>
      <c r="C30" s="39">
        <v>-4.365109999999985</v>
      </c>
      <c r="D30" s="95">
        <v>-0.006475636783461194</v>
      </c>
      <c r="E30" s="40">
        <v>-95</v>
      </c>
      <c r="F30" s="95">
        <v>-0.00899536028785153</v>
      </c>
      <c r="G30" s="41">
        <v>-5.8628567701922165</v>
      </c>
      <c r="H30" s="183"/>
    </row>
    <row r="31" spans="1:8" ht="14.25">
      <c r="A31" s="20">
        <v>28</v>
      </c>
      <c r="B31" s="183" t="s">
        <v>85</v>
      </c>
      <c r="C31" s="39">
        <v>3.046530000000028</v>
      </c>
      <c r="D31" s="95">
        <v>0.0017564969206257312</v>
      </c>
      <c r="E31" s="40">
        <v>-3</v>
      </c>
      <c r="F31" s="95">
        <v>-0.003432494279176201</v>
      </c>
      <c r="G31" s="41">
        <v>-5.959586498855912</v>
      </c>
      <c r="H31" s="109"/>
    </row>
    <row r="32" spans="1:8" ht="14.25">
      <c r="A32" s="20">
        <v>29</v>
      </c>
      <c r="B32" s="183" t="s">
        <v>135</v>
      </c>
      <c r="C32" s="39">
        <v>46.89816999999993</v>
      </c>
      <c r="D32" s="95">
        <v>0.07263411242885982</v>
      </c>
      <c r="E32" s="40">
        <v>-194</v>
      </c>
      <c r="F32" s="95">
        <v>-0.00938467492260062</v>
      </c>
      <c r="G32" s="41">
        <v>-6.449328088042417</v>
      </c>
      <c r="H32" s="183"/>
    </row>
    <row r="33" spans="1:8" ht="14.25">
      <c r="A33" s="20">
        <v>30</v>
      </c>
      <c r="B33" s="184" t="s">
        <v>95</v>
      </c>
      <c r="C33" s="39">
        <v>8.091900000000024</v>
      </c>
      <c r="D33" s="95">
        <v>0.00890916810308412</v>
      </c>
      <c r="E33" s="40">
        <v>-6</v>
      </c>
      <c r="F33" s="95">
        <v>-0.009950248756218905</v>
      </c>
      <c r="G33" s="41">
        <v>-9.165953850497495</v>
      </c>
      <c r="H33" s="183"/>
    </row>
    <row r="34" spans="1:8" ht="14.25">
      <c r="A34" s="20">
        <v>31</v>
      </c>
      <c r="B34" s="28" t="s">
        <v>77</v>
      </c>
      <c r="C34" s="39">
        <v>-222.24250999999975</v>
      </c>
      <c r="D34" s="95">
        <v>-0.051521151183909084</v>
      </c>
      <c r="E34" s="40">
        <v>-13</v>
      </c>
      <c r="F34" s="95">
        <v>-0.0022045107681872137</v>
      </c>
      <c r="G34" s="41">
        <v>-9.30889865057063</v>
      </c>
      <c r="H34" s="183"/>
    </row>
    <row r="35" spans="1:8" ht="14.25">
      <c r="A35" s="20">
        <v>32</v>
      </c>
      <c r="B35" s="183" t="s">
        <v>105</v>
      </c>
      <c r="C35" s="39">
        <v>-12.95778999999998</v>
      </c>
      <c r="D35" s="95">
        <v>-0.06724221148158341</v>
      </c>
      <c r="E35" s="40">
        <v>-300</v>
      </c>
      <c r="F35" s="95">
        <v>-0.05788153579008296</v>
      </c>
      <c r="G35" s="41">
        <v>-10.972057495658877</v>
      </c>
      <c r="H35" s="109"/>
    </row>
    <row r="36" spans="1:8" ht="14.25">
      <c r="A36" s="20">
        <v>33</v>
      </c>
      <c r="B36" s="183" t="s">
        <v>86</v>
      </c>
      <c r="C36" s="39">
        <v>-11.137219999999973</v>
      </c>
      <c r="D36" s="95">
        <v>-0.006783712232144958</v>
      </c>
      <c r="E36" s="40">
        <v>-734</v>
      </c>
      <c r="F36" s="95">
        <v>-0.021042371423656902</v>
      </c>
      <c r="G36" s="41">
        <v>-34.716986210896486</v>
      </c>
      <c r="H36" s="28"/>
    </row>
    <row r="37" spans="1:8" ht="14.25">
      <c r="A37" s="20">
        <v>34</v>
      </c>
      <c r="B37" s="186" t="s">
        <v>106</v>
      </c>
      <c r="C37" s="39">
        <v>-42.11677</v>
      </c>
      <c r="D37" s="95">
        <v>-0.2649475669317562</v>
      </c>
      <c r="E37" s="40">
        <v>-41</v>
      </c>
      <c r="F37" s="95">
        <v>-0.23976608187134502</v>
      </c>
      <c r="G37" s="41">
        <v>-38.17555555555556</v>
      </c>
      <c r="H37" s="109"/>
    </row>
    <row r="38" spans="1:8" ht="14.25">
      <c r="A38" s="20">
        <v>35</v>
      </c>
      <c r="B38" s="183" t="s">
        <v>76</v>
      </c>
      <c r="C38" s="39">
        <v>-39.118269999999555</v>
      </c>
      <c r="D38" s="95">
        <v>-0.008753106339290703</v>
      </c>
      <c r="E38" s="40">
        <v>-129</v>
      </c>
      <c r="F38" s="95">
        <v>-0.010426770126091174</v>
      </c>
      <c r="G38" s="41">
        <v>-46.459664850074105</v>
      </c>
      <c r="H38" s="184"/>
    </row>
    <row r="39" spans="1:8" ht="14.25">
      <c r="A39" s="20">
        <v>36</v>
      </c>
      <c r="B39" s="109" t="s">
        <v>84</v>
      </c>
      <c r="C39" s="39">
        <v>-58.826567799999836</v>
      </c>
      <c r="D39" s="95">
        <v>-0.03308191355821389</v>
      </c>
      <c r="E39" s="40">
        <v>-1734</v>
      </c>
      <c r="F39" s="95">
        <v>-0.029461236556399407</v>
      </c>
      <c r="G39" s="41">
        <v>-51.57399465587737</v>
      </c>
      <c r="H39" s="109"/>
    </row>
    <row r="40" spans="1:8" ht="14.25">
      <c r="A40" s="20">
        <v>37</v>
      </c>
      <c r="B40" s="109" t="s">
        <v>71</v>
      </c>
      <c r="C40" s="39">
        <v>-1501.14029</v>
      </c>
      <c r="D40" s="95">
        <v>-0.2654406981106341</v>
      </c>
      <c r="E40" s="40">
        <v>-14769</v>
      </c>
      <c r="F40" s="95">
        <v>-0.013540299098596921</v>
      </c>
      <c r="G40" s="41">
        <v>-59.229929933631325</v>
      </c>
      <c r="H40" s="109"/>
    </row>
    <row r="41" spans="1:8" ht="14.25">
      <c r="A41" s="20">
        <v>38</v>
      </c>
      <c r="B41" s="109" t="s">
        <v>72</v>
      </c>
      <c r="C41" s="39">
        <v>-444.9344699999997</v>
      </c>
      <c r="D41" s="95">
        <v>-0.07991935692868118</v>
      </c>
      <c r="E41" s="40">
        <v>-7416</v>
      </c>
      <c r="F41" s="95">
        <v>-0.016136964005170094</v>
      </c>
      <c r="G41" s="41">
        <v>-85.20027705940245</v>
      </c>
      <c r="H41" s="184"/>
    </row>
    <row r="42" spans="1:8" ht="14.25">
      <c r="A42" s="20">
        <v>39</v>
      </c>
      <c r="B42" s="184" t="s">
        <v>67</v>
      </c>
      <c r="C42" s="39">
        <v>428.9253999999985</v>
      </c>
      <c r="D42" s="95">
        <v>0.009752849898831326</v>
      </c>
      <c r="E42" s="40">
        <v>-170</v>
      </c>
      <c r="F42" s="95">
        <v>-0.005511070768632282</v>
      </c>
      <c r="G42" s="41">
        <v>-244.2962318543893</v>
      </c>
      <c r="H42" s="28"/>
    </row>
    <row r="43" spans="1:8" ht="14.25">
      <c r="A43" s="20">
        <v>40</v>
      </c>
      <c r="B43" s="109" t="s">
        <v>68</v>
      </c>
      <c r="C43" s="39">
        <v>-333.5630199999996</v>
      </c>
      <c r="D43" s="95">
        <v>-0.01378619830893175</v>
      </c>
      <c r="E43" s="40">
        <v>-1437</v>
      </c>
      <c r="F43" s="95">
        <v>-0.022071359454436543</v>
      </c>
      <c r="G43" s="41">
        <v>-535.2286710577117</v>
      </c>
      <c r="H43" s="184"/>
    </row>
    <row r="44" spans="1:8" ht="14.25">
      <c r="A44" s="20">
        <v>41</v>
      </c>
      <c r="B44" s="183" t="s">
        <v>75</v>
      </c>
      <c r="C44" s="39">
        <v>-621.04383</v>
      </c>
      <c r="D44" s="95">
        <v>-0.12877411832515545</v>
      </c>
      <c r="E44" s="40">
        <v>-772</v>
      </c>
      <c r="F44" s="95">
        <v>-0.13078095883449092</v>
      </c>
      <c r="G44" s="41">
        <v>-631.2205771891329</v>
      </c>
      <c r="H44" s="88"/>
    </row>
    <row r="45" spans="1:8" ht="15.75" thickBot="1">
      <c r="A45" s="90"/>
      <c r="B45" s="91" t="s">
        <v>108</v>
      </c>
      <c r="C45" s="92">
        <f>SUM(C4:C44)</f>
        <v>-54.21910609999702</v>
      </c>
      <c r="D45" s="96">
        <v>-0.00033829270060199175</v>
      </c>
      <c r="E45" s="93">
        <f>SUM(E4:E44)</f>
        <v>150739</v>
      </c>
      <c r="F45" s="96">
        <v>0.014119037935823048</v>
      </c>
      <c r="G45" s="94">
        <f>SUM(G4:G44)</f>
        <v>-362.7734908607732</v>
      </c>
      <c r="H45" s="56"/>
    </row>
    <row r="46" spans="2:8" ht="14.25">
      <c r="B46" s="70"/>
      <c r="C46" s="71"/>
      <c r="D46" s="72"/>
      <c r="E46" s="73"/>
      <c r="F46" s="72"/>
      <c r="G46" s="71"/>
      <c r="H46" s="56"/>
    </row>
    <row r="65" spans="2:5" ht="15">
      <c r="B65" s="62"/>
      <c r="C65" s="63"/>
      <c r="D65" s="64"/>
      <c r="E65" s="65"/>
    </row>
    <row r="66" spans="2:5" ht="15">
      <c r="B66" s="62"/>
      <c r="C66" s="63"/>
      <c r="D66" s="64"/>
      <c r="E66" s="65"/>
    </row>
    <row r="67" spans="2:5" ht="15">
      <c r="B67" s="62"/>
      <c r="C67" s="63"/>
      <c r="D67" s="64"/>
      <c r="E67" s="65"/>
    </row>
    <row r="68" spans="2:5" ht="15">
      <c r="B68" s="62"/>
      <c r="C68" s="63"/>
      <c r="D68" s="64"/>
      <c r="E68" s="65"/>
    </row>
    <row r="69" spans="2:5" ht="15">
      <c r="B69" s="62"/>
      <c r="C69" s="63"/>
      <c r="D69" s="64"/>
      <c r="E69" s="65"/>
    </row>
    <row r="70" spans="2:5" ht="15">
      <c r="B70" s="62"/>
      <c r="C70" s="63"/>
      <c r="D70" s="64"/>
      <c r="E70" s="65"/>
    </row>
    <row r="71" spans="2:5" ht="15">
      <c r="B71" s="64"/>
      <c r="C71" s="64"/>
      <c r="D71" s="64"/>
      <c r="E71" s="64"/>
    </row>
    <row r="74" ht="14.25" customHeight="1"/>
    <row r="75" ht="14.25">
      <c r="F75" s="56"/>
    </row>
    <row r="77" ht="14.25">
      <c r="F77"/>
    </row>
    <row r="78" ht="14.25">
      <c r="F78"/>
    </row>
    <row r="79" spans="2:6" ht="30.75" thickBot="1">
      <c r="B79" s="43" t="s">
        <v>140</v>
      </c>
      <c r="C79" s="36" t="s">
        <v>158</v>
      </c>
      <c r="D79" s="36" t="s">
        <v>159</v>
      </c>
      <c r="E79" s="37" t="s">
        <v>160</v>
      </c>
      <c r="F79"/>
    </row>
    <row r="80" spans="2:5" ht="14.25">
      <c r="B80" s="38" t="str">
        <f aca="true" t="shared" si="0" ref="B80:D84">B4</f>
        <v>"Raiffeisen Money Market"</v>
      </c>
      <c r="C80" s="39">
        <f t="shared" si="0"/>
        <v>1400.0398800000007</v>
      </c>
      <c r="D80" s="95">
        <f t="shared" si="0"/>
        <v>0.1313329302496559</v>
      </c>
      <c r="E80" s="41">
        <f>G4</f>
        <v>1242.443406688177</v>
      </c>
    </row>
    <row r="81" spans="2:5" ht="14.25">
      <c r="B81" s="38" t="str">
        <f t="shared" si="0"/>
        <v>"OTP Classic"</v>
      </c>
      <c r="C81" s="39">
        <f t="shared" si="0"/>
        <v>152.14946999999975</v>
      </c>
      <c r="D81" s="95">
        <f t="shared" si="0"/>
        <v>0.028975525064766756</v>
      </c>
      <c r="E81" s="41">
        <f>G5</f>
        <v>108.04124114791749</v>
      </c>
    </row>
    <row r="82" spans="2:5" ht="14.25">
      <c r="B82" s="38" t="str">
        <f t="shared" si="0"/>
        <v>"Argentum"</v>
      </c>
      <c r="C82" s="39">
        <f t="shared" si="0"/>
        <v>31.868329999999844</v>
      </c>
      <c r="D82" s="95">
        <f t="shared" si="0"/>
        <v>0.015853937260269933</v>
      </c>
      <c r="E82" s="41">
        <f>G6</f>
        <v>31.904809074531894</v>
      </c>
    </row>
    <row r="83" spans="2:5" ht="14.25">
      <c r="B83" s="38" t="str">
        <f t="shared" si="0"/>
        <v>"KINTO-Treasury"</v>
      </c>
      <c r="C83" s="39">
        <f t="shared" si="0"/>
        <v>27.092819999999833</v>
      </c>
      <c r="D83" s="95">
        <f t="shared" si="0"/>
        <v>0.018980603464038723</v>
      </c>
      <c r="E83" s="41">
        <f>G7</f>
        <v>10.116806243505593</v>
      </c>
    </row>
    <row r="84" spans="2:5" ht="14.25">
      <c r="B84" s="134" t="str">
        <f t="shared" si="0"/>
        <v>"Troika Dialog Bonds"</v>
      </c>
      <c r="C84" s="135">
        <f t="shared" si="0"/>
        <v>41.376370000000115</v>
      </c>
      <c r="D84" s="136">
        <f t="shared" si="0"/>
        <v>0.02777291828397314</v>
      </c>
      <c r="E84" s="137">
        <f>G8</f>
        <v>9.861965779967148</v>
      </c>
    </row>
    <row r="85" spans="2:5" ht="14.25">
      <c r="B85" s="38" t="str">
        <f aca="true" t="shared" si="1" ref="B85:D86">B40</f>
        <v>"Citadele Ukrainian Balanced Fund"</v>
      </c>
      <c r="C85" s="39">
        <f t="shared" si="1"/>
        <v>-1501.14029</v>
      </c>
      <c r="D85" s="95">
        <f t="shared" si="1"/>
        <v>-0.2654406981106341</v>
      </c>
      <c r="E85" s="41">
        <f>G40</f>
        <v>-59.229929933631325</v>
      </c>
    </row>
    <row r="86" spans="2:5" ht="14.25">
      <c r="B86" s="38" t="str">
        <f t="shared" si="1"/>
        <v>"Citadele Ukrainian Bond Fund"</v>
      </c>
      <c r="C86" s="39">
        <f t="shared" si="1"/>
        <v>-444.9344699999997</v>
      </c>
      <c r="D86" s="95">
        <f t="shared" si="1"/>
        <v>-0.07991935692868118</v>
      </c>
      <c r="E86" s="41">
        <f>G41</f>
        <v>-85.20027705940245</v>
      </c>
    </row>
    <row r="87" spans="2:5" ht="14.25">
      <c r="B87" s="38" t="str">
        <f>B42</f>
        <v>"OTP Classic"</v>
      </c>
      <c r="C87" s="39">
        <f>C42</f>
        <v>428.9253999999985</v>
      </c>
      <c r="D87" s="95">
        <f>D42</f>
        <v>0.009752849898831326</v>
      </c>
      <c r="E87" s="41">
        <f>G42</f>
        <v>-244.2962318543893</v>
      </c>
    </row>
    <row r="88" spans="2:5" ht="14.25">
      <c r="B88" s="38" t="str">
        <f aca="true" t="shared" si="2" ref="B88:D89">B43</f>
        <v>"KINTO-Classic"</v>
      </c>
      <c r="C88" s="39">
        <f t="shared" si="2"/>
        <v>-333.5630199999996</v>
      </c>
      <c r="D88" s="95">
        <f t="shared" si="2"/>
        <v>-0.01378619830893175</v>
      </c>
      <c r="E88" s="41">
        <f>G43</f>
        <v>-535.2286710577117</v>
      </c>
    </row>
    <row r="89" spans="2:5" ht="14.25">
      <c r="B89" s="38" t="str">
        <f t="shared" si="2"/>
        <v>"VSE"</v>
      </c>
      <c r="C89" s="39">
        <f t="shared" si="2"/>
        <v>-621.04383</v>
      </c>
      <c r="D89" s="95">
        <f t="shared" si="2"/>
        <v>-0.12877411832515545</v>
      </c>
      <c r="E89" s="41">
        <f>G44</f>
        <v>-631.2205771891329</v>
      </c>
    </row>
    <row r="90" spans="2:5" ht="14.25">
      <c r="B90" s="148" t="s">
        <v>110</v>
      </c>
      <c r="C90" s="149">
        <f>C45-SUM(C80:C89)</f>
        <v>765.0102339000034</v>
      </c>
      <c r="D90" s="150"/>
      <c r="E90" s="149">
        <f>G45-SUM(E80:E89)</f>
        <v>-209.9660327006045</v>
      </c>
    </row>
    <row r="91" spans="2:5" ht="15">
      <c r="B91" s="146" t="s">
        <v>13</v>
      </c>
      <c r="C91" s="147">
        <f>SUM(C80:C90)</f>
        <v>-54.21910609999702</v>
      </c>
      <c r="D91" s="147"/>
      <c r="E91" s="147">
        <f>SUM(E80:E90)</f>
        <v>-362.7734908607732</v>
      </c>
    </row>
  </sheetData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Q131"/>
  <sheetViews>
    <sheetView zoomScale="80" zoomScaleNormal="80" workbookViewId="0" topLeftCell="A1">
      <selection activeCell="S5" sqref="S5"/>
    </sheetView>
  </sheetViews>
  <sheetFormatPr defaultColWidth="9.00390625" defaultRowHeight="12.75"/>
  <cols>
    <col min="1" max="1" width="66.00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8" t="s">
        <v>0</v>
      </c>
      <c r="B1" s="69" t="s">
        <v>26</v>
      </c>
      <c r="C1" s="9"/>
    </row>
    <row r="2" spans="1:3" ht="14.25">
      <c r="A2" s="109" t="s">
        <v>71</v>
      </c>
      <c r="B2" s="163">
        <v>-0.2553580230209671</v>
      </c>
      <c r="C2" s="9"/>
    </row>
    <row r="3" spans="1:17" ht="14.25">
      <c r="A3" s="184" t="s">
        <v>101</v>
      </c>
      <c r="B3" s="156">
        <v>-0.11546770609797141</v>
      </c>
      <c r="C3" s="9"/>
      <c r="Q3" s="109"/>
    </row>
    <row r="4" spans="1:17" ht="14.25">
      <c r="A4" s="183" t="s">
        <v>96</v>
      </c>
      <c r="B4" s="156">
        <v>-0.07641698139178732</v>
      </c>
      <c r="C4" s="9"/>
      <c r="Q4" s="109"/>
    </row>
    <row r="5" spans="1:17" ht="14.25">
      <c r="A5" s="109" t="s">
        <v>72</v>
      </c>
      <c r="B5" s="157">
        <v>-0.06482852855531573</v>
      </c>
      <c r="C5" s="9"/>
      <c r="Q5" s="183"/>
    </row>
    <row r="6" spans="1:17" ht="14.25">
      <c r="A6" s="28" t="s">
        <v>77</v>
      </c>
      <c r="B6" s="157">
        <v>-0.0494255996824805</v>
      </c>
      <c r="C6" s="9"/>
      <c r="Q6" s="183"/>
    </row>
    <row r="7" spans="1:17" ht="14.25">
      <c r="A7" s="186" t="s">
        <v>106</v>
      </c>
      <c r="B7" s="157">
        <v>-0.0331233380410072</v>
      </c>
      <c r="C7" s="9"/>
      <c r="Q7" s="109"/>
    </row>
    <row r="8" spans="1:17" ht="14.25">
      <c r="A8" s="183" t="s">
        <v>105</v>
      </c>
      <c r="B8" s="157">
        <v>-0.00993577352224051</v>
      </c>
      <c r="C8" s="9"/>
      <c r="Q8" s="183"/>
    </row>
    <row r="9" spans="1:17" ht="14.25">
      <c r="A9" s="183" t="s">
        <v>104</v>
      </c>
      <c r="B9" s="157">
        <v>-0.006136903043429842</v>
      </c>
      <c r="C9" s="9"/>
      <c r="Q9" s="183"/>
    </row>
    <row r="10" spans="1:17" ht="14.25">
      <c r="A10" s="184" t="s">
        <v>107</v>
      </c>
      <c r="B10" s="157">
        <v>-0.005508582021034103</v>
      </c>
      <c r="C10" s="9"/>
      <c r="Q10" s="184"/>
    </row>
    <row r="11" spans="1:17" ht="14.25">
      <c r="A11" s="109" t="s">
        <v>84</v>
      </c>
      <c r="B11" s="157">
        <v>-0.0037305846383358654</v>
      </c>
      <c r="C11" s="9"/>
      <c r="Q11" s="184"/>
    </row>
    <row r="12" spans="1:17" ht="14.25">
      <c r="A12" s="109" t="s">
        <v>70</v>
      </c>
      <c r="B12" s="157">
        <v>-0.002635515251791065</v>
      </c>
      <c r="C12" s="9"/>
      <c r="Q12" s="109"/>
    </row>
    <row r="13" spans="1:17" ht="14.25">
      <c r="A13" s="109" t="s">
        <v>92</v>
      </c>
      <c r="B13" s="157">
        <v>-0.002550847454591443</v>
      </c>
      <c r="C13" s="9"/>
      <c r="Q13" s="184"/>
    </row>
    <row r="14" spans="1:17" ht="14.25">
      <c r="A14" s="183" t="s">
        <v>82</v>
      </c>
      <c r="B14" s="157">
        <v>-0.00026251550780898025</v>
      </c>
      <c r="C14" s="9"/>
      <c r="Q14" s="28"/>
    </row>
    <row r="15" spans="1:17" ht="14.25">
      <c r="A15" s="183" t="s">
        <v>76</v>
      </c>
      <c r="B15" s="157">
        <v>0.001691298568193167</v>
      </c>
      <c r="C15" s="9"/>
      <c r="Q15" s="28"/>
    </row>
    <row r="16" spans="1:17" ht="14.25">
      <c r="A16" s="183" t="s">
        <v>75</v>
      </c>
      <c r="B16" s="158">
        <v>0.0023087857194714623</v>
      </c>
      <c r="C16" s="9"/>
      <c r="Q16" s="183"/>
    </row>
    <row r="17" spans="1:17" ht="14.25">
      <c r="A17" s="183" t="s">
        <v>99</v>
      </c>
      <c r="B17" s="157">
        <v>0.002542595063081521</v>
      </c>
      <c r="C17" s="9"/>
      <c r="Q17" s="185"/>
    </row>
    <row r="18" spans="1:17" ht="14.25">
      <c r="A18" s="183" t="s">
        <v>85</v>
      </c>
      <c r="B18" s="157">
        <v>0.005206863729781519</v>
      </c>
      <c r="C18" s="9"/>
      <c r="Q18" s="183"/>
    </row>
    <row r="19" spans="1:17" ht="14.25">
      <c r="A19" s="28" t="s">
        <v>103</v>
      </c>
      <c r="B19" s="157">
        <v>0.006589352195479847</v>
      </c>
      <c r="C19" s="9"/>
      <c r="Q19" s="109"/>
    </row>
    <row r="20" spans="1:17" ht="14.25">
      <c r="A20" s="183" t="s">
        <v>97</v>
      </c>
      <c r="B20" s="157">
        <v>0.007188231024987557</v>
      </c>
      <c r="C20" s="9"/>
      <c r="Q20" s="109"/>
    </row>
    <row r="21" spans="1:17" ht="14.25">
      <c r="A21" s="184" t="s">
        <v>93</v>
      </c>
      <c r="B21" s="157">
        <v>0.007339655448889371</v>
      </c>
      <c r="C21" s="9"/>
      <c r="Q21" s="184"/>
    </row>
    <row r="22" spans="1:17" ht="14.25">
      <c r="A22" s="28" t="s">
        <v>73</v>
      </c>
      <c r="B22" s="158">
        <v>0.00842246198115748</v>
      </c>
      <c r="C22" s="9"/>
      <c r="Q22" s="183"/>
    </row>
    <row r="23" spans="1:17" ht="14.25">
      <c r="A23" s="109" t="s">
        <v>68</v>
      </c>
      <c r="B23" s="157">
        <v>0.008472153081622746</v>
      </c>
      <c r="C23" s="9"/>
      <c r="Q23" s="186"/>
    </row>
    <row r="24" spans="1:17" ht="14.25">
      <c r="A24" s="28" t="s">
        <v>80</v>
      </c>
      <c r="B24" s="157">
        <v>0.008989423008192832</v>
      </c>
      <c r="C24" s="9"/>
      <c r="Q24" s="57"/>
    </row>
    <row r="25" spans="1:17" ht="14.25">
      <c r="A25" s="184" t="s">
        <v>98</v>
      </c>
      <c r="B25" s="157">
        <v>0.010537490406989924</v>
      </c>
      <c r="C25" s="9"/>
      <c r="Q25" s="183"/>
    </row>
    <row r="26" spans="1:17" ht="14.25">
      <c r="A26" s="151" t="s">
        <v>89</v>
      </c>
      <c r="B26" s="157">
        <v>0.01181981215368011</v>
      </c>
      <c r="C26" s="9"/>
      <c r="Q26" s="184"/>
    </row>
    <row r="27" spans="1:17" ht="14.25">
      <c r="A27" s="109" t="s">
        <v>74</v>
      </c>
      <c r="B27" s="157">
        <v>0.011831893234348412</v>
      </c>
      <c r="C27" s="9"/>
      <c r="Q27" s="183"/>
    </row>
    <row r="28" spans="1:17" ht="14.25">
      <c r="A28" s="184" t="s">
        <v>87</v>
      </c>
      <c r="B28" s="157">
        <v>0.012550321239320095</v>
      </c>
      <c r="C28" s="9"/>
      <c r="Q28" s="184"/>
    </row>
    <row r="29" spans="1:17" ht="14.25">
      <c r="A29" s="183" t="s">
        <v>69</v>
      </c>
      <c r="B29" s="157">
        <v>0.014366939620524821</v>
      </c>
      <c r="C29" s="9"/>
      <c r="Q29" s="183"/>
    </row>
    <row r="30" spans="1:17" ht="14.25">
      <c r="A30" s="183" t="s">
        <v>86</v>
      </c>
      <c r="B30" s="158">
        <v>0.014565144369151017</v>
      </c>
      <c r="C30" s="9"/>
      <c r="Q30" s="184"/>
    </row>
    <row r="31" spans="1:17" ht="14.25">
      <c r="A31" s="184" t="s">
        <v>67</v>
      </c>
      <c r="B31" s="157">
        <v>0.015348507377811904</v>
      </c>
      <c r="C31" s="9"/>
      <c r="Q31" s="183"/>
    </row>
    <row r="32" spans="1:17" ht="14.25">
      <c r="A32" s="183" t="s">
        <v>136</v>
      </c>
      <c r="B32" s="157">
        <v>0.016188182526752026</v>
      </c>
      <c r="C32" s="9"/>
      <c r="Q32" s="184"/>
    </row>
    <row r="33" spans="1:17" ht="14.25">
      <c r="A33" s="184" t="s">
        <v>91</v>
      </c>
      <c r="B33" s="157">
        <v>0.0165088292091502</v>
      </c>
      <c r="C33" s="9"/>
      <c r="Q33" s="183"/>
    </row>
    <row r="34" spans="1:17" ht="14.25">
      <c r="A34" s="184" t="s">
        <v>95</v>
      </c>
      <c r="B34" s="157">
        <v>0.019048958737274635</v>
      </c>
      <c r="C34" s="9"/>
      <c r="Q34" s="183"/>
    </row>
    <row r="35" spans="1:17" ht="14.25">
      <c r="A35" s="184" t="s">
        <v>90</v>
      </c>
      <c r="B35" s="157">
        <v>0.020010383937794307</v>
      </c>
      <c r="C35" s="9"/>
      <c r="Q35" s="184"/>
    </row>
    <row r="36" spans="1:17" ht="14.25">
      <c r="A36" s="183" t="s">
        <v>94</v>
      </c>
      <c r="B36" s="157">
        <v>0.020949376714233914</v>
      </c>
      <c r="C36" s="9"/>
      <c r="Q36" s="109"/>
    </row>
    <row r="37" spans="1:17" ht="14.25">
      <c r="A37" s="185" t="s">
        <v>88</v>
      </c>
      <c r="B37" s="157">
        <v>0.021066406582283426</v>
      </c>
      <c r="C37" s="9"/>
      <c r="Q37" s="28"/>
    </row>
    <row r="38" spans="1:17" ht="14.25">
      <c r="A38" s="183" t="s">
        <v>78</v>
      </c>
      <c r="B38" s="157">
        <v>0.024145726407849954</v>
      </c>
      <c r="C38" s="9"/>
      <c r="Q38" s="183"/>
    </row>
    <row r="39" spans="1:17" ht="14.25">
      <c r="A39" s="185" t="s">
        <v>102</v>
      </c>
      <c r="B39" s="157">
        <v>0.03631067385952069</v>
      </c>
      <c r="C39" s="9"/>
      <c r="Q39" s="28"/>
    </row>
    <row r="40" spans="1:17" ht="14.25">
      <c r="A40" s="183" t="s">
        <v>79</v>
      </c>
      <c r="B40" s="157">
        <v>0.059931199382667444</v>
      </c>
      <c r="C40" s="9"/>
      <c r="Q40" s="183"/>
    </row>
    <row r="41" spans="1:17" ht="14.25">
      <c r="A41" s="183" t="s">
        <v>135</v>
      </c>
      <c r="B41" s="157">
        <v>0.08279579901014578</v>
      </c>
      <c r="C41" s="9"/>
      <c r="Q41" s="185"/>
    </row>
    <row r="42" spans="1:17" ht="14.25">
      <c r="A42" s="57" t="s">
        <v>81</v>
      </c>
      <c r="B42" s="156">
        <v>0.370390748602335</v>
      </c>
      <c r="C42" s="9"/>
      <c r="Q42" s="183"/>
    </row>
    <row r="43" spans="1:17" ht="14.25">
      <c r="A43" s="28" t="s">
        <v>161</v>
      </c>
      <c r="B43" s="156">
        <v>0.0051643003649739045</v>
      </c>
      <c r="C43" s="9"/>
      <c r="Q43" s="28"/>
    </row>
    <row r="44" spans="1:17" ht="14.25">
      <c r="A44" s="28" t="s">
        <v>55</v>
      </c>
      <c r="B44" s="156">
        <v>0.023870139707120153</v>
      </c>
      <c r="C44" s="9"/>
      <c r="Q44" s="28"/>
    </row>
    <row r="45" spans="1:17" ht="14.25">
      <c r="A45" s="28" t="s">
        <v>52</v>
      </c>
      <c r="B45" s="156">
        <v>0.02351760017037341</v>
      </c>
      <c r="C45" s="60"/>
      <c r="Q45" s="28"/>
    </row>
    <row r="46" spans="1:17" ht="14.25">
      <c r="A46" s="28" t="s">
        <v>162</v>
      </c>
      <c r="B46" s="156">
        <v>0.028336170551638284</v>
      </c>
      <c r="C46" s="8"/>
      <c r="Q46" s="28"/>
    </row>
    <row r="47" spans="1:17" ht="14.25">
      <c r="A47" s="28" t="s">
        <v>163</v>
      </c>
      <c r="B47" s="156">
        <v>0.00791780821917798</v>
      </c>
      <c r="C47" s="79"/>
      <c r="Q47" s="28"/>
    </row>
    <row r="48" spans="1:17" ht="14.25">
      <c r="A48" s="28" t="s">
        <v>164</v>
      </c>
      <c r="B48" s="156">
        <v>0.023287671232876714</v>
      </c>
      <c r="C48" s="9"/>
      <c r="Q48" s="88"/>
    </row>
    <row r="49" spans="1:17" ht="15" thickBot="1">
      <c r="A49" s="187" t="s">
        <v>165</v>
      </c>
      <c r="B49" s="159">
        <v>0.009250257228143877</v>
      </c>
      <c r="C49" s="9"/>
      <c r="Q49" s="204"/>
    </row>
    <row r="50" spans="2:3" ht="12.75">
      <c r="B50" s="9"/>
      <c r="C50" s="9"/>
    </row>
    <row r="51" ht="12.75">
      <c r="C51" s="9"/>
    </row>
    <row r="52" spans="2:3" ht="12.75">
      <c r="B52" s="9"/>
      <c r="C52" s="9"/>
    </row>
    <row r="53" ht="12.75">
      <c r="C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30"/>
  <sheetViews>
    <sheetView zoomScale="85" zoomScaleNormal="85" workbookViewId="0" topLeftCell="A1">
      <selection activeCell="G34" sqref="G34"/>
    </sheetView>
  </sheetViews>
  <sheetFormatPr defaultColWidth="9.00390625" defaultRowHeight="12.75"/>
  <cols>
    <col min="1" max="1" width="4.75390625" style="32" customWidth="1"/>
    <col min="2" max="2" width="50.875" style="30" bestFit="1" customWidth="1"/>
    <col min="3" max="4" width="12.75390625" style="32" customWidth="1"/>
    <col min="5" max="5" width="16.75390625" style="42" customWidth="1"/>
    <col min="6" max="6" width="14.75390625" style="47" customWidth="1"/>
    <col min="7" max="7" width="14.75390625" style="42" customWidth="1"/>
    <col min="8" max="8" width="12.75390625" style="47" customWidth="1"/>
    <col min="9" max="9" width="40.75390625" style="30" bestFit="1" customWidth="1"/>
    <col min="10" max="10" width="34.75390625" style="30" customWidth="1"/>
    <col min="11" max="20" width="4.75390625" style="30" customWidth="1"/>
    <col min="21" max="16384" width="9.125" style="30" customWidth="1"/>
  </cols>
  <sheetData>
    <row r="1" spans="1:13" s="44" customFormat="1" ht="16.5" thickBot="1">
      <c r="A1" s="205" t="s">
        <v>166</v>
      </c>
      <c r="B1" s="205"/>
      <c r="C1" s="205"/>
      <c r="D1" s="205"/>
      <c r="E1" s="205"/>
      <c r="F1" s="205"/>
      <c r="G1" s="205"/>
      <c r="H1" s="205"/>
      <c r="I1" s="205"/>
      <c r="J1" s="205"/>
      <c r="K1" s="12"/>
      <c r="L1" s="13"/>
      <c r="M1" s="13"/>
    </row>
    <row r="2" spans="1:10" ht="45.75" thickBot="1">
      <c r="A2" s="14" t="s">
        <v>157</v>
      </c>
      <c r="B2" s="14" t="s">
        <v>140</v>
      </c>
      <c r="C2" s="45" t="s">
        <v>167</v>
      </c>
      <c r="D2" s="45" t="s">
        <v>168</v>
      </c>
      <c r="E2" s="45" t="s">
        <v>61</v>
      </c>
      <c r="F2" s="45" t="s">
        <v>62</v>
      </c>
      <c r="G2" s="45" t="s">
        <v>63</v>
      </c>
      <c r="H2" s="45" t="s">
        <v>64</v>
      </c>
      <c r="I2" s="16" t="s">
        <v>65</v>
      </c>
      <c r="J2" s="17" t="s">
        <v>66</v>
      </c>
    </row>
    <row r="3" spans="1:10" ht="14.25">
      <c r="A3" s="20">
        <v>1</v>
      </c>
      <c r="B3" s="109" t="s">
        <v>184</v>
      </c>
      <c r="C3" s="110" t="s">
        <v>170</v>
      </c>
      <c r="D3" s="111" t="s">
        <v>171</v>
      </c>
      <c r="E3" s="112">
        <v>12352999.76</v>
      </c>
      <c r="F3" s="113">
        <v>16438273</v>
      </c>
      <c r="G3" s="112">
        <v>0.751477954</v>
      </c>
      <c r="H3" s="55">
        <v>0.5</v>
      </c>
      <c r="I3" s="109" t="s">
        <v>185</v>
      </c>
      <c r="J3" s="114"/>
    </row>
    <row r="4" spans="1:10" ht="14.25" customHeight="1">
      <c r="A4" s="20">
        <v>2</v>
      </c>
      <c r="B4" s="109" t="s">
        <v>169</v>
      </c>
      <c r="C4" s="110" t="s">
        <v>170</v>
      </c>
      <c r="D4" s="111" t="s">
        <v>171</v>
      </c>
      <c r="E4" s="112">
        <v>12102554.68</v>
      </c>
      <c r="F4" s="113">
        <v>42452</v>
      </c>
      <c r="G4" s="112">
        <v>285.0879742</v>
      </c>
      <c r="H4" s="55">
        <v>100</v>
      </c>
      <c r="I4" s="109" t="s">
        <v>172</v>
      </c>
      <c r="J4" s="114" t="s">
        <v>16</v>
      </c>
    </row>
    <row r="5" spans="1:10" ht="14.25" customHeight="1">
      <c r="A5" s="20">
        <v>3</v>
      </c>
      <c r="B5" s="109" t="s">
        <v>186</v>
      </c>
      <c r="C5" s="110" t="s">
        <v>170</v>
      </c>
      <c r="D5" s="111" t="s">
        <v>171</v>
      </c>
      <c r="E5" s="112">
        <v>3794221.34</v>
      </c>
      <c r="F5" s="113">
        <v>6701</v>
      </c>
      <c r="G5" s="112">
        <v>566.2171826</v>
      </c>
      <c r="H5" s="55">
        <v>1000</v>
      </c>
      <c r="I5" s="109" t="s">
        <v>187</v>
      </c>
      <c r="J5" s="114" t="s">
        <v>1</v>
      </c>
    </row>
    <row r="6" spans="1:10" ht="14.25" customHeight="1">
      <c r="A6" s="20">
        <v>4</v>
      </c>
      <c r="B6" s="109" t="s">
        <v>173</v>
      </c>
      <c r="C6" s="110" t="s">
        <v>170</v>
      </c>
      <c r="D6" s="111" t="s">
        <v>171</v>
      </c>
      <c r="E6" s="112">
        <v>3182710.41</v>
      </c>
      <c r="F6" s="113">
        <v>53750</v>
      </c>
      <c r="G6" s="112">
        <v>59.21321693</v>
      </c>
      <c r="H6" s="55">
        <v>100</v>
      </c>
      <c r="I6" s="109" t="s">
        <v>123</v>
      </c>
      <c r="J6" s="114" t="s">
        <v>5</v>
      </c>
    </row>
    <row r="7" spans="1:10" ht="14.25" customHeight="1">
      <c r="A7" s="20">
        <v>5</v>
      </c>
      <c r="B7" s="109" t="s">
        <v>175</v>
      </c>
      <c r="C7" s="110" t="s">
        <v>170</v>
      </c>
      <c r="D7" s="111" t="s">
        <v>171</v>
      </c>
      <c r="E7" s="112">
        <v>2572278.48</v>
      </c>
      <c r="F7" s="113">
        <v>1803</v>
      </c>
      <c r="G7" s="112">
        <v>1426.665824</v>
      </c>
      <c r="H7" s="55">
        <v>1000</v>
      </c>
      <c r="I7" s="109" t="s">
        <v>176</v>
      </c>
      <c r="J7" s="114" t="s">
        <v>33</v>
      </c>
    </row>
    <row r="8" spans="1:10" ht="14.25" customHeight="1">
      <c r="A8" s="20">
        <v>6</v>
      </c>
      <c r="B8" s="109" t="s">
        <v>174</v>
      </c>
      <c r="C8" s="110" t="s">
        <v>170</v>
      </c>
      <c r="D8" s="111" t="s">
        <v>171</v>
      </c>
      <c r="E8" s="112">
        <v>2287491.62</v>
      </c>
      <c r="F8" s="113">
        <v>56800</v>
      </c>
      <c r="G8" s="112">
        <v>40.27273979</v>
      </c>
      <c r="H8" s="55">
        <v>100</v>
      </c>
      <c r="I8" s="109" t="s">
        <v>172</v>
      </c>
      <c r="J8" s="114" t="s">
        <v>6</v>
      </c>
    </row>
    <row r="9" spans="1:10" ht="14.25">
      <c r="A9" s="20">
        <v>7</v>
      </c>
      <c r="B9" s="109" t="s">
        <v>177</v>
      </c>
      <c r="C9" s="110" t="s">
        <v>170</v>
      </c>
      <c r="D9" s="111" t="s">
        <v>171</v>
      </c>
      <c r="E9" s="112">
        <v>1761549.96</v>
      </c>
      <c r="F9" s="113">
        <v>1912</v>
      </c>
      <c r="G9" s="112">
        <v>921.3127406</v>
      </c>
      <c r="H9" s="55">
        <v>1000</v>
      </c>
      <c r="I9" s="109" t="s">
        <v>111</v>
      </c>
      <c r="J9" s="114" t="s">
        <v>11</v>
      </c>
    </row>
    <row r="10" spans="1:10" ht="14.25">
      <c r="A10" s="20">
        <v>8</v>
      </c>
      <c r="B10" s="109" t="s">
        <v>190</v>
      </c>
      <c r="C10" s="110" t="s">
        <v>170</v>
      </c>
      <c r="D10" s="111" t="s">
        <v>171</v>
      </c>
      <c r="E10" s="112">
        <v>1509047.902</v>
      </c>
      <c r="F10" s="113">
        <v>460</v>
      </c>
      <c r="G10" s="112">
        <v>3280.538918</v>
      </c>
      <c r="H10" s="55">
        <v>1000</v>
      </c>
      <c r="I10" s="109" t="s">
        <v>189</v>
      </c>
      <c r="J10" s="114" t="s">
        <v>34</v>
      </c>
    </row>
    <row r="11" spans="1:10" s="46" customFormat="1" ht="14.25" collapsed="1">
      <c r="A11" s="20">
        <v>9</v>
      </c>
      <c r="B11" s="109" t="s">
        <v>188</v>
      </c>
      <c r="C11" s="110" t="s">
        <v>170</v>
      </c>
      <c r="D11" s="111" t="s">
        <v>171</v>
      </c>
      <c r="E11" s="112">
        <v>1505148.83</v>
      </c>
      <c r="F11" s="113">
        <v>450</v>
      </c>
      <c r="G11" s="112">
        <v>3344.775178</v>
      </c>
      <c r="H11" s="55">
        <v>1000</v>
      </c>
      <c r="I11" s="109" t="s">
        <v>189</v>
      </c>
      <c r="J11" s="114" t="s">
        <v>34</v>
      </c>
    </row>
    <row r="12" spans="1:10" s="46" customFormat="1" ht="14.25">
      <c r="A12" s="20">
        <v>10</v>
      </c>
      <c r="B12" s="109" t="s">
        <v>178</v>
      </c>
      <c r="C12" s="110" t="s">
        <v>170</v>
      </c>
      <c r="D12" s="111" t="s">
        <v>171</v>
      </c>
      <c r="E12" s="112">
        <v>1026570.84</v>
      </c>
      <c r="F12" s="113">
        <v>956</v>
      </c>
      <c r="G12" s="112">
        <v>1073.81887</v>
      </c>
      <c r="H12" s="55">
        <v>1000</v>
      </c>
      <c r="I12" s="109" t="s">
        <v>179</v>
      </c>
      <c r="J12" s="114" t="s">
        <v>30</v>
      </c>
    </row>
    <row r="13" spans="1:10" s="46" customFormat="1" ht="14.25">
      <c r="A13" s="20">
        <v>11</v>
      </c>
      <c r="B13" s="109" t="s">
        <v>182</v>
      </c>
      <c r="C13" s="110" t="s">
        <v>170</v>
      </c>
      <c r="D13" s="111" t="s">
        <v>171</v>
      </c>
      <c r="E13" s="112">
        <v>592710.93</v>
      </c>
      <c r="F13" s="113">
        <v>933</v>
      </c>
      <c r="G13" s="112">
        <v>635.2743087</v>
      </c>
      <c r="H13" s="55">
        <v>1000</v>
      </c>
      <c r="I13" s="109" t="s">
        <v>183</v>
      </c>
      <c r="J13" s="114" t="s">
        <v>7</v>
      </c>
    </row>
    <row r="14" spans="1:10" s="46" customFormat="1" ht="14.25">
      <c r="A14" s="20">
        <v>12</v>
      </c>
      <c r="B14" s="109" t="s">
        <v>180</v>
      </c>
      <c r="C14" s="110" t="s">
        <v>170</v>
      </c>
      <c r="D14" s="111" t="s">
        <v>171</v>
      </c>
      <c r="E14" s="112">
        <v>567096.81</v>
      </c>
      <c r="F14" s="113">
        <v>684</v>
      </c>
      <c r="G14" s="112">
        <v>829.0889035</v>
      </c>
      <c r="H14" s="55">
        <v>1000</v>
      </c>
      <c r="I14" s="109" t="s">
        <v>181</v>
      </c>
      <c r="J14" s="114" t="s">
        <v>10</v>
      </c>
    </row>
    <row r="15" spans="1:10" ht="15.75" customHeight="1" thickBot="1">
      <c r="A15" s="206" t="s">
        <v>108</v>
      </c>
      <c r="B15" s="207"/>
      <c r="C15" s="115" t="s">
        <v>14</v>
      </c>
      <c r="D15" s="115" t="s">
        <v>14</v>
      </c>
      <c r="E15" s="97">
        <f>SUM(E3:E14)</f>
        <v>43254381.562</v>
      </c>
      <c r="F15" s="98">
        <f>SUM(F3:F14)</f>
        <v>16605174</v>
      </c>
      <c r="G15" s="115" t="s">
        <v>14</v>
      </c>
      <c r="H15" s="115" t="s">
        <v>14</v>
      </c>
      <c r="I15" s="115" t="s">
        <v>14</v>
      </c>
      <c r="J15" s="116" t="s">
        <v>14</v>
      </c>
    </row>
    <row r="20" spans="1:10" ht="15.75">
      <c r="A20" s="223"/>
      <c r="B20" s="223"/>
      <c r="C20" s="223"/>
      <c r="D20" s="223"/>
      <c r="E20" s="223"/>
      <c r="F20" s="223"/>
      <c r="G20" s="223"/>
      <c r="H20" s="223"/>
      <c r="I20" s="223"/>
      <c r="J20" s="223"/>
    </row>
    <row r="21" spans="1:10" ht="15">
      <c r="A21" s="188"/>
      <c r="B21" s="188"/>
      <c r="C21" s="188"/>
      <c r="D21" s="188"/>
      <c r="E21" s="188"/>
      <c r="F21" s="188"/>
      <c r="G21" s="188"/>
      <c r="H21" s="188"/>
      <c r="I21" s="188"/>
      <c r="J21" s="188"/>
    </row>
    <row r="22" spans="1:10" ht="14.25">
      <c r="A22" s="164"/>
      <c r="B22" s="189"/>
      <c r="C22" s="190"/>
      <c r="D22" s="191"/>
      <c r="E22" s="192"/>
      <c r="F22" s="193"/>
      <c r="G22" s="192"/>
      <c r="H22" s="194"/>
      <c r="I22" s="189"/>
      <c r="J22" s="195"/>
    </row>
    <row r="23" spans="1:10" ht="14.25">
      <c r="A23" s="164"/>
      <c r="B23" s="189"/>
      <c r="C23" s="190"/>
      <c r="D23" s="191"/>
      <c r="E23" s="192"/>
      <c r="F23" s="193"/>
      <c r="G23" s="192"/>
      <c r="H23" s="194"/>
      <c r="I23" s="189"/>
      <c r="J23" s="195"/>
    </row>
    <row r="24" spans="1:10" ht="14.25">
      <c r="A24" s="164"/>
      <c r="B24" s="189"/>
      <c r="C24" s="190"/>
      <c r="D24" s="191"/>
      <c r="E24" s="192"/>
      <c r="F24" s="193"/>
      <c r="G24" s="192"/>
      <c r="H24" s="194"/>
      <c r="I24" s="189"/>
      <c r="J24" s="195"/>
    </row>
    <row r="25" spans="1:10" ht="14.25">
      <c r="A25" s="164"/>
      <c r="B25" s="189"/>
      <c r="C25" s="190"/>
      <c r="D25" s="191"/>
      <c r="E25" s="192"/>
      <c r="F25" s="193"/>
      <c r="G25" s="192"/>
      <c r="H25" s="194"/>
      <c r="I25" s="189"/>
      <c r="J25" s="195"/>
    </row>
    <row r="26" spans="1:10" ht="14.25">
      <c r="A26" s="164"/>
      <c r="B26" s="189"/>
      <c r="C26" s="190"/>
      <c r="D26" s="191"/>
      <c r="E26" s="192"/>
      <c r="F26" s="193"/>
      <c r="G26" s="192"/>
      <c r="H26" s="194"/>
      <c r="I26" s="189"/>
      <c r="J26" s="195"/>
    </row>
    <row r="27" spans="1:10" ht="14.25">
      <c r="A27" s="164"/>
      <c r="B27" s="189"/>
      <c r="C27" s="190"/>
      <c r="D27" s="191"/>
      <c r="E27" s="192"/>
      <c r="F27" s="193"/>
      <c r="G27" s="192"/>
      <c r="H27" s="194"/>
      <c r="I27" s="189"/>
      <c r="J27" s="195"/>
    </row>
    <row r="28" spans="1:10" ht="14.25">
      <c r="A28" s="164"/>
      <c r="B28" s="109"/>
      <c r="C28" s="110"/>
      <c r="D28" s="111"/>
      <c r="E28" s="112"/>
      <c r="F28" s="113"/>
      <c r="G28" s="112"/>
      <c r="H28" s="55"/>
      <c r="I28" s="109"/>
      <c r="J28" s="195"/>
    </row>
    <row r="29" spans="1:10" ht="14.25">
      <c r="A29" s="164"/>
      <c r="B29" s="109"/>
      <c r="C29" s="110"/>
      <c r="D29" s="111"/>
      <c r="E29" s="112"/>
      <c r="F29" s="113"/>
      <c r="G29" s="112"/>
      <c r="H29" s="55"/>
      <c r="I29" s="109"/>
      <c r="J29" s="195"/>
    </row>
    <row r="30" spans="1:10" ht="15">
      <c r="A30" s="224"/>
      <c r="B30" s="224"/>
      <c r="C30" s="196"/>
      <c r="D30" s="196"/>
      <c r="E30" s="197"/>
      <c r="F30" s="198"/>
      <c r="G30" s="196"/>
      <c r="H30" s="196"/>
      <c r="I30" s="196"/>
      <c r="J30" s="196"/>
    </row>
  </sheetData>
  <mergeCells count="4">
    <mergeCell ref="A1:J1"/>
    <mergeCell ref="A15:B15"/>
    <mergeCell ref="A20:J20"/>
    <mergeCell ref="A30:B30"/>
  </mergeCells>
  <hyperlinks>
    <hyperlink ref="J15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7"/>
  <sheetViews>
    <sheetView zoomScale="80" zoomScaleNormal="80" workbookViewId="0" topLeftCell="A1">
      <selection activeCell="F44" sqref="F44"/>
    </sheetView>
  </sheetViews>
  <sheetFormatPr defaultColWidth="9.00390625" defaultRowHeight="12.75"/>
  <cols>
    <col min="1" max="1" width="4.625" style="5" customWidth="1"/>
    <col min="2" max="2" width="53.00390625" style="5" bestFit="1" customWidth="1"/>
    <col min="3" max="4" width="14.75390625" style="48" customWidth="1"/>
    <col min="5" max="8" width="12.75390625" style="5" customWidth="1"/>
    <col min="9" max="9" width="18.25390625" style="5" customWidth="1"/>
    <col min="10" max="10" width="24.00390625" style="5" customWidth="1"/>
    <col min="11" max="16384" width="9.125" style="5" customWidth="1"/>
  </cols>
  <sheetData>
    <row r="1" spans="1:10" s="10" customFormat="1" ht="16.5" thickBot="1">
      <c r="A1" s="223" t="s">
        <v>192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5.75" customHeight="1" thickBot="1">
      <c r="A2" s="211" t="s">
        <v>59</v>
      </c>
      <c r="B2" s="100"/>
      <c r="C2" s="101"/>
      <c r="D2" s="102"/>
      <c r="E2" s="213" t="s">
        <v>148</v>
      </c>
      <c r="F2" s="213"/>
      <c r="G2" s="213"/>
      <c r="H2" s="213"/>
      <c r="I2" s="213"/>
      <c r="J2" s="213"/>
    </row>
    <row r="3" spans="1:10" ht="75.75" thickBot="1">
      <c r="A3" s="212"/>
      <c r="B3" s="176" t="s">
        <v>140</v>
      </c>
      <c r="C3" s="27" t="s">
        <v>141</v>
      </c>
      <c r="D3" s="27" t="s">
        <v>142</v>
      </c>
      <c r="E3" s="16" t="s">
        <v>145</v>
      </c>
      <c r="F3" s="16" t="s">
        <v>143</v>
      </c>
      <c r="G3" s="16" t="s">
        <v>144</v>
      </c>
      <c r="H3" s="16" t="s">
        <v>191</v>
      </c>
      <c r="I3" s="17" t="s">
        <v>146</v>
      </c>
      <c r="J3" s="17" t="s">
        <v>147</v>
      </c>
    </row>
    <row r="4" spans="1:10" ht="14.25" collapsed="1">
      <c r="A4" s="20">
        <v>1</v>
      </c>
      <c r="B4" s="109" t="s">
        <v>180</v>
      </c>
      <c r="C4" s="103">
        <v>38441</v>
      </c>
      <c r="D4" s="103">
        <v>38625</v>
      </c>
      <c r="E4" s="99">
        <v>-0.1401</v>
      </c>
      <c r="F4" s="99">
        <v>-0.102</v>
      </c>
      <c r="G4" s="99">
        <v>-0.1048</v>
      </c>
      <c r="H4" s="99">
        <v>-0.2255</v>
      </c>
      <c r="I4" s="104">
        <v>-0.1709</v>
      </c>
      <c r="J4" s="130">
        <v>-0.0281</v>
      </c>
    </row>
    <row r="5" spans="1:10" ht="14.25" collapsed="1">
      <c r="A5" s="20">
        <v>2</v>
      </c>
      <c r="B5" s="109" t="s">
        <v>169</v>
      </c>
      <c r="C5" s="103">
        <v>38862</v>
      </c>
      <c r="D5" s="103">
        <v>38958</v>
      </c>
      <c r="E5" s="99">
        <v>0.0521</v>
      </c>
      <c r="F5" s="99">
        <v>0.1121</v>
      </c>
      <c r="G5" s="99">
        <v>0.0727</v>
      </c>
      <c r="H5" s="99">
        <v>0.0018</v>
      </c>
      <c r="I5" s="104">
        <v>1.8509</v>
      </c>
      <c r="J5" s="129">
        <v>0.203</v>
      </c>
    </row>
    <row r="6" spans="1:10" ht="14.25">
      <c r="A6" s="20">
        <v>3</v>
      </c>
      <c r="B6" s="109" t="s">
        <v>184</v>
      </c>
      <c r="C6" s="103">
        <v>38989</v>
      </c>
      <c r="D6" s="103">
        <v>39128</v>
      </c>
      <c r="E6" s="99" t="s">
        <v>149</v>
      </c>
      <c r="F6" s="99">
        <v>0.0304</v>
      </c>
      <c r="G6" s="99">
        <v>0.0063</v>
      </c>
      <c r="H6" s="99">
        <v>-0.0662</v>
      </c>
      <c r="I6" s="104">
        <v>0.503</v>
      </c>
      <c r="J6" s="129">
        <v>0.0815</v>
      </c>
    </row>
    <row r="7" spans="1:10" ht="14.25">
      <c r="A7" s="20">
        <v>4</v>
      </c>
      <c r="B7" s="109" t="s">
        <v>186</v>
      </c>
      <c r="C7" s="103">
        <v>39048</v>
      </c>
      <c r="D7" s="103">
        <v>39140</v>
      </c>
      <c r="E7" s="99" t="s">
        <v>149</v>
      </c>
      <c r="F7" s="99" t="s">
        <v>149</v>
      </c>
      <c r="G7" s="99">
        <v>-0.0101</v>
      </c>
      <c r="H7" s="99">
        <v>-0.2887</v>
      </c>
      <c r="I7" s="104">
        <v>-0.4338</v>
      </c>
      <c r="J7" s="129">
        <v>-0.1042</v>
      </c>
    </row>
    <row r="8" spans="1:10" ht="14.25">
      <c r="A8" s="20">
        <v>5</v>
      </c>
      <c r="B8" s="109" t="s">
        <v>178</v>
      </c>
      <c r="C8" s="103">
        <v>39100</v>
      </c>
      <c r="D8" s="103">
        <v>39268</v>
      </c>
      <c r="E8" s="99">
        <v>-0.0248</v>
      </c>
      <c r="F8" s="99">
        <v>0.0107</v>
      </c>
      <c r="G8" s="99">
        <v>-0.006</v>
      </c>
      <c r="H8" s="99">
        <v>-0.1105</v>
      </c>
      <c r="I8" s="104">
        <v>0.0738</v>
      </c>
      <c r="J8" s="129">
        <v>0.0149</v>
      </c>
    </row>
    <row r="9" spans="1:10" ht="14.25">
      <c r="A9" s="20">
        <v>6</v>
      </c>
      <c r="B9" s="109" t="s">
        <v>173</v>
      </c>
      <c r="C9" s="103">
        <v>39269</v>
      </c>
      <c r="D9" s="103">
        <v>39420</v>
      </c>
      <c r="E9" s="99">
        <v>-0.002</v>
      </c>
      <c r="F9" s="99">
        <v>-0.0042</v>
      </c>
      <c r="G9" s="99">
        <v>-0.0122</v>
      </c>
      <c r="H9" s="99">
        <v>-0.0234</v>
      </c>
      <c r="I9" s="104">
        <v>-0.4079</v>
      </c>
      <c r="J9" s="129">
        <v>-0.1122</v>
      </c>
    </row>
    <row r="10" spans="1:10" ht="14.25">
      <c r="A10" s="20">
        <v>7</v>
      </c>
      <c r="B10" s="109" t="s">
        <v>177</v>
      </c>
      <c r="C10" s="103">
        <v>39412</v>
      </c>
      <c r="D10" s="103">
        <v>39589</v>
      </c>
      <c r="E10" s="99">
        <v>0.0121</v>
      </c>
      <c r="F10" s="99">
        <v>0.023</v>
      </c>
      <c r="G10" s="99">
        <v>0.0573</v>
      </c>
      <c r="H10" s="99">
        <v>-0.0311</v>
      </c>
      <c r="I10" s="104">
        <v>-0.0787</v>
      </c>
      <c r="J10" s="129">
        <v>-0.0206</v>
      </c>
    </row>
    <row r="11" spans="1:10" ht="14.25">
      <c r="A11" s="20">
        <v>8</v>
      </c>
      <c r="B11" s="109" t="s">
        <v>190</v>
      </c>
      <c r="C11" s="103">
        <v>39475</v>
      </c>
      <c r="D11" s="103">
        <v>39727</v>
      </c>
      <c r="E11" s="99" t="s">
        <v>149</v>
      </c>
      <c r="F11" s="99" t="s">
        <v>149</v>
      </c>
      <c r="G11" s="99" t="s">
        <v>149</v>
      </c>
      <c r="H11" s="99">
        <v>0.0034</v>
      </c>
      <c r="I11" s="104">
        <v>2.2805</v>
      </c>
      <c r="J11" s="129">
        <v>0.3959</v>
      </c>
    </row>
    <row r="12" spans="1:10" ht="14.25">
      <c r="A12" s="20">
        <v>9</v>
      </c>
      <c r="B12" s="109" t="s">
        <v>188</v>
      </c>
      <c r="C12" s="103">
        <v>39475</v>
      </c>
      <c r="D12" s="103">
        <v>39727</v>
      </c>
      <c r="E12" s="99" t="s">
        <v>149</v>
      </c>
      <c r="F12" s="99" t="s">
        <v>149</v>
      </c>
      <c r="G12" s="99" t="s">
        <v>149</v>
      </c>
      <c r="H12" s="99">
        <v>0.0062</v>
      </c>
      <c r="I12" s="104">
        <v>2.3448</v>
      </c>
      <c r="J12" s="129">
        <v>0.4035</v>
      </c>
    </row>
    <row r="13" spans="1:10" ht="14.25">
      <c r="A13" s="20">
        <v>10</v>
      </c>
      <c r="B13" s="109" t="s">
        <v>182</v>
      </c>
      <c r="C13" s="103">
        <v>39647</v>
      </c>
      <c r="D13" s="103">
        <v>39861</v>
      </c>
      <c r="E13" s="99">
        <v>-0.005</v>
      </c>
      <c r="F13" s="99">
        <v>-0.1704</v>
      </c>
      <c r="G13" s="99">
        <v>-0.0989</v>
      </c>
      <c r="H13" s="99">
        <v>-0.3604</v>
      </c>
      <c r="I13" s="104">
        <v>-0.3647</v>
      </c>
      <c r="J13" s="129">
        <v>-0.1324</v>
      </c>
    </row>
    <row r="14" spans="1:10" s="19" customFormat="1" ht="14.25">
      <c r="A14" s="20">
        <v>11</v>
      </c>
      <c r="B14" s="109" t="s">
        <v>174</v>
      </c>
      <c r="C14" s="103">
        <v>40253</v>
      </c>
      <c r="D14" s="103">
        <v>40445</v>
      </c>
      <c r="E14" s="99">
        <v>0.0076</v>
      </c>
      <c r="F14" s="99">
        <v>0.0713</v>
      </c>
      <c r="G14" s="99">
        <v>-0.0506</v>
      </c>
      <c r="H14" s="99">
        <v>-0.2698</v>
      </c>
      <c r="I14" s="104">
        <v>-0.5973</v>
      </c>
      <c r="J14" s="128">
        <v>-0.4347</v>
      </c>
    </row>
    <row r="15" spans="1:10" s="19" customFormat="1" ht="14.25">
      <c r="A15" s="20">
        <v>12</v>
      </c>
      <c r="B15" s="109" t="s">
        <v>175</v>
      </c>
      <c r="C15" s="103">
        <v>40716</v>
      </c>
      <c r="D15" s="103">
        <v>40995</v>
      </c>
      <c r="E15" s="99">
        <v>0.1827</v>
      </c>
      <c r="F15" s="99">
        <v>0.2215</v>
      </c>
      <c r="G15" s="99" t="s">
        <v>149</v>
      </c>
      <c r="H15" s="99" t="s">
        <v>149</v>
      </c>
      <c r="I15" s="104">
        <v>0.4267</v>
      </c>
      <c r="J15" s="128">
        <v>56.5756</v>
      </c>
    </row>
    <row r="16" spans="1:10" ht="15.75" thickBot="1">
      <c r="A16" s="164"/>
      <c r="B16" s="160" t="s">
        <v>137</v>
      </c>
      <c r="C16" s="161"/>
      <c r="D16" s="161"/>
      <c r="E16" s="162">
        <f>AVERAGE(E4:E15)</f>
        <v>0.010324999999999999</v>
      </c>
      <c r="F16" s="162">
        <f>AVERAGE(F4:F15)</f>
        <v>0.02137777777777778</v>
      </c>
      <c r="G16" s="162">
        <f>AVERAGE(G4:G15)</f>
        <v>-0.016255555555555558</v>
      </c>
      <c r="H16" s="162">
        <f>AVERAGE(H4:H15)</f>
        <v>-0.12401818181818182</v>
      </c>
      <c r="I16" s="165" t="s">
        <v>14</v>
      </c>
      <c r="J16" s="165" t="s">
        <v>14</v>
      </c>
    </row>
    <row r="17" spans="1:11" ht="15" thickBot="1">
      <c r="A17" s="225" t="s">
        <v>138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6"/>
    </row>
    <row r="18" spans="2:8" ht="14.25">
      <c r="B18" s="30"/>
      <c r="C18" s="31"/>
      <c r="D18" s="31"/>
      <c r="E18" s="30"/>
      <c r="F18" s="30"/>
      <c r="G18" s="30"/>
      <c r="H18" s="30"/>
    </row>
    <row r="19" spans="2:8" ht="14.25">
      <c r="B19" s="30"/>
      <c r="C19" s="31"/>
      <c r="D19" s="31"/>
      <c r="E19" s="30"/>
      <c r="F19" s="30"/>
      <c r="G19" s="30"/>
      <c r="H19" s="30"/>
    </row>
    <row r="20" spans="2:8" ht="14.25">
      <c r="B20" s="30"/>
      <c r="C20" s="31"/>
      <c r="D20" s="31"/>
      <c r="E20" s="121"/>
      <c r="F20" s="30"/>
      <c r="G20" s="30"/>
      <c r="H20" s="30"/>
    </row>
    <row r="21" spans="2:8" ht="14.25">
      <c r="B21" s="30"/>
      <c r="C21" s="31"/>
      <c r="D21" s="31"/>
      <c r="E21" s="30"/>
      <c r="F21" s="30"/>
      <c r="G21" s="30"/>
      <c r="H21" s="30"/>
    </row>
    <row r="22" spans="2:8" ht="14.25">
      <c r="B22" s="30"/>
      <c r="C22" s="31"/>
      <c r="D22" s="31"/>
      <c r="E22" s="30"/>
      <c r="F22" s="30"/>
      <c r="G22" s="30"/>
      <c r="H22" s="30"/>
    </row>
    <row r="23" spans="2:8" ht="14.25">
      <c r="B23" s="109"/>
      <c r="C23" s="31"/>
      <c r="D23" s="31"/>
      <c r="E23" s="30"/>
      <c r="F23" s="30"/>
      <c r="G23" s="30"/>
      <c r="H23" s="30"/>
    </row>
    <row r="24" spans="2:8" ht="14.25">
      <c r="B24" s="109"/>
      <c r="C24" s="31"/>
      <c r="D24" s="31"/>
      <c r="E24" s="30"/>
      <c r="F24" s="30"/>
      <c r="G24" s="30"/>
      <c r="H24" s="30"/>
    </row>
    <row r="25" spans="2:8" ht="14.25">
      <c r="B25" s="109"/>
      <c r="C25" s="31"/>
      <c r="D25" s="31"/>
      <c r="E25" s="30"/>
      <c r="F25" s="30"/>
      <c r="G25" s="30"/>
      <c r="H25" s="30"/>
    </row>
    <row r="26" spans="2:8" ht="14.25">
      <c r="B26" s="109"/>
      <c r="C26" s="31"/>
      <c r="D26" s="31"/>
      <c r="E26" s="30"/>
      <c r="F26" s="30"/>
      <c r="G26" s="30"/>
      <c r="H26" s="30"/>
    </row>
    <row r="27" ht="14.25">
      <c r="B27" s="109"/>
    </row>
    <row r="28" ht="14.25">
      <c r="B28" s="109"/>
    </row>
    <row r="29" ht="14.25">
      <c r="B29" s="109"/>
    </row>
    <row r="30" spans="2:3" ht="14.25">
      <c r="B30" s="109"/>
      <c r="C30" s="5"/>
    </row>
    <row r="31" spans="2:3" ht="14.25">
      <c r="B31" s="109"/>
      <c r="C31" s="5"/>
    </row>
    <row r="32" spans="2:3" ht="14.25">
      <c r="B32" s="109"/>
      <c r="C32" s="5"/>
    </row>
    <row r="33" spans="2:3" ht="14.25">
      <c r="B33" s="109"/>
      <c r="C33" s="5"/>
    </row>
    <row r="34" spans="2:3" ht="14.25">
      <c r="B34" s="109"/>
      <c r="C34" s="5"/>
    </row>
    <row r="35" ht="14.25">
      <c r="C35" s="5"/>
    </row>
    <row r="36" ht="14.25">
      <c r="C36" s="5"/>
    </row>
    <row r="37" ht="14.25">
      <c r="C37" s="5"/>
    </row>
  </sheetData>
  <mergeCells count="4">
    <mergeCell ref="A2:A3"/>
    <mergeCell ref="E2:J2"/>
    <mergeCell ref="A17:K17"/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51"/>
  <sheetViews>
    <sheetView zoomScale="80" zoomScaleNormal="80" workbookViewId="0" topLeftCell="A1">
      <selection activeCell="H41" sqref="H41"/>
    </sheetView>
  </sheetViews>
  <sheetFormatPr defaultColWidth="9.00390625" defaultRowHeight="12.75"/>
  <cols>
    <col min="1" max="1" width="4.125" style="23" customWidth="1"/>
    <col min="2" max="2" width="50.75390625" style="23" customWidth="1"/>
    <col min="3" max="3" width="24.75390625" style="23" customWidth="1"/>
    <col min="4" max="4" width="24.75390625" style="24" customWidth="1"/>
    <col min="5" max="7" width="24.75390625" style="23" customWidth="1"/>
    <col min="8" max="16384" width="9.125" style="23" customWidth="1"/>
  </cols>
  <sheetData>
    <row r="1" spans="1:7" s="32" customFormat="1" ht="16.5" thickBot="1">
      <c r="A1" s="216" t="s">
        <v>193</v>
      </c>
      <c r="B1" s="216"/>
      <c r="C1" s="216"/>
      <c r="D1" s="216"/>
      <c r="E1" s="216"/>
      <c r="F1" s="216"/>
      <c r="G1" s="216"/>
    </row>
    <row r="2" spans="1:7" s="32" customFormat="1" ht="15.75" customHeight="1" thickBot="1">
      <c r="A2" s="211" t="s">
        <v>59</v>
      </c>
      <c r="B2" s="219" t="s">
        <v>140</v>
      </c>
      <c r="C2" s="217" t="s">
        <v>151</v>
      </c>
      <c r="D2" s="218"/>
      <c r="E2" s="217" t="s">
        <v>152</v>
      </c>
      <c r="F2" s="218"/>
      <c r="G2" s="221" t="s">
        <v>153</v>
      </c>
    </row>
    <row r="3" spans="1:7" s="32" customFormat="1" ht="15.75" thickBot="1">
      <c r="A3" s="212"/>
      <c r="B3" s="220"/>
      <c r="C3" s="36" t="s">
        <v>154</v>
      </c>
      <c r="D3" s="36" t="s">
        <v>155</v>
      </c>
      <c r="E3" s="36" t="s">
        <v>156</v>
      </c>
      <c r="F3" s="36" t="s">
        <v>155</v>
      </c>
      <c r="G3" s="222"/>
    </row>
    <row r="4" spans="1:8" s="32" customFormat="1" ht="14.25">
      <c r="A4" s="20">
        <v>1</v>
      </c>
      <c r="B4" s="109" t="s">
        <v>174</v>
      </c>
      <c r="C4" s="39">
        <v>26.86</v>
      </c>
      <c r="D4" s="99">
        <v>0.0119</v>
      </c>
      <c r="E4" s="40">
        <v>243</v>
      </c>
      <c r="F4" s="99">
        <v>0.0043</v>
      </c>
      <c r="G4" s="41">
        <v>9.43</v>
      </c>
      <c r="H4" s="109"/>
    </row>
    <row r="5" spans="1:8" s="32" customFormat="1" ht="14.25">
      <c r="A5" s="20">
        <v>2</v>
      </c>
      <c r="B5" s="109" t="s">
        <v>175</v>
      </c>
      <c r="C5" s="39">
        <v>397.36</v>
      </c>
      <c r="D5" s="99">
        <v>0.1827</v>
      </c>
      <c r="E5" s="40">
        <v>0</v>
      </c>
      <c r="F5" s="99">
        <v>0</v>
      </c>
      <c r="G5" s="41">
        <v>0</v>
      </c>
      <c r="H5" s="109"/>
    </row>
    <row r="6" spans="1:8" s="32" customFormat="1" ht="14.25">
      <c r="A6" s="20">
        <v>3</v>
      </c>
      <c r="B6" s="109" t="s">
        <v>177</v>
      </c>
      <c r="C6" s="39">
        <v>21.1</v>
      </c>
      <c r="D6" s="99">
        <v>0.0121</v>
      </c>
      <c r="E6" s="40">
        <v>0</v>
      </c>
      <c r="F6" s="99">
        <v>0</v>
      </c>
      <c r="G6" s="41">
        <v>0</v>
      </c>
      <c r="H6" s="109"/>
    </row>
    <row r="7" spans="1:8" s="32" customFormat="1" ht="14.25">
      <c r="A7" s="20">
        <v>4</v>
      </c>
      <c r="B7" s="109" t="s">
        <v>182</v>
      </c>
      <c r="C7" s="39">
        <v>-2.97</v>
      </c>
      <c r="D7" s="99">
        <v>-0.005</v>
      </c>
      <c r="E7" s="40">
        <v>0</v>
      </c>
      <c r="F7" s="99">
        <v>0</v>
      </c>
      <c r="G7" s="41">
        <v>0</v>
      </c>
      <c r="H7" s="109"/>
    </row>
    <row r="8" spans="1:8" s="32" customFormat="1" ht="14.25">
      <c r="A8" s="20">
        <v>5</v>
      </c>
      <c r="B8" s="109" t="s">
        <v>173</v>
      </c>
      <c r="C8" s="39">
        <v>-6.39</v>
      </c>
      <c r="D8" s="99">
        <v>-0.002</v>
      </c>
      <c r="E8" s="40">
        <v>0</v>
      </c>
      <c r="F8" s="99">
        <v>0</v>
      </c>
      <c r="G8" s="41">
        <v>0</v>
      </c>
      <c r="H8" s="109"/>
    </row>
    <row r="9" spans="1:8" s="32" customFormat="1" ht="14.25">
      <c r="A9" s="20">
        <v>6</v>
      </c>
      <c r="B9" s="109" t="s">
        <v>178</v>
      </c>
      <c r="C9" s="39">
        <v>-26.14</v>
      </c>
      <c r="D9" s="99">
        <v>-0.0248</v>
      </c>
      <c r="E9" s="40">
        <v>0</v>
      </c>
      <c r="F9" s="99">
        <v>0</v>
      </c>
      <c r="G9" s="41">
        <v>0</v>
      </c>
      <c r="H9" s="109"/>
    </row>
    <row r="10" spans="1:8" s="32" customFormat="1" ht="14.25">
      <c r="A10" s="20">
        <v>7</v>
      </c>
      <c r="B10" s="109" t="s">
        <v>180</v>
      </c>
      <c r="C10" s="39">
        <v>-92.4</v>
      </c>
      <c r="D10" s="99">
        <v>-0.1401</v>
      </c>
      <c r="E10" s="40">
        <v>0</v>
      </c>
      <c r="F10" s="99">
        <v>0</v>
      </c>
      <c r="G10" s="41">
        <v>0</v>
      </c>
      <c r="H10" s="109"/>
    </row>
    <row r="11" spans="1:8" s="32" customFormat="1" ht="14.25">
      <c r="A11" s="20">
        <v>8</v>
      </c>
      <c r="B11" s="109" t="s">
        <v>169</v>
      </c>
      <c r="C11" s="39">
        <v>172.65</v>
      </c>
      <c r="D11" s="99">
        <v>0.0145</v>
      </c>
      <c r="E11" s="40">
        <v>-1575</v>
      </c>
      <c r="F11" s="99">
        <v>-0.0358</v>
      </c>
      <c r="G11" s="41">
        <v>-426.47</v>
      </c>
      <c r="H11" s="109"/>
    </row>
    <row r="12" spans="1:8" s="32" customFormat="1" ht="14.25">
      <c r="A12" s="20">
        <v>9</v>
      </c>
      <c r="B12" s="109" t="s">
        <v>184</v>
      </c>
      <c r="C12" s="39" t="s">
        <v>149</v>
      </c>
      <c r="D12" s="39" t="s">
        <v>149</v>
      </c>
      <c r="E12" s="39" t="s">
        <v>149</v>
      </c>
      <c r="F12" s="39" t="s">
        <v>149</v>
      </c>
      <c r="G12" s="39" t="s">
        <v>149</v>
      </c>
      <c r="H12" s="109"/>
    </row>
    <row r="13" spans="1:8" s="32" customFormat="1" ht="14.25">
      <c r="A13" s="20">
        <v>10</v>
      </c>
      <c r="B13" s="109" t="s">
        <v>186</v>
      </c>
      <c r="C13" s="39" t="s">
        <v>149</v>
      </c>
      <c r="D13" s="39" t="s">
        <v>149</v>
      </c>
      <c r="E13" s="39" t="s">
        <v>149</v>
      </c>
      <c r="F13" s="39" t="s">
        <v>149</v>
      </c>
      <c r="G13" s="39" t="s">
        <v>149</v>
      </c>
      <c r="H13" s="109"/>
    </row>
    <row r="14" spans="1:8" s="32" customFormat="1" ht="14.25">
      <c r="A14" s="20">
        <v>11</v>
      </c>
      <c r="B14" s="109" t="s">
        <v>190</v>
      </c>
      <c r="C14" s="39" t="s">
        <v>149</v>
      </c>
      <c r="D14" s="39" t="s">
        <v>149</v>
      </c>
      <c r="E14" s="39" t="s">
        <v>149</v>
      </c>
      <c r="F14" s="39" t="s">
        <v>149</v>
      </c>
      <c r="G14" s="39" t="s">
        <v>149</v>
      </c>
      <c r="H14" s="109"/>
    </row>
    <row r="15" spans="1:8" s="32" customFormat="1" ht="14.25">
      <c r="A15" s="20">
        <v>12</v>
      </c>
      <c r="B15" s="109" t="s">
        <v>188</v>
      </c>
      <c r="C15" s="39" t="s">
        <v>149</v>
      </c>
      <c r="D15" s="39" t="s">
        <v>149</v>
      </c>
      <c r="E15" s="39" t="s">
        <v>149</v>
      </c>
      <c r="F15" s="39" t="s">
        <v>149</v>
      </c>
      <c r="G15" s="39" t="s">
        <v>149</v>
      </c>
      <c r="H15" s="109"/>
    </row>
    <row r="16" spans="1:7" s="32" customFormat="1" ht="15.75" thickBot="1">
      <c r="A16" s="117"/>
      <c r="B16" s="91" t="s">
        <v>108</v>
      </c>
      <c r="C16" s="118">
        <f>SUM(C4:C11)</f>
        <v>490.07000000000005</v>
      </c>
      <c r="D16" s="96">
        <v>0.0208</v>
      </c>
      <c r="E16" s="93">
        <f>SUM(E4:E11)</f>
        <v>-1332</v>
      </c>
      <c r="F16" s="96">
        <v>-0.0083</v>
      </c>
      <c r="G16" s="94">
        <f>SUM(G4:G11)</f>
        <v>-417.04</v>
      </c>
    </row>
    <row r="17" s="32" customFormat="1" ht="14.25">
      <c r="D17" s="42"/>
    </row>
    <row r="18" s="32" customFormat="1" ht="14.25">
      <c r="D18" s="42"/>
    </row>
    <row r="19" s="32" customFormat="1" ht="14.25">
      <c r="D19" s="42"/>
    </row>
    <row r="20" s="32" customFormat="1" ht="14.25">
      <c r="D20" s="42"/>
    </row>
    <row r="21" s="32" customFormat="1" ht="14.25">
      <c r="D21" s="42"/>
    </row>
    <row r="22" s="32" customFormat="1" ht="14.25">
      <c r="D22" s="42"/>
    </row>
    <row r="23" s="32" customFormat="1" ht="14.25">
      <c r="D23" s="42"/>
    </row>
    <row r="24" s="32" customFormat="1" ht="14.25">
      <c r="D24" s="42"/>
    </row>
    <row r="25" s="32" customFormat="1" ht="14.25">
      <c r="D25" s="42"/>
    </row>
    <row r="26" s="32" customFormat="1" ht="14.25">
      <c r="D26" s="42"/>
    </row>
    <row r="27" s="32" customFormat="1" ht="14.25">
      <c r="D27" s="42"/>
    </row>
    <row r="28" s="32" customFormat="1" ht="14.25">
      <c r="D28" s="42"/>
    </row>
    <row r="29" s="32" customFormat="1" ht="14.25">
      <c r="D29" s="42"/>
    </row>
    <row r="30" s="32" customFormat="1" ht="14.25">
      <c r="D30" s="42"/>
    </row>
    <row r="31" s="32" customFormat="1" ht="14.25">
      <c r="D31" s="42"/>
    </row>
    <row r="32" s="32" customFormat="1" ht="14.25">
      <c r="D32" s="42"/>
    </row>
    <row r="33" s="32" customFormat="1" ht="14.25">
      <c r="D33" s="42"/>
    </row>
    <row r="34" s="32" customFormat="1" ht="14.25">
      <c r="D34" s="42"/>
    </row>
    <row r="35" s="32" customFormat="1" ht="14.25">
      <c r="D35" s="42"/>
    </row>
    <row r="36" s="32" customFormat="1" ht="14.25">
      <c r="D36" s="42"/>
    </row>
    <row r="37" s="32" customFormat="1" ht="14.25">
      <c r="D37" s="42"/>
    </row>
    <row r="38" s="32" customFormat="1" ht="14.25"/>
    <row r="39" s="32" customFormat="1" ht="14.25"/>
    <row r="40" spans="8:9" s="32" customFormat="1" ht="14.25">
      <c r="H40" s="23"/>
      <c r="I40" s="23"/>
    </row>
    <row r="43" spans="2:5" ht="30.75" thickBot="1">
      <c r="B43" s="43" t="s">
        <v>194</v>
      </c>
      <c r="C43" s="36" t="s">
        <v>158</v>
      </c>
      <c r="D43" s="36" t="s">
        <v>159</v>
      </c>
      <c r="E43" s="37" t="s">
        <v>160</v>
      </c>
    </row>
    <row r="44" spans="1:7" ht="14.25">
      <c r="A44" s="23">
        <v>1</v>
      </c>
      <c r="B44" s="38" t="s">
        <v>175</v>
      </c>
      <c r="C44" s="122">
        <v>397.36</v>
      </c>
      <c r="D44" s="99">
        <v>0.1827</v>
      </c>
      <c r="E44" s="41">
        <v>0</v>
      </c>
      <c r="G44" s="109"/>
    </row>
    <row r="45" spans="1:7" ht="14.25">
      <c r="A45" s="23">
        <v>2</v>
      </c>
      <c r="B45" s="109" t="s">
        <v>169</v>
      </c>
      <c r="C45" s="122">
        <v>172.65</v>
      </c>
      <c r="D45" s="99">
        <v>0.0145</v>
      </c>
      <c r="E45" s="41">
        <v>-426.47</v>
      </c>
      <c r="G45" s="109"/>
    </row>
    <row r="46" spans="1:7" ht="14.25">
      <c r="A46" s="23">
        <v>3</v>
      </c>
      <c r="B46" s="109" t="s">
        <v>174</v>
      </c>
      <c r="C46" s="122">
        <v>26.86</v>
      </c>
      <c r="D46" s="99">
        <v>0.0119</v>
      </c>
      <c r="E46" s="41">
        <v>9.43</v>
      </c>
      <c r="G46" s="38"/>
    </row>
    <row r="47" spans="1:7" ht="14.25">
      <c r="A47" s="23">
        <v>4</v>
      </c>
      <c r="B47" s="109" t="s">
        <v>177</v>
      </c>
      <c r="C47" s="122">
        <v>21.1</v>
      </c>
      <c r="D47" s="99">
        <v>0.0121</v>
      </c>
      <c r="E47" s="41">
        <v>0</v>
      </c>
      <c r="G47" s="109"/>
    </row>
    <row r="48" spans="1:7" ht="14.25">
      <c r="A48" s="23">
        <v>5</v>
      </c>
      <c r="B48" s="109" t="s">
        <v>182</v>
      </c>
      <c r="C48" s="124">
        <v>-2.97</v>
      </c>
      <c r="D48" s="126">
        <v>-0.005</v>
      </c>
      <c r="E48" s="41">
        <v>0</v>
      </c>
      <c r="G48" s="109"/>
    </row>
    <row r="49" spans="1:7" ht="14.25">
      <c r="A49" s="23">
        <v>6</v>
      </c>
      <c r="B49" s="109" t="s">
        <v>173</v>
      </c>
      <c r="C49" s="124">
        <v>-6.39</v>
      </c>
      <c r="D49" s="126">
        <v>-0.002</v>
      </c>
      <c r="E49" s="41">
        <v>0</v>
      </c>
      <c r="G49" s="109"/>
    </row>
    <row r="50" spans="1:7" ht="14.25">
      <c r="A50" s="23">
        <v>7</v>
      </c>
      <c r="B50" s="109" t="s">
        <v>178</v>
      </c>
      <c r="C50" s="123">
        <v>-26.14</v>
      </c>
      <c r="D50" s="125">
        <v>-0.0248</v>
      </c>
      <c r="E50" s="41">
        <v>0</v>
      </c>
      <c r="G50" s="109"/>
    </row>
    <row r="51" spans="1:7" ht="14.25">
      <c r="A51" s="23">
        <v>8</v>
      </c>
      <c r="B51" s="109" t="s">
        <v>180</v>
      </c>
      <c r="C51" s="123">
        <v>-92.4</v>
      </c>
      <c r="D51" s="125">
        <v>-0.1401</v>
      </c>
      <c r="E51" s="41">
        <v>0</v>
      </c>
      <c r="G51" s="109"/>
    </row>
  </sheetData>
  <mergeCells count="6">
    <mergeCell ref="A2:A3"/>
    <mergeCell ref="A1:G1"/>
    <mergeCell ref="C2:D2"/>
    <mergeCell ref="E2:F2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32"/>
  <sheetViews>
    <sheetView zoomScale="85" zoomScaleNormal="85" workbookViewId="0" topLeftCell="A1">
      <selection activeCell="A29" sqref="A29"/>
    </sheetView>
  </sheetViews>
  <sheetFormatPr defaultColWidth="9.00390625" defaultRowHeight="12.75"/>
  <cols>
    <col min="1" max="1" width="50.8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8" t="s">
        <v>0</v>
      </c>
      <c r="B1" s="69" t="s">
        <v>26</v>
      </c>
      <c r="C1" s="9"/>
      <c r="D1" s="9"/>
    </row>
    <row r="2" spans="1:4" ht="14.25">
      <c r="A2" s="186" t="s">
        <v>180</v>
      </c>
      <c r="B2" s="152">
        <v>-0.1401</v>
      </c>
      <c r="C2" s="9"/>
      <c r="D2" s="9"/>
    </row>
    <row r="3" spans="1:4" ht="14.25">
      <c r="A3" s="109" t="s">
        <v>178</v>
      </c>
      <c r="B3" s="152">
        <v>-0.0248</v>
      </c>
      <c r="C3" s="9"/>
      <c r="D3" s="9"/>
    </row>
    <row r="4" spans="1:4" ht="14.25">
      <c r="A4" s="109" t="s">
        <v>182</v>
      </c>
      <c r="B4" s="152">
        <v>-0.005</v>
      </c>
      <c r="C4" s="9"/>
      <c r="D4" s="9"/>
    </row>
    <row r="5" spans="1:4" ht="14.25">
      <c r="A5" s="109" t="s">
        <v>173</v>
      </c>
      <c r="B5" s="152">
        <v>-0.002</v>
      </c>
      <c r="C5" s="9"/>
      <c r="D5" s="9"/>
    </row>
    <row r="6" spans="1:4" ht="14.25">
      <c r="A6" s="109" t="s">
        <v>174</v>
      </c>
      <c r="B6" s="152">
        <v>0.0076</v>
      </c>
      <c r="C6" s="9"/>
      <c r="D6" s="9"/>
    </row>
    <row r="7" spans="1:4" ht="14.25">
      <c r="A7" s="109" t="s">
        <v>177</v>
      </c>
      <c r="B7" s="152">
        <v>0.0121</v>
      </c>
      <c r="C7" s="9"/>
      <c r="D7" s="9"/>
    </row>
    <row r="8" spans="1:4" ht="14.25">
      <c r="A8" s="109" t="s">
        <v>169</v>
      </c>
      <c r="B8" s="152">
        <v>0.0521</v>
      </c>
      <c r="C8" s="9"/>
      <c r="D8" s="9"/>
    </row>
    <row r="9" spans="1:4" ht="14.25">
      <c r="A9" s="88" t="s">
        <v>175</v>
      </c>
      <c r="B9" s="155">
        <v>0.1827</v>
      </c>
      <c r="C9" s="9"/>
      <c r="D9" s="9"/>
    </row>
    <row r="10" spans="1:4" ht="14.25">
      <c r="A10" s="28" t="s">
        <v>161</v>
      </c>
      <c r="B10" s="153">
        <v>0.010324999999999999</v>
      </c>
      <c r="C10" s="9"/>
      <c r="D10" s="9"/>
    </row>
    <row r="11" spans="1:4" ht="14.25">
      <c r="A11" s="28" t="s">
        <v>55</v>
      </c>
      <c r="B11" s="153">
        <v>0.023870139707120153</v>
      </c>
      <c r="C11" s="9"/>
      <c r="D11" s="9"/>
    </row>
    <row r="12" spans="1:4" ht="14.25">
      <c r="A12" s="28" t="s">
        <v>52</v>
      </c>
      <c r="B12" s="153">
        <v>0.02351760017037341</v>
      </c>
      <c r="C12" s="9"/>
      <c r="D12" s="9"/>
    </row>
    <row r="13" spans="1:4" ht="14.25">
      <c r="A13" s="28" t="s">
        <v>162</v>
      </c>
      <c r="B13" s="153">
        <v>0.028336170551638284</v>
      </c>
      <c r="C13" s="9"/>
      <c r="D13" s="9"/>
    </row>
    <row r="14" spans="1:4" ht="14.25">
      <c r="A14" s="28" t="s">
        <v>163</v>
      </c>
      <c r="B14" s="153">
        <v>0.00791780821917798</v>
      </c>
      <c r="C14" s="9"/>
      <c r="D14" s="9"/>
    </row>
    <row r="15" spans="1:4" ht="14.25">
      <c r="A15" s="28" t="s">
        <v>164</v>
      </c>
      <c r="B15" s="153">
        <v>0.023287671232876714</v>
      </c>
      <c r="C15" s="9"/>
      <c r="D15" s="9"/>
    </row>
    <row r="16" spans="1:4" ht="15" thickBot="1">
      <c r="A16" s="187" t="s">
        <v>165</v>
      </c>
      <c r="B16" s="154">
        <v>0.009250257228143877</v>
      </c>
      <c r="C16" s="9"/>
      <c r="D16" s="9"/>
    </row>
    <row r="17" spans="2:4" ht="12.75">
      <c r="B17" s="9"/>
      <c r="C17" s="9"/>
      <c r="D17" s="9"/>
    </row>
    <row r="18" spans="1:4" ht="14.25">
      <c r="A18" s="57"/>
      <c r="B18" s="58"/>
      <c r="C18" s="9"/>
      <c r="D18" s="9"/>
    </row>
    <row r="19" spans="1:4" ht="14.25">
      <c r="A19" s="57"/>
      <c r="B19" s="58"/>
      <c r="C19" s="9"/>
      <c r="D19" s="9"/>
    </row>
    <row r="20" spans="1:4" ht="14.25">
      <c r="A20" s="57"/>
      <c r="B20" s="58"/>
      <c r="C20" s="9"/>
      <c r="D20" s="9"/>
    </row>
    <row r="21" spans="1:4" ht="14.25">
      <c r="A21" s="57"/>
      <c r="B21" s="58"/>
      <c r="C21" s="9"/>
      <c r="D21" s="9"/>
    </row>
    <row r="22" spans="1:4" ht="14.25">
      <c r="A22" s="57"/>
      <c r="B22" s="58"/>
      <c r="C22" s="9"/>
      <c r="D22" s="9"/>
    </row>
    <row r="23" ht="12.75">
      <c r="B23" s="9"/>
    </row>
    <row r="25" ht="14.25">
      <c r="A25" s="186"/>
    </row>
    <row r="26" ht="14.25">
      <c r="A26" s="109"/>
    </row>
    <row r="27" spans="1:2" ht="14.25">
      <c r="A27" s="109"/>
      <c r="B27" s="7"/>
    </row>
    <row r="28" spans="1:2" ht="14.25">
      <c r="A28" s="109"/>
      <c r="B28" s="7"/>
    </row>
    <row r="29" spans="1:2" ht="14.25">
      <c r="A29" s="88"/>
      <c r="B29" s="7"/>
    </row>
    <row r="30" ht="14.25">
      <c r="A30" s="109"/>
    </row>
    <row r="31" ht="14.25">
      <c r="A31" s="109"/>
    </row>
    <row r="32" ht="14.25">
      <c r="A32" s="109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2013-02-18T08:23:41Z</dcterms:modified>
  <cp:category/>
  <cp:version/>
  <cp:contentType/>
  <cp:contentStatus/>
</cp:coreProperties>
</file>