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ита\Desktop\ПЕРЕВОД УАИБ\"/>
    </mc:Choice>
  </mc:AlternateContent>
  <xr:revisionPtr revIDLastSave="0" documentId="13_ncr:40009_{789951EF-8870-4BDC-B8E6-94C2A9B1DB18}" xr6:coauthVersionLast="45" xr6:coauthVersionMax="45" xr10:uidLastSave="{00000000-0000-0000-0000-000000000000}"/>
  <bookViews>
    <workbookView xWindow="24480" yWindow="8537" windowWidth="16783" windowHeight="11332" tabRatio="904" activeTab="12"/>
  </bookViews>
  <sheets>
    <sheet name="IDX + ROR" sheetId="1" r:id="rId1"/>
    <sheet name="O_NAV" sheetId="12" r:id="rId2"/>
    <sheet name="O_ROR" sheetId="21" r:id="rId3"/>
    <sheet name=" O_dynamics NAV" sheetId="14" r:id="rId4"/>
    <sheet name="O_diagram(ROR)" sheetId="25" r:id="rId5"/>
    <sheet name="І_NAV" sheetId="22" r:id="rId6"/>
    <sheet name="І_ROR" sheetId="16" r:id="rId7"/>
    <sheet name="І_dynamics NAV" sheetId="17" r:id="rId8"/>
    <sheet name="І_diagram(ROR)" sheetId="7" r:id="rId9"/>
    <sheet name="C_NAV" sheetId="23" r:id="rId10"/>
    <sheet name="C_ROR" sheetId="24" r:id="rId11"/>
    <sheet name="C_dynamics NAV" sheetId="20" r:id="rId12"/>
    <sheet name="C_diagram(ROR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3" hidden="1">' O_dynamics NAV'!$B$3:$G$19</definedName>
    <definedName name="_xlnm._FilterDatabase" localSheetId="12" hidden="1">'C_diagram(ROR)'!$A$1:$B$1</definedName>
    <definedName name="_xlnm._FilterDatabase" localSheetId="11" hidden="1">'C_dynamics NAV'!$B$33:$E$33</definedName>
    <definedName name="_xlnm._FilterDatabase" localSheetId="9" hidden="1">C_NAV!$A$2:$J$2</definedName>
    <definedName name="_xlnm._FilterDatabase" localSheetId="0" hidden="1">'IDX + ROR'!$A$22:$C$22</definedName>
    <definedName name="_xlnm._FilterDatabase" localSheetId="4" hidden="1">'O_diagram(ROR)'!$A$1:$B$1</definedName>
    <definedName name="_xlnm._FilterDatabase" localSheetId="1" hidden="1">O_NAV!#REF!</definedName>
    <definedName name="_xlnm._FilterDatabase" localSheetId="8" hidden="1">'І_diagram(ROR)'!$A$1:$B$1</definedName>
    <definedName name="_xlnm._FilterDatabase" localSheetId="7" hidden="1">'І_dynamics NAV'!$B$32:$E$32</definedName>
    <definedName name="_xlnm._FilterDatabase" localSheetId="5" hidden="1">І_NAV!$A$2:$J$2</definedName>
    <definedName name="_xlnm._FilterDatabase" localSheetId="6" hidden="1">І_ROR!$B$3:$I$3</definedName>
    <definedName name="cevv">#REF!</definedName>
    <definedName name="_xlnm.Print_Area" localSheetId="1">O_NAV!#REF!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14" l="1"/>
  <c r="E61" i="14"/>
  <c r="E62" i="14"/>
  <c r="E63" i="14"/>
  <c r="E64" i="14"/>
  <c r="D60" i="14"/>
  <c r="D61" i="14"/>
  <c r="D62" i="14"/>
  <c r="D63" i="14"/>
  <c r="D64" i="14"/>
  <c r="B60" i="14"/>
  <c r="B61" i="14"/>
  <c r="B62" i="14"/>
  <c r="B63" i="14"/>
  <c r="B64" i="14"/>
  <c r="C60" i="14"/>
  <c r="C61" i="14"/>
  <c r="C62" i="14"/>
  <c r="C63" i="14"/>
  <c r="C64" i="14"/>
  <c r="D55" i="14"/>
  <c r="D56" i="14"/>
  <c r="D57" i="14"/>
  <c r="D58" i="14"/>
  <c r="D59" i="14"/>
  <c r="G5" i="24"/>
  <c r="E59" i="14"/>
  <c r="E58" i="14"/>
  <c r="E57" i="14"/>
  <c r="E56" i="14"/>
  <c r="E55" i="14"/>
  <c r="B59" i="14"/>
  <c r="B58" i="14"/>
  <c r="C59" i="14"/>
  <c r="C58" i="14"/>
  <c r="C57" i="14"/>
  <c r="C56" i="14"/>
  <c r="C55" i="14"/>
  <c r="B57" i="14"/>
  <c r="B56" i="14"/>
  <c r="B55" i="14"/>
  <c r="C32" i="12"/>
  <c r="C31" i="12"/>
  <c r="C30" i="12"/>
  <c r="D30" i="12" s="1"/>
  <c r="C29" i="12"/>
  <c r="C28" i="12"/>
  <c r="C27" i="12"/>
  <c r="C26" i="12"/>
  <c r="D26" i="12" s="1"/>
  <c r="C25" i="12"/>
  <c r="C24" i="12"/>
  <c r="B32" i="12"/>
  <c r="B31" i="12"/>
  <c r="B30" i="12"/>
  <c r="B29" i="12"/>
  <c r="B28" i="12"/>
  <c r="B27" i="12"/>
  <c r="B26" i="12"/>
  <c r="B25" i="12"/>
  <c r="B24" i="12"/>
  <c r="C23" i="12"/>
  <c r="D23" i="12" s="1"/>
  <c r="B23" i="12"/>
  <c r="E34" i="20"/>
  <c r="D34" i="20"/>
  <c r="C34" i="20"/>
  <c r="H5" i="24"/>
  <c r="F5" i="24"/>
  <c r="E5" i="24"/>
  <c r="E33" i="17"/>
  <c r="D33" i="17"/>
  <c r="C33" i="17"/>
  <c r="B33" i="17"/>
  <c r="H5" i="16"/>
  <c r="G5" i="16"/>
  <c r="F5" i="16"/>
  <c r="E5" i="16"/>
  <c r="E4" i="22"/>
  <c r="H20" i="21"/>
  <c r="G20" i="21"/>
  <c r="F20" i="21"/>
  <c r="E20" i="21"/>
  <c r="C19" i="12"/>
  <c r="D24" i="12" s="1"/>
  <c r="C22" i="12"/>
  <c r="D22" i="12"/>
  <c r="D25" i="12"/>
  <c r="D27" i="12"/>
  <c r="D29" i="12"/>
  <c r="D31" i="12"/>
  <c r="F4" i="23"/>
  <c r="E4" i="23"/>
  <c r="F4" i="22"/>
  <c r="D19" i="12"/>
  <c r="E65" i="14" l="1"/>
  <c r="C65" i="14"/>
  <c r="C66" i="14" s="1"/>
  <c r="E66" i="14"/>
  <c r="D65" i="14"/>
  <c r="D32" i="12"/>
  <c r="D28" i="12"/>
</calcChain>
</file>

<file path=xl/sharedStrings.xml><?xml version="1.0" encoding="utf-8"?>
<sst xmlns="http://schemas.openxmlformats.org/spreadsheetml/2006/main" count="327" uniqueCount="127">
  <si>
    <t>http://www.task.ua/</t>
  </si>
  <si>
    <t>http://univer.ua/</t>
  </si>
  <si>
    <t>Разом</t>
  </si>
  <si>
    <t>х</t>
  </si>
  <si>
    <t>http://www.altus.ua/</t>
  </si>
  <si>
    <t>http://www.vseswit.com.ua/</t>
  </si>
  <si>
    <t>http://www.kinto.com/</t>
  </si>
  <si>
    <t>http://www.am.eavex.com.ua/</t>
  </si>
  <si>
    <t>http://am.artcapital.ua/</t>
  </si>
  <si>
    <t>http://otpcapital.com.ua/</t>
  </si>
  <si>
    <t>http://ozoncap.com/</t>
  </si>
  <si>
    <t>Rates of Return</t>
  </si>
  <si>
    <t>Period</t>
  </si>
  <si>
    <t>PFTS Index</t>
  </si>
  <si>
    <t>UX Index</t>
  </si>
  <si>
    <t>Open-Ended CII</t>
  </si>
  <si>
    <t>Interval CII</t>
  </si>
  <si>
    <t>Closed-End CII</t>
  </si>
  <si>
    <t>May'20</t>
  </si>
  <si>
    <t>June'20</t>
  </si>
  <si>
    <t>YTD 2020</t>
  </si>
  <si>
    <t>CAC 40 (France)</t>
  </si>
  <si>
    <t>DAX (Germany)</t>
  </si>
  <si>
    <t>DJIA (USA)</t>
  </si>
  <si>
    <t>FTSE 100  (UK)</t>
  </si>
  <si>
    <t>HANG SENG (Hong Kong)</t>
  </si>
  <si>
    <t>NIKKEI 225 (Japan)</t>
  </si>
  <si>
    <t>S&amp;P 500 (USA)</t>
  </si>
  <si>
    <t>SHANGHAI SE COMPOSITE (China)</t>
  </si>
  <si>
    <t>WIG20 (Poland)</t>
  </si>
  <si>
    <t>ММВБ (MICEX) (Russia)</t>
  </si>
  <si>
    <t>РТС (RTSI) (Russia)</t>
  </si>
  <si>
    <t>Index</t>
  </si>
  <si>
    <t>Monthly change</t>
  </si>
  <si>
    <t>YTD change</t>
  </si>
  <si>
    <t>Open-Ended Funds. Ranking by NAV</t>
  </si>
  <si>
    <t>КІNТО-Klasychnyi</t>
  </si>
  <si>
    <t>OTP Klasychnyi'</t>
  </si>
  <si>
    <t>UNIVER.UA/Myhailo Hrushevskyi: Fond Derzhavnykh Paperiv</t>
  </si>
  <si>
    <t>OTP Fond Aktsii</t>
  </si>
  <si>
    <t>Sofiivskyi</t>
  </si>
  <si>
    <t>КІNTO-Ekviti</t>
  </si>
  <si>
    <t>Altus – Depozyt</t>
  </si>
  <si>
    <t>Altus – Zbalansovanyi</t>
  </si>
  <si>
    <t>KINTO-Kaznacheiskyi</t>
  </si>
  <si>
    <t>UNIVER.UA/Iaroslav Mudryi: Fond Aktsii</t>
  </si>
  <si>
    <t>VSI</t>
  </si>
  <si>
    <t>UNIVER.UA/Volodymyr Velykyi: Fond Zbalansovanyi</t>
  </si>
  <si>
    <t>UNIVER.UA/Taras Shevchenko: Fond Zaoshchadzhen</t>
  </si>
  <si>
    <t>ТАSK Resurs</t>
  </si>
  <si>
    <t>Nadbannia</t>
  </si>
  <si>
    <t>Argentum</t>
  </si>
  <si>
    <t>No.</t>
  </si>
  <si>
    <t>Fund*</t>
  </si>
  <si>
    <t>NAV, UAH</t>
  </si>
  <si>
    <t>Number of IC in circulation</t>
  </si>
  <si>
    <t>NAV per one IC, UAH</t>
  </si>
  <si>
    <t>IC nominal, UAH</t>
  </si>
  <si>
    <t>AMC</t>
  </si>
  <si>
    <t>AMC official site</t>
  </si>
  <si>
    <t>PrJSC “KINTO”</t>
  </si>
  <si>
    <t>TOV "KUA "OTP Kapital"</t>
  </si>
  <si>
    <t>LLC AMC “Univer Menedzhment”</t>
  </si>
  <si>
    <t>TOV "KUA "Iveks Esset Menedzhment"</t>
  </si>
  <si>
    <t>LLC AMC "Altus Essets Activitis"</t>
  </si>
  <si>
    <t>LLC AMC "Vsesvit"</t>
  </si>
  <si>
    <t>LLC AMC "TASK-Invest"</t>
  </si>
  <si>
    <t>LLC AMC “ART-KAPITAL Menedzhment”</t>
  </si>
  <si>
    <t>LLC AMC "OZON"</t>
  </si>
  <si>
    <t>* All funds are diversified unit CII.</t>
  </si>
  <si>
    <t>Others</t>
  </si>
  <si>
    <t>Total</t>
  </si>
  <si>
    <t xml:space="preserve">1 month </t>
  </si>
  <si>
    <t xml:space="preserve">3 months </t>
  </si>
  <si>
    <t>6 months (YTD)</t>
  </si>
  <si>
    <t>1 year</t>
  </si>
  <si>
    <t>Since fund's inception</t>
  </si>
  <si>
    <t>Since fund's inception, % per annum (average)*</t>
  </si>
  <si>
    <t>Fund</t>
  </si>
  <si>
    <t>Registration date</t>
  </si>
  <si>
    <t>Date of reaching compliance with standards</t>
  </si>
  <si>
    <t>Rates of Return of Open-Ended CII. Ranking by Date of Reaching Compliance with Standards</t>
  </si>
  <si>
    <t>*The indicator "since the fund's inception, % per annum (average)" is calculated based on compound interest formula.</t>
  </si>
  <si>
    <t>OTP Klasychnyi</t>
  </si>
  <si>
    <t>Average</t>
  </si>
  <si>
    <t>Rates of Return on Investment Certificates</t>
  </si>
  <si>
    <t>n/a</t>
  </si>
  <si>
    <t>Open-Ended Funds Dynamics. Ranking by Net Inflow</t>
  </si>
  <si>
    <t>No</t>
  </si>
  <si>
    <t>Net Asset Value</t>
  </si>
  <si>
    <t>Number of Investment Certificates in Circulation</t>
  </si>
  <si>
    <t>Change, UAH, k</t>
  </si>
  <si>
    <t>Change, %</t>
  </si>
  <si>
    <t>Change</t>
  </si>
  <si>
    <t>Net inflow/ outflow of capital during month, UAH, k</t>
  </si>
  <si>
    <t>NAV change, UAH, k</t>
  </si>
  <si>
    <t>NAV change, %</t>
  </si>
  <si>
    <t>Net inflow/ outflow of capital, UAH, k</t>
  </si>
  <si>
    <t>1 month*</t>
  </si>
  <si>
    <t>Funds' average rate of return</t>
  </si>
  <si>
    <t>EURO Deposits</t>
  </si>
  <si>
    <t>USD Deposits</t>
  </si>
  <si>
    <t>UAH Deposits</t>
  </si>
  <si>
    <t>"Gold" deposit (at official rate of gold)</t>
  </si>
  <si>
    <t>Zbalansovanyi Fond Parytet</t>
  </si>
  <si>
    <t>Interval Funds. Ranking by NAV</t>
  </si>
  <si>
    <t>Form</t>
  </si>
  <si>
    <t>Type</t>
  </si>
  <si>
    <t xml:space="preserve"> LLC AMC “ART-KAPITAL Menedzhment”</t>
  </si>
  <si>
    <t>unit</t>
  </si>
  <si>
    <t>diversified</t>
  </si>
  <si>
    <t>Rates of Return of Interval CII. Ranking by Date of Reaching Compliance with Standards</t>
  </si>
  <si>
    <t>* The indicator "since the fund's inception, % per annum (average)" is calculated based on compound interest formula.</t>
  </si>
  <si>
    <t>Interval Funds' Dynamics. Ranking by Net Inflow</t>
  </si>
  <si>
    <t>NAV Change, UAH, k</t>
  </si>
  <si>
    <t>NAV Change, %</t>
  </si>
  <si>
    <t>Net inflow-outflow,   UAH, k</t>
  </si>
  <si>
    <t>Closed-End Funds. Ranking by NAV</t>
  </si>
  <si>
    <t>Number of securities in circulation</t>
  </si>
  <si>
    <t>NAV per one security, UAH</t>
  </si>
  <si>
    <t>Security nominal, UAH</t>
  </si>
  <si>
    <t>Іndeks Ukrainskoi Birzhi</t>
  </si>
  <si>
    <t>non-diversified</t>
  </si>
  <si>
    <t>Rates of Return of Closed-End CII. Ranking by Date of Reaching Compliance with Standards</t>
  </si>
  <si>
    <t>Since fund's inception, % per annum (average)</t>
  </si>
  <si>
    <t>Closed-End Funds' Dynamics /Ranking by Net Inflows</t>
  </si>
  <si>
    <t>Number of Securities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</si>
</sst>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&quot; грн.&quot;;\-#,##0.00&quot; грн.&quot;"/>
  </numFmts>
  <fonts count="24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/>
      <right/>
      <top style="medium">
        <color indexed="21"/>
      </top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/>
      <right/>
      <top style="dotted">
        <color indexed="55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0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4" fontId="18" fillId="0" borderId="17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1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 shrinkToFit="1"/>
    </xf>
    <xf numFmtId="4" fontId="18" fillId="0" borderId="0" xfId="0" applyNumberFormat="1" applyFont="1" applyFill="1" applyBorder="1" applyAlignment="1">
      <alignment horizontal="right" vertical="center" indent="1"/>
    </xf>
    <xf numFmtId="10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0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1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0" fontId="10" fillId="0" borderId="38" xfId="0" applyFont="1" applyFill="1" applyBorder="1" applyAlignment="1">
      <alignment horizontal="left" vertical="center" wrapText="1" shrinkToFit="1"/>
    </xf>
    <xf numFmtId="0" fontId="10" fillId="0" borderId="39" xfId="0" applyFont="1" applyFill="1" applyBorder="1" applyAlignment="1">
      <alignment horizontal="left" vertical="center" wrapText="1" shrinkToFit="1"/>
    </xf>
    <xf numFmtId="4" fontId="10" fillId="0" borderId="40" xfId="0" applyNumberFormat="1" applyFont="1" applyFill="1" applyBorder="1" applyAlignment="1">
      <alignment horizontal="right" vertical="center" indent="1"/>
    </xf>
    <xf numFmtId="10" fontId="10" fillId="0" borderId="40" xfId="10" applyNumberFormat="1" applyFont="1" applyFill="1" applyBorder="1" applyAlignment="1">
      <alignment horizontal="right" vertical="center" inden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4" fontId="11" fillId="0" borderId="0" xfId="0" applyNumberFormat="1" applyFont="1" applyFill="1" applyBorder="1" applyAlignment="1">
      <alignment horizontal="right" vertical="center" indent="1"/>
    </xf>
    <xf numFmtId="4" fontId="10" fillId="0" borderId="43" xfId="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1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5" xfId="5" applyNumberFormat="1" applyFont="1" applyFill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6" xfId="7" applyNumberFormat="1" applyFont="1" applyFill="1" applyBorder="1" applyAlignment="1">
      <alignment horizontal="right" vertical="center" wrapText="1" inden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0" fontId="15" fillId="0" borderId="46" xfId="4" applyFont="1" applyFill="1" applyBorder="1" applyAlignment="1">
      <alignment horizontal="left" vertical="center" wrapText="1"/>
    </xf>
    <xf numFmtId="10" fontId="15" fillId="0" borderId="47" xfId="5" applyNumberFormat="1" applyFont="1" applyFill="1" applyBorder="1" applyAlignment="1">
      <alignment horizontal="right" vertical="center" indent="1"/>
    </xf>
    <xf numFmtId="10" fontId="15" fillId="0" borderId="49" xfId="5" applyNumberFormat="1" applyFont="1" applyFill="1" applyBorder="1" applyAlignment="1">
      <alignment horizontal="center" vertical="center" wrapText="1"/>
    </xf>
    <xf numFmtId="10" fontId="15" fillId="0" borderId="50" xfId="5" applyNumberFormat="1" applyFont="1" applyFill="1" applyBorder="1" applyAlignment="1">
      <alignment horizontal="center" vertical="center" wrapText="1"/>
    </xf>
    <xf numFmtId="10" fontId="15" fillId="0" borderId="51" xfId="5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5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4" xfId="0" applyFont="1" applyBorder="1" applyAlignment="1">
      <alignment vertical="center"/>
    </xf>
    <xf numFmtId="0" fontId="11" fillId="0" borderId="55" xfId="0" applyFont="1" applyBorder="1" applyAlignment="1">
      <alignment horizontal="center" vertical="center" wrapText="1"/>
    </xf>
    <xf numFmtId="0" fontId="15" fillId="0" borderId="25" xfId="4" applyFont="1" applyBorder="1" applyAlignment="1">
      <alignment vertical="center" wrapText="1"/>
    </xf>
    <xf numFmtId="0" fontId="15" fillId="0" borderId="22" xfId="4" applyFont="1" applyBorder="1" applyAlignment="1">
      <alignment vertical="center" wrapText="1"/>
    </xf>
    <xf numFmtId="0" fontId="21" fillId="0" borderId="56" xfId="4" applyFont="1" applyBorder="1" applyAlignment="1">
      <alignment vertical="center" wrapText="1"/>
    </xf>
    <xf numFmtId="0" fontId="21" fillId="0" borderId="5" xfId="4" applyFont="1" applyBorder="1" applyAlignment="1">
      <alignment vertical="center" wrapText="1"/>
    </xf>
    <xf numFmtId="0" fontId="15" fillId="0" borderId="5" xfId="4" applyFont="1" applyBorder="1" applyAlignment="1">
      <alignment vertical="center" wrapText="1"/>
    </xf>
    <xf numFmtId="0" fontId="15" fillId="0" borderId="56" xfId="4" applyFont="1" applyBorder="1" applyAlignment="1">
      <alignment vertical="center" wrapText="1"/>
    </xf>
    <xf numFmtId="0" fontId="21" fillId="0" borderId="48" xfId="4" applyFont="1" applyBorder="1" applyAlignment="1">
      <alignment vertical="center" wrapText="1"/>
    </xf>
    <xf numFmtId="0" fontId="10" fillId="0" borderId="25" xfId="0" applyFont="1" applyBorder="1" applyAlignment="1">
      <alignment horizontal="left"/>
    </xf>
    <xf numFmtId="0" fontId="21" fillId="0" borderId="0" xfId="4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15" fillId="0" borderId="8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59" xfId="11" applyFont="1" applyBorder="1" applyAlignment="1">
      <alignment vertical="center" wrapText="1"/>
    </xf>
    <xf numFmtId="0" fontId="21" fillId="0" borderId="60" xfId="0" applyFont="1" applyBorder="1"/>
    <xf numFmtId="0" fontId="21" fillId="0" borderId="0" xfId="0" applyFont="1"/>
    <xf numFmtId="0" fontId="21" fillId="0" borderId="8" xfId="11" applyFont="1" applyBorder="1" applyAlignment="1">
      <alignment vertical="center" wrapText="1"/>
    </xf>
    <xf numFmtId="0" fontId="9" fillId="0" borderId="61" xfId="0" applyFont="1" applyBorder="1" applyAlignment="1">
      <alignment horizontal="left" vertical="center" wrapText="1"/>
    </xf>
    <xf numFmtId="0" fontId="20" fillId="0" borderId="24" xfId="6" applyFont="1" applyBorder="1" applyAlignment="1">
      <alignment horizontal="center" vertical="center" wrapText="1"/>
    </xf>
    <xf numFmtId="0" fontId="20" fillId="0" borderId="53" xfId="6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0" fillId="0" borderId="0" xfId="4" applyFont="1" applyAlignment="1">
      <alignment vertical="center" wrapTex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6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center" wrapText="1" shrinkToFit="1"/>
    </xf>
    <xf numFmtId="0" fontId="11" fillId="0" borderId="0" xfId="0" applyFont="1" applyAlignment="1">
      <alignment vertical="center"/>
    </xf>
    <xf numFmtId="0" fontId="15" fillId="0" borderId="10" xfId="4" applyFont="1" applyBorder="1" applyAlignment="1">
      <alignment vertical="center" wrapText="1"/>
    </xf>
    <xf numFmtId="0" fontId="15" fillId="0" borderId="44" xfId="4" applyFont="1" applyBorder="1" applyAlignment="1">
      <alignment vertical="center" wrapText="1"/>
    </xf>
    <xf numFmtId="4" fontId="21" fillId="0" borderId="8" xfId="11" applyNumberFormat="1" applyFont="1" applyBorder="1" applyAlignment="1">
      <alignment horizontal="center" vertical="center" wrapText="1"/>
    </xf>
    <xf numFmtId="3" fontId="15" fillId="0" borderId="8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0" fillId="0" borderId="54" xfId="0" applyBorder="1"/>
    <xf numFmtId="0" fontId="21" fillId="0" borderId="22" xfId="4" applyFont="1" applyBorder="1" applyAlignment="1">
      <alignment vertical="center" wrapText="1"/>
    </xf>
    <xf numFmtId="3" fontId="21" fillId="0" borderId="8" xfId="11" applyNumberFormat="1" applyFont="1" applyBorder="1" applyAlignment="1">
      <alignment horizontal="center" vertical="center" wrapText="1"/>
    </xf>
    <xf numFmtId="0" fontId="15" fillId="0" borderId="63" xfId="4" applyFont="1" applyBorder="1" applyAlignment="1">
      <alignment vertical="center" wrapText="1"/>
    </xf>
    <xf numFmtId="0" fontId="20" fillId="0" borderId="63" xfId="4" applyFont="1" applyBorder="1" applyAlignment="1">
      <alignment vertical="center" wrapText="1"/>
    </xf>
    <xf numFmtId="4" fontId="10" fillId="0" borderId="19" xfId="0" applyNumberFormat="1" applyFont="1" applyFill="1" applyBorder="1" applyAlignment="1">
      <alignment horizontal="right" vertical="center" indent="1"/>
    </xf>
    <xf numFmtId="10" fontId="15" fillId="0" borderId="19" xfId="5" applyNumberFormat="1" applyFont="1" applyFill="1" applyBorder="1" applyAlignment="1">
      <alignment horizontal="right" vertical="center" wrapText="1" indent="1"/>
    </xf>
    <xf numFmtId="4" fontId="10" fillId="0" borderId="20" xfId="0" applyNumberFormat="1" applyFont="1" applyFill="1" applyBorder="1" applyAlignment="1">
      <alignment horizontal="right" vertical="center" indent="1"/>
    </xf>
    <xf numFmtId="0" fontId="11" fillId="0" borderId="64" xfId="0" applyFont="1" applyBorder="1" applyAlignment="1">
      <alignment horizontal="center" vertical="center" wrapText="1"/>
    </xf>
    <xf numFmtId="0" fontId="11" fillId="0" borderId="64" xfId="0" applyFont="1" applyBorder="1" applyAlignment="1">
      <alignment vertical="center" wrapText="1"/>
    </xf>
    <xf numFmtId="0" fontId="10" fillId="0" borderId="18" xfId="0" applyFont="1" applyBorder="1" applyAlignment="1">
      <alignment horizontal="left" vertical="center" wrapText="1" shrinkToFit="1"/>
    </xf>
  </cellXfs>
  <cellStyles count="12">
    <cellStyle name="Відсотковий" xfId="9" builtinId="5"/>
    <cellStyle name="Гиперссылка" xfId="1"/>
    <cellStyle name="Звичайний" xfId="0" builtinId="0"/>
    <cellStyle name="Обычный_Nastya_Otkrit" xfId="2"/>
    <cellStyle name="Обычный_Відкр_1" xfId="3"/>
    <cellStyle name="Обычный_Відкр_1 2" xfId="11"/>
    <cellStyle name="Обычный_Відкр_2" xfId="4"/>
    <cellStyle name="Обычный_З_2_28.10" xfId="5"/>
    <cellStyle name="Обычный_Лист2" xfId="6"/>
    <cellStyle name="Обычный_Лист5" xfId="7"/>
    <cellStyle name="Открывавшаяся гиперссылка" xfId="8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Equity Indexes and Rates of Return of Funds with Public Issue</a:t>
            </a:r>
          </a:p>
        </c:rich>
      </c:tx>
      <c:layout>
        <c:manualLayout>
          <c:xMode val="edge"/>
          <c:yMode val="edge"/>
          <c:x val="0.23921043214206347"/>
          <c:y val="1.98675764375415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894420043755897E-2"/>
          <c:y val="0.33333378245208595"/>
          <c:w val="0.95041380908650941"/>
          <c:h val="0.28918361259088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'IDX + ROR'!$B$2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5.7950620919411389E-4"/>
                  <c:y val="2.54031549690554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53-4E90-A4BD-AABA6F4519F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653-4E90-A4BD-AABA6F4519F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653-4E90-A4BD-AABA6F4519F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May'20</c:v>
                </c:pt>
                <c:pt idx="1">
                  <c:v>June'20</c:v>
                </c:pt>
                <c:pt idx="2">
                  <c:v>YTD 2020</c:v>
                </c:pt>
              </c:strCache>
            </c:strRef>
          </c:cat>
          <c:val>
            <c:numRef>
              <c:f>'IDX + ROR'!$B$3:$B$5</c:f>
              <c:numCache>
                <c:formatCode>0.00%</c:formatCode>
                <c:ptCount val="3"/>
                <c:pt idx="0">
                  <c:v>-4.7963547703744336E-4</c:v>
                </c:pt>
                <c:pt idx="1">
                  <c:v>-1.3596193065941176E-3</c:v>
                </c:pt>
                <c:pt idx="2">
                  <c:v>-1.9994113607377573E-2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53-4E90-A4BD-AABA6F4519F3}"/>
            </c:ext>
          </c:extLst>
        </c:ser>
        <c:ser>
          <c:idx val="1"/>
          <c:order val="1"/>
          <c:tx>
            <c:strRef>
              <c:f>'IDX + ROR'!$C$2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2210560731823534E-3"/>
                  <c:y val="2.532613875439970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53-4E90-A4BD-AABA6F4519F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653-4E90-A4BD-AABA6F4519F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653-4E90-A4BD-AABA6F4519F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May'20</c:v>
                </c:pt>
                <c:pt idx="1">
                  <c:v>June'20</c:v>
                </c:pt>
                <c:pt idx="2">
                  <c:v>YTD 2020</c:v>
                </c:pt>
              </c:strCache>
            </c:strRef>
          </c:cat>
          <c:val>
            <c:numRef>
              <c:f>'IDX + ROR'!$C$3:$C$5</c:f>
              <c:numCache>
                <c:formatCode>0.00%</c:formatCode>
                <c:ptCount val="3"/>
                <c:pt idx="0">
                  <c:v>6.7817913547188358E-2</c:v>
                </c:pt>
                <c:pt idx="1">
                  <c:v>-3.3484427547886275E-3</c:v>
                </c:pt>
                <c:pt idx="2">
                  <c:v>-0.10238885377159712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53-4E90-A4BD-AABA6F4519F3}"/>
            </c:ext>
          </c:extLst>
        </c:ser>
        <c:ser>
          <c:idx val="2"/>
          <c:order val="2"/>
          <c:tx>
            <c:strRef>
              <c:f>'IDX + ROR'!$D$2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9258859078768E-3"/>
                  <c:y val="-1.456397018485361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53-4E90-A4BD-AABA6F4519F3}"/>
                </c:ext>
              </c:extLst>
            </c:dLbl>
            <c:dLbl>
              <c:idx val="1"/>
              <c:layout>
                <c:manualLayout>
                  <c:x val="2.2108475361404256E-3"/>
                  <c:y val="-2.049667054689996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53-4E90-A4BD-AABA6F4519F3}"/>
                </c:ext>
              </c:extLst>
            </c:dLbl>
            <c:dLbl>
              <c:idx val="2"/>
              <c:layout>
                <c:manualLayout>
                  <c:x val="2.2109167351676007E-3"/>
                  <c:y val="-9.390670650545884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53-4E90-A4BD-AABA6F4519F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653-4E90-A4BD-AABA6F4519F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653-4E90-A4BD-AABA6F4519F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May'20</c:v>
                </c:pt>
                <c:pt idx="1">
                  <c:v>June'20</c:v>
                </c:pt>
                <c:pt idx="2">
                  <c:v>YTD 2020</c:v>
                </c:pt>
              </c:strCache>
            </c:strRef>
          </c:cat>
          <c:val>
            <c:numRef>
              <c:f>'IDX + ROR'!$D$3:$D$5</c:f>
              <c:numCache>
                <c:formatCode>0.00%</c:formatCode>
                <c:ptCount val="3"/>
                <c:pt idx="0">
                  <c:v>1.572140377196142E-3</c:v>
                </c:pt>
                <c:pt idx="1">
                  <c:v>6.1235473873654835E-3</c:v>
                </c:pt>
                <c:pt idx="2">
                  <c:v>2.9525006936535488E-2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653-4E90-A4BD-AABA6F4519F3}"/>
            </c:ext>
          </c:extLst>
        </c:ser>
        <c:ser>
          <c:idx val="3"/>
          <c:order val="3"/>
          <c:tx>
            <c:strRef>
              <c:f>'IDX + ROR'!$E$2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616645281149703E-3"/>
                  <c:y val="1.709679577083456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653-4E90-A4BD-AABA6F4519F3}"/>
                </c:ext>
              </c:extLst>
            </c:dLbl>
            <c:dLbl>
              <c:idx val="1"/>
              <c:layout>
                <c:manualLayout>
                  <c:x val="2.0120933505018979E-3"/>
                  <c:y val="8.8584212683073815E-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653-4E90-A4BD-AABA6F4519F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653-4E90-A4BD-AABA6F4519F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5653-4E90-A4BD-AABA6F4519F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May'20</c:v>
                </c:pt>
                <c:pt idx="1">
                  <c:v>June'20</c:v>
                </c:pt>
                <c:pt idx="2">
                  <c:v>YTD 2020</c:v>
                </c:pt>
              </c:strCache>
            </c:strRef>
          </c:cat>
          <c:val>
            <c:numRef>
              <c:f>'IDX + ROR'!$E$3:$E$5</c:f>
              <c:numCache>
                <c:formatCode>0.00%</c:formatCode>
                <c:ptCount val="3"/>
                <c:pt idx="0">
                  <c:v>-7.994408767204253E-3</c:v>
                </c:pt>
                <c:pt idx="1">
                  <c:v>1.1601609699173787E-2</c:v>
                </c:pt>
                <c:pt idx="2">
                  <c:v>2.2157485261636634E-2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653-4E90-A4BD-AABA6F4519F3}"/>
            </c:ext>
          </c:extLst>
        </c:ser>
        <c:ser>
          <c:idx val="4"/>
          <c:order val="4"/>
          <c:tx>
            <c:strRef>
              <c:f>'IDX + ROR'!$F$2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5653-4E90-A4BD-AABA6F4519F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653-4E90-A4BD-AABA6F4519F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5653-4E90-A4BD-AABA6F4519F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ROR'!$A$3:$A$5</c:f>
              <c:strCache>
                <c:ptCount val="3"/>
                <c:pt idx="0">
                  <c:v>May'20</c:v>
                </c:pt>
                <c:pt idx="1">
                  <c:v>June'20</c:v>
                </c:pt>
                <c:pt idx="2">
                  <c:v>YTD 2020</c:v>
                </c:pt>
              </c:strCache>
            </c:strRef>
          </c:cat>
          <c:val>
            <c:numRef>
              <c:f>'IDX + ROR'!$F$3:$F$5</c:f>
              <c:numCache>
                <c:formatCode>0.00%</c:formatCode>
                <c:ptCount val="3"/>
                <c:pt idx="0">
                  <c:v>-3.694450266395255E-3</c:v>
                </c:pt>
                <c:pt idx="1">
                  <c:v>-1.2388179596287574E-2</c:v>
                </c:pt>
                <c:pt idx="2">
                  <c:v>-8.8950085309568494E-2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653-4E90-A4BD-AABA6F4519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445056456"/>
        <c:axId val="1"/>
      </c:barChart>
      <c:catAx>
        <c:axId val="445056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1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5056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1322339525500405E-3"/>
          <c:y val="0.76159043010575933"/>
          <c:w val="0.60422443128398373"/>
          <c:h val="8.388532273628653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Dynamics of Ukrainian and Global Equity Indexes 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for the Month</a:t>
            </a:r>
          </a:p>
        </c:rich>
      </c:tx>
      <c:layout>
        <c:manualLayout>
          <c:xMode val="edge"/>
          <c:yMode val="edge"/>
          <c:x val="0.1840493948040966"/>
          <c:y val="1.2857178730967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51539308205707"/>
          <c:y val="0.30285798788501089"/>
          <c:w val="0.64066717905616488"/>
          <c:h val="0.485715640947658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'IDX + ROR'!$B$22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545-475E-8FF5-219E93CFF6F4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45-475E-8FF5-219E93CFF6F4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545-475E-8FF5-219E93CFF6F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545-475E-8FF5-219E93CFF6F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545-475E-8FF5-219E93CFF6F4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545-475E-8FF5-219E93CFF6F4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545-475E-8FF5-219E93CFF6F4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545-475E-8FF5-219E93CFF6F4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545-475E-8FF5-219E93CFF6F4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3545-475E-8FF5-219E93CFF6F4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545-475E-8FF5-219E93CFF6F4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545-475E-8FF5-219E93CFF6F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'IDX + ROR'!$A$23:$A$35</c:f>
              <c:strCache>
                <c:ptCount val="13"/>
                <c:pt idx="0">
                  <c:v>РТС (RTSI) (Russia)</c:v>
                </c:pt>
                <c:pt idx="1">
                  <c:v>WIG20 (Poland)</c:v>
                </c:pt>
                <c:pt idx="2">
                  <c:v>UX Index</c:v>
                </c:pt>
                <c:pt idx="3">
                  <c:v>ММВБ (MICEX) (Russia)</c:v>
                </c:pt>
                <c:pt idx="4">
                  <c:v>FTSE 100  (UK)</c:v>
                </c:pt>
                <c:pt idx="5">
                  <c:v>DJIA (USA)</c:v>
                </c:pt>
                <c:pt idx="6">
                  <c:v>PFTS Index</c:v>
                </c:pt>
                <c:pt idx="7">
                  <c:v>NIKKEI 225 (Japan)</c:v>
                </c:pt>
                <c:pt idx="8">
                  <c:v>SHANGHAI SE COMPOSITE (China)</c:v>
                </c:pt>
                <c:pt idx="9">
                  <c:v>S&amp;P 500 (USA)</c:v>
                </c:pt>
                <c:pt idx="10">
                  <c:v>CAC 40 (France)</c:v>
                </c:pt>
                <c:pt idx="11">
                  <c:v>DAX (Germany)</c:v>
                </c:pt>
                <c:pt idx="12">
                  <c:v>HANG SENG (Hong Kong)</c:v>
                </c:pt>
              </c:strCache>
            </c:strRef>
          </c:cat>
          <c:val>
            <c:numRef>
              <c:f>'IDX + ROR'!$B$23:$B$35</c:f>
              <c:numCache>
                <c:formatCode>0.00%</c:formatCode>
                <c:ptCount val="13"/>
                <c:pt idx="0">
                  <c:v>-5.8454122122383323E-3</c:v>
                </c:pt>
                <c:pt idx="1">
                  <c:v>-3.3484427547886275E-3</c:v>
                </c:pt>
                <c:pt idx="2">
                  <c:v>-1.3596193065941176E-3</c:v>
                </c:pt>
                <c:pt idx="3">
                  <c:v>3.0605193010169174E-3</c:v>
                </c:pt>
                <c:pt idx="4">
                  <c:v>1.5327650330776876E-2</c:v>
                </c:pt>
                <c:pt idx="5">
                  <c:v>1.6931337412948944E-2</c:v>
                </c:pt>
                <c:pt idx="6">
                  <c:v>1.8388403283502663E-2</c:v>
                </c:pt>
                <c:pt idx="7">
                  <c:v>1.8751808332521991E-2</c:v>
                </c:pt>
                <c:pt idx="8">
                  <c:v>2.0996720169506267E-2</c:v>
                </c:pt>
                <c:pt idx="9">
                  <c:v>4.6389818921240389E-2</c:v>
                </c:pt>
                <c:pt idx="10">
                  <c:v>5.1230555602882921E-2</c:v>
                </c:pt>
                <c:pt idx="11">
                  <c:v>6.2491531348036755E-2</c:v>
                </c:pt>
                <c:pt idx="12">
                  <c:v>6.3833892168053685E-2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545-475E-8FF5-219E93CFF6F4}"/>
            </c:ext>
          </c:extLst>
        </c:ser>
        <c:ser>
          <c:idx val="1"/>
          <c:order val="1"/>
          <c:tx>
            <c:strRef>
              <c:f>'IDX + ROR'!$C$22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'IDX + ROR'!$A$23:$A$35</c:f>
              <c:strCache>
                <c:ptCount val="13"/>
                <c:pt idx="0">
                  <c:v>РТС (RTSI) (Russia)</c:v>
                </c:pt>
                <c:pt idx="1">
                  <c:v>WIG20 (Poland)</c:v>
                </c:pt>
                <c:pt idx="2">
                  <c:v>UX Index</c:v>
                </c:pt>
                <c:pt idx="3">
                  <c:v>ММВБ (MICEX) (Russia)</c:v>
                </c:pt>
                <c:pt idx="4">
                  <c:v>FTSE 100  (UK)</c:v>
                </c:pt>
                <c:pt idx="5">
                  <c:v>DJIA (USA)</c:v>
                </c:pt>
                <c:pt idx="6">
                  <c:v>PFTS Index</c:v>
                </c:pt>
                <c:pt idx="7">
                  <c:v>NIKKEI 225 (Japan)</c:v>
                </c:pt>
                <c:pt idx="8">
                  <c:v>SHANGHAI SE COMPOSITE (China)</c:v>
                </c:pt>
                <c:pt idx="9">
                  <c:v>S&amp;P 500 (USA)</c:v>
                </c:pt>
                <c:pt idx="10">
                  <c:v>CAC 40 (France)</c:v>
                </c:pt>
                <c:pt idx="11">
                  <c:v>DAX (Germany)</c:v>
                </c:pt>
                <c:pt idx="12">
                  <c:v>HANG SENG (Hong Kong)</c:v>
                </c:pt>
              </c:strCache>
            </c:strRef>
          </c:cat>
          <c:val>
            <c:numRef>
              <c:f>'IDX + ROR'!$C$23:$C$35</c:f>
              <c:numCache>
                <c:formatCode>0.00%</c:formatCode>
                <c:ptCount val="13"/>
                <c:pt idx="0">
                  <c:v>-0.21711256875758589</c:v>
                </c:pt>
                <c:pt idx="1">
                  <c:v>-0.10238885377159712</c:v>
                </c:pt>
                <c:pt idx="2">
                  <c:v>-1.9994113607377573E-2</c:v>
                </c:pt>
                <c:pt idx="3">
                  <c:v>-9.9370623171704642E-2</c:v>
                </c:pt>
                <c:pt idx="4">
                  <c:v>-0.1819968073991971</c:v>
                </c:pt>
                <c:pt idx="5">
                  <c:v>-9.5504869922812818E-2</c:v>
                </c:pt>
                <c:pt idx="6">
                  <c:v>-4.0389627272671036E-2</c:v>
                </c:pt>
                <c:pt idx="7">
                  <c:v>-5.7847655328614134E-2</c:v>
                </c:pt>
                <c:pt idx="8">
                  <c:v>-0.18197842880995685</c:v>
                </c:pt>
                <c:pt idx="9">
                  <c:v>-2.1458172137489573E-2</c:v>
                </c:pt>
                <c:pt idx="10">
                  <c:v>-0.17431574791822102</c:v>
                </c:pt>
                <c:pt idx="11">
                  <c:v>-7.0803780810792638E-2</c:v>
                </c:pt>
                <c:pt idx="12">
                  <c:v>-0.13347262746210953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545-475E-8FF5-219E93CFF6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445055800"/>
        <c:axId val="1"/>
      </c:barChart>
      <c:catAx>
        <c:axId val="4450558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.0000000000000007E-2"/>
          <c:min val="-0.23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5055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775662411779709"/>
          <c:y val="0.88285960619309756"/>
          <c:w val="0.54776605596457328"/>
          <c:h val="5.85715919966294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Funds' Shares in Aggregate NAV of Open-Ended CII</a:t>
            </a:r>
          </a:p>
        </c:rich>
      </c:tx>
      <c:layout>
        <c:manualLayout>
          <c:xMode val="edge"/>
          <c:yMode val="edge"/>
          <c:x val="0.25500398335136493"/>
          <c:y val="7.3232447392152941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6768016204150289"/>
          <c:y val="0.34469755410444397"/>
          <c:w val="0.31208336334571107"/>
          <c:h val="0.335859155281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1BCF-42C5-B5E3-BA02A207513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BCF-42C5-B5E3-BA02A20751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1BCF-42C5-B5E3-BA02A20751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BCF-42C5-B5E3-BA02A207513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1BCF-42C5-B5E3-BA02A207513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BCF-42C5-B5E3-BA02A207513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1BCF-42C5-B5E3-BA02A207513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BCF-42C5-B5E3-BA02A207513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BCF-42C5-B5E3-BA02A207513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BCF-42C5-B5E3-BA02A207513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1BCF-42C5-B5E3-BA02A2075138}"/>
              </c:ext>
            </c:extLst>
          </c:dPt>
          <c:dLbls>
            <c:dLbl>
              <c:idx val="0"/>
              <c:layout>
                <c:manualLayout>
                  <c:x val="-0.11044535224199509"/>
                  <c:y val="-0.1246215504551347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CF-42C5-B5E3-BA02A2075138}"/>
                </c:ext>
              </c:extLst>
            </c:dLbl>
            <c:dLbl>
              <c:idx val="1"/>
              <c:layout>
                <c:manualLayout>
                  <c:x val="3.5891552981149488E-2"/>
                  <c:y val="-0.1034434566188019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CF-42C5-B5E3-BA02A2075138}"/>
                </c:ext>
              </c:extLst>
            </c:dLbl>
            <c:dLbl>
              <c:idx val="2"/>
              <c:layout>
                <c:manualLayout>
                  <c:x val="3.2889283085768106E-2"/>
                  <c:y val="-7.829188351572469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CF-42C5-B5E3-BA02A2075138}"/>
                </c:ext>
              </c:extLst>
            </c:dLbl>
            <c:dLbl>
              <c:idx val="3"/>
              <c:layout>
                <c:manualLayout>
                  <c:x val="7.8042286117395498E-2"/>
                  <c:y val="-9.182927486735614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CF-42C5-B5E3-BA02A2075138}"/>
                </c:ext>
              </c:extLst>
            </c:dLbl>
            <c:dLbl>
              <c:idx val="4"/>
              <c:layout>
                <c:manualLayout>
                  <c:x val="7.1173010411449522E-2"/>
                  <c:y val="-4.499071139820065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CF-42C5-B5E3-BA02A2075138}"/>
                </c:ext>
              </c:extLst>
            </c:dLbl>
            <c:dLbl>
              <c:idx val="5"/>
              <c:layout>
                <c:manualLayout>
                  <c:x val="5.236968288039856E-2"/>
                  <c:y val="3.328422027751409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CF-42C5-B5E3-BA02A2075138}"/>
                </c:ext>
              </c:extLst>
            </c:dLbl>
            <c:dLbl>
              <c:idx val="6"/>
              <c:layout>
                <c:manualLayout>
                  <c:x val="5.9143474594787415E-2"/>
                  <c:y val="7.368832918352952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CF-42C5-B5E3-BA02A2075138}"/>
                </c:ext>
              </c:extLst>
            </c:dLbl>
            <c:dLbl>
              <c:idx val="7"/>
              <c:layout>
                <c:manualLayout>
                  <c:x val="-8.2113902863765187E-2"/>
                  <c:y val="0.1072602924517324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CF-42C5-B5E3-BA02A2075138}"/>
                </c:ext>
              </c:extLst>
            </c:dLbl>
            <c:dLbl>
              <c:idx val="8"/>
              <c:layout>
                <c:manualLayout>
                  <c:x val="-6.5896050588584831E-2"/>
                  <c:y val="7.58934109279537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CF-42C5-B5E3-BA02A2075138}"/>
                </c:ext>
              </c:extLst>
            </c:dLbl>
            <c:dLbl>
              <c:idx val="9"/>
              <c:layout>
                <c:manualLayout>
                  <c:x val="-8.2773244437135574E-2"/>
                  <c:y val="4.078648188325639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CF-42C5-B5E3-BA02A2075138}"/>
                </c:ext>
              </c:extLst>
            </c:dLbl>
            <c:dLbl>
              <c:idx val="10"/>
              <c:layout>
                <c:manualLayout>
                  <c:x val="-9.215240453500162E-2"/>
                  <c:y val="-7.350235081507877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CF-42C5-B5E3-BA02A207513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Klasychnyi'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UNIVER.UA/Iaroslav Mudryi: Fond Aktsii</c:v>
                </c:pt>
              </c:strCache>
            </c:strRef>
          </c:cat>
          <c:val>
            <c:numRef>
              <c:f>O_NAV!$C$22:$C$32</c:f>
              <c:numCache>
                <c:formatCode>#,##0.00</c:formatCode>
                <c:ptCount val="11"/>
                <c:pt idx="0">
                  <c:v>8022444.4100999832</c:v>
                </c:pt>
                <c:pt idx="1">
                  <c:v>29443582.050000001</c:v>
                </c:pt>
                <c:pt idx="2">
                  <c:v>13574344.890000001</c:v>
                </c:pt>
                <c:pt idx="3">
                  <c:v>8405393.0500000007</c:v>
                </c:pt>
                <c:pt idx="4">
                  <c:v>5749658.7800000003</c:v>
                </c:pt>
                <c:pt idx="5">
                  <c:v>4902392.5800999999</c:v>
                </c:pt>
                <c:pt idx="6">
                  <c:v>4890955.54</c:v>
                </c:pt>
                <c:pt idx="7">
                  <c:v>4592566.54</c:v>
                </c:pt>
                <c:pt idx="8">
                  <c:v>3631865.53</c:v>
                </c:pt>
                <c:pt idx="9">
                  <c:v>3573194.52</c:v>
                </c:pt>
                <c:pt idx="10">
                  <c:v>3320936.97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CF-42C5-B5E3-BA02A207513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BCF-42C5-B5E3-BA02A20751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1BCF-42C5-B5E3-BA02A20751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BCF-42C5-B5E3-BA02A20751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BCF-42C5-B5E3-BA02A207513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BCF-42C5-B5E3-BA02A207513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BCF-42C5-B5E3-BA02A207513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BCF-42C5-B5E3-BA02A207513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1BCF-42C5-B5E3-BA02A207513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BCF-42C5-B5E3-BA02A207513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1BCF-42C5-B5E3-BA02A207513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BCF-42C5-B5E3-BA02A207513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O_NAV!$B$22:$B$32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OTP Klasychnyi'</c:v>
                </c:pt>
                <c:pt idx="3">
                  <c:v>UNIVER.UA/Myhailo Hrushevskyi: Fond Derzhavnykh Paperiv</c:v>
                </c:pt>
                <c:pt idx="4">
                  <c:v>OTP Fond Aktsii</c:v>
                </c:pt>
                <c:pt idx="5">
                  <c:v>Sofiivskyi</c:v>
                </c:pt>
                <c:pt idx="6">
                  <c:v>КІNTO-Ekviti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UNIVER.UA/Iaroslav Mudryi: Fond Aktsii</c:v>
                </c:pt>
              </c:strCache>
            </c:strRef>
          </c:cat>
          <c:val>
            <c:numRef>
              <c:f>O_NAV!$D$22:$D$32</c:f>
              <c:numCache>
                <c:formatCode>0.00%</c:formatCode>
                <c:ptCount val="11"/>
                <c:pt idx="0">
                  <c:v>8.9032090701014199E-2</c:v>
                </c:pt>
                <c:pt idx="1">
                  <c:v>0.32676121312078787</c:v>
                </c:pt>
                <c:pt idx="2">
                  <c:v>0.15064639200638183</c:v>
                </c:pt>
                <c:pt idx="3">
                  <c:v>9.3282007097877526E-2</c:v>
                </c:pt>
                <c:pt idx="4">
                  <c:v>6.3808998334269895E-2</c:v>
                </c:pt>
                <c:pt idx="5">
                  <c:v>5.4406143381179571E-2</c:v>
                </c:pt>
                <c:pt idx="6">
                  <c:v>5.4279216532019683E-2</c:v>
                </c:pt>
                <c:pt idx="7">
                  <c:v>5.0967732506185991E-2</c:v>
                </c:pt>
                <c:pt idx="8">
                  <c:v>4.0305992132990937E-2</c:v>
                </c:pt>
                <c:pt idx="9">
                  <c:v>3.9654868558078558E-2</c:v>
                </c:pt>
                <c:pt idx="10">
                  <c:v>3.6855345629214074E-2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BCF-42C5-B5E3-BA02A207513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Open-Ended CIIs' NAV for the Month</a:t>
            </a:r>
          </a:p>
        </c:rich>
      </c:tx>
      <c:layout>
        <c:manualLayout>
          <c:xMode val="edge"/>
          <c:yMode val="edge"/>
          <c:x val="0.40416013106337489"/>
          <c:y val="3.8415416812049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810787308721736E-2"/>
          <c:y val="0.34813971485920059"/>
          <c:w val="0.89804299556160616"/>
          <c:h val="0.384154168120497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O_dynamics NAV'!$C$54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A67-4CAE-A42D-BEF4D1A8D7F0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A67-4CAE-A42D-BEF4D1A8D7F0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A67-4CAE-A42D-BEF4D1A8D7F0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A67-4CAE-A42D-BEF4D1A8D7F0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A67-4CAE-A42D-BEF4D1A8D7F0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A67-4CAE-A42D-BEF4D1A8D7F0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A67-4CAE-A42D-BEF4D1A8D7F0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A67-4CAE-A42D-BEF4D1A8D7F0}"/>
                </c:ext>
              </c:extLst>
            </c:dLbl>
            <c:dLbl>
              <c:idx val="8"/>
              <c:layout>
                <c:manualLayout>
                  <c:x val="-2.9621550943002006E-3"/>
                  <c:y val="-1.050371518301229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67-4CAE-A42D-BEF4D1A8D7F0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A67-4CAE-A42D-BEF4D1A8D7F0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7A67-4CAE-A42D-BEF4D1A8D7F0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7A67-4CAE-A42D-BEF4D1A8D7F0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7A67-4CAE-A42D-BEF4D1A8D7F0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7A67-4CAE-A42D-BEF4D1A8D7F0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A67-4CAE-A42D-BEF4D1A8D7F0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A67-4CAE-A42D-BEF4D1A8D7F0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A67-4CAE-A42D-BEF4D1A8D7F0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A67-4CAE-A42D-BEF4D1A8D7F0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A67-4CAE-A42D-BEF4D1A8D7F0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A67-4CAE-A42D-BEF4D1A8D7F0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A67-4CAE-A42D-BEF4D1A8D7F0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NAV'!$B$55:$B$65</c:f>
              <c:strCache>
                <c:ptCount val="11"/>
                <c:pt idx="0">
                  <c:v>UNIVER.UA/Iaroslav Mudryi: Fond Aktsii</c:v>
                </c:pt>
                <c:pt idx="1">
                  <c:v>КІNТО-Klasychnyi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Altus – Zbalansovanyi</c:v>
                </c:pt>
                <c:pt idx="5">
                  <c:v>ТАSK Resurs</c:v>
                </c:pt>
                <c:pt idx="6">
                  <c:v>КІNTO-Ekviti</c:v>
                </c:pt>
                <c:pt idx="7">
                  <c:v>KINTO-Kaznacheiskyi</c:v>
                </c:pt>
                <c:pt idx="8">
                  <c:v>OTP Fond Aktsii</c:v>
                </c:pt>
                <c:pt idx="9">
                  <c:v>OTP Klasychnyi</c:v>
                </c:pt>
                <c:pt idx="10">
                  <c:v>Others</c:v>
                </c:pt>
              </c:strCache>
            </c:strRef>
          </c:cat>
          <c:val>
            <c:numRef>
              <c:f>' O_dynamics NAV'!$C$55:$C$65</c:f>
              <c:numCache>
                <c:formatCode>#,##0.00</c:formatCode>
                <c:ptCount val="11"/>
                <c:pt idx="0">
                  <c:v>172.31541999999993</c:v>
                </c:pt>
                <c:pt idx="1">
                  <c:v>436.85356000000235</c:v>
                </c:pt>
                <c:pt idx="2">
                  <c:v>124.13358000000008</c:v>
                </c:pt>
                <c:pt idx="3">
                  <c:v>119.69032000000031</c:v>
                </c:pt>
                <c:pt idx="4">
                  <c:v>24.302939999999943</c:v>
                </c:pt>
                <c:pt idx="5">
                  <c:v>-9.5775800000000739</c:v>
                </c:pt>
                <c:pt idx="6">
                  <c:v>-0.19650999999977647</c:v>
                </c:pt>
                <c:pt idx="7">
                  <c:v>18.031749999999999</c:v>
                </c:pt>
                <c:pt idx="8">
                  <c:v>-154.52570999999998</c:v>
                </c:pt>
                <c:pt idx="9">
                  <c:v>-547.80158000000006</c:v>
                </c:pt>
                <c:pt idx="10">
                  <c:v>42.306909999999789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A67-4CAE-A42D-BEF4D1A8D7F0}"/>
            </c:ext>
          </c:extLst>
        </c:ser>
        <c:ser>
          <c:idx val="0"/>
          <c:order val="1"/>
          <c:tx>
            <c:strRef>
              <c:f>' O_dynamics NAV'!$E$54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4204189590087168E-3"/>
                  <c:y val="-4.8514735286270261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A67-4CAE-A42D-BEF4D1A8D7F0}"/>
                </c:ext>
              </c:extLst>
            </c:dLbl>
            <c:dLbl>
              <c:idx val="1"/>
              <c:layout>
                <c:manualLayout>
                  <c:x val="3.3641507726579201E-3"/>
                  <c:y val="-9.5235742275590063E-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A67-4CAE-A42D-BEF4D1A8D7F0}"/>
                </c:ext>
              </c:extLst>
            </c:dLbl>
            <c:dLbl>
              <c:idx val="2"/>
              <c:layout>
                <c:manualLayout>
                  <c:x val="2.5789074640457654E-3"/>
                  <c:y val="4.466595004155316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A67-4CAE-A42D-BEF4D1A8D7F0}"/>
                </c:ext>
              </c:extLst>
            </c:dLbl>
            <c:dLbl>
              <c:idx val="3"/>
              <c:layout>
                <c:manualLayout>
                  <c:x val="2.2015696608719826E-3"/>
                  <c:y val="2.4812435262067112E-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A67-4CAE-A42D-BEF4D1A8D7F0}"/>
                </c:ext>
              </c:extLst>
            </c:dLbl>
            <c:dLbl>
              <c:idx val="4"/>
              <c:layout>
                <c:manualLayout>
                  <c:x val="-2.1499607382841068E-4"/>
                  <c:y val="-9.5235742275590063E-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A67-4CAE-A42D-BEF4D1A8D7F0}"/>
                </c:ext>
              </c:extLst>
            </c:dLbl>
            <c:dLbl>
              <c:idx val="5"/>
              <c:layout>
                <c:manualLayout>
                  <c:x val="-1.407995090046299E-3"/>
                  <c:y val="-9.5235742275590063E-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A67-4CAE-A42D-BEF4D1A8D7F0}"/>
                </c:ext>
              </c:extLst>
            </c:dLbl>
            <c:dLbl>
              <c:idx val="6"/>
              <c:layout>
                <c:manualLayout>
                  <c:x val="4.3455404440873036E-4"/>
                  <c:y val="7.0457053972423633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A67-4CAE-A42D-BEF4D1A8D7F0}"/>
                </c:ext>
              </c:extLst>
            </c:dLbl>
            <c:dLbl>
              <c:idx val="7"/>
              <c:layout>
                <c:manualLayout>
                  <c:x val="-1.1663504772475575E-3"/>
                  <c:y val="7.8301348590079645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A67-4CAE-A42D-BEF4D1A8D7F0}"/>
                </c:ext>
              </c:extLst>
            </c:dLbl>
            <c:dLbl>
              <c:idx val="8"/>
              <c:layout>
                <c:manualLayout>
                  <c:x val="-1.1358576738992321E-3"/>
                  <c:y val="-5.1643732173622947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67-4CAE-A42D-BEF4D1A8D7F0}"/>
                </c:ext>
              </c:extLst>
            </c:dLbl>
            <c:dLbl>
              <c:idx val="9"/>
              <c:layout>
                <c:manualLayout>
                  <c:x val="-1.601249756686296E-3"/>
                  <c:y val="1.005647444021395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67-4CAE-A42D-BEF4D1A8D7F0}"/>
                </c:ext>
              </c:extLst>
            </c:dLbl>
            <c:dLbl>
              <c:idx val="10"/>
              <c:layout>
                <c:manualLayout>
                  <c:x val="-2.8870781961417569E-3"/>
                  <c:y val="-5.257307376394770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67-4CAE-A42D-BEF4D1A8D7F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4608518213305657"/>
                  <c:y val="0.363745977939095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A67-4CAE-A42D-BEF4D1A8D7F0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9053871824396253"/>
                  <c:y val="0.3577435690622130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A67-4CAE-A42D-BEF4D1A8D7F0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3499225435486861"/>
                  <c:y val="0.3925575405481330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A67-4CAE-A42D-BEF4D1A8D7F0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7985362107229674"/>
                  <c:y val="0.3553426055114599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A67-4CAE-A42D-BEF4D1A8D7F0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2553064900276909"/>
                  <c:y val="0.3589440508375895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A67-4CAE-A42D-BEF4D1A8D7F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6753720147454252"/>
                  <c:y val="0.3613450143883426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A67-4CAE-A42D-BEF4D1A8D7F0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1035941515936027"/>
                  <c:y val="0.3661469414898489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A67-4CAE-A42D-BEF4D1A8D7F0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4665633913982485"/>
                  <c:y val="0.424970548483299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A67-4CAE-A42D-BEF4D1A8D7F0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78588957876803589"/>
                  <c:y val="0.4753907830491152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A67-4CAE-A42D-BEF4D1A8D7F0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1892385789632383"/>
                  <c:y val="0.6782722030877528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67-4CAE-A42D-BEF4D1A8D7F0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86827136128549476"/>
                  <c:y val="0.424970548483299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67-4CAE-A42D-BEF4D1A8D7F0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NAV'!$B$55:$B$65</c:f>
              <c:strCache>
                <c:ptCount val="11"/>
                <c:pt idx="0">
                  <c:v>UNIVER.UA/Iaroslav Mudryi: Fond Aktsii</c:v>
                </c:pt>
                <c:pt idx="1">
                  <c:v>КІNТО-Klasychnyi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Altus – Zbalansovanyi</c:v>
                </c:pt>
                <c:pt idx="5">
                  <c:v>ТАSK Resurs</c:v>
                </c:pt>
                <c:pt idx="6">
                  <c:v>КІNTO-Ekviti</c:v>
                </c:pt>
                <c:pt idx="7">
                  <c:v>KINTO-Kaznacheiskyi</c:v>
                </c:pt>
                <c:pt idx="8">
                  <c:v>OTP Fond Aktsii</c:v>
                </c:pt>
                <c:pt idx="9">
                  <c:v>OTP Klasychnyi</c:v>
                </c:pt>
                <c:pt idx="10">
                  <c:v>Others</c:v>
                </c:pt>
              </c:strCache>
            </c:strRef>
          </c:cat>
          <c:val>
            <c:numRef>
              <c:f>' O_dynamics NAV'!$E$55:$E$65</c:f>
              <c:numCache>
                <c:formatCode>#,##0.00</c:formatCode>
                <c:ptCount val="11"/>
                <c:pt idx="0">
                  <c:v>222.4301468141652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-15.36120496357481</c:v>
                </c:pt>
                <c:pt idx="7">
                  <c:v>-18.015732052259871</c:v>
                </c:pt>
                <c:pt idx="8">
                  <c:v>-95.916833250496623</c:v>
                </c:pt>
                <c:pt idx="9">
                  <c:v>-756.79976734333195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7A67-4CAE-A42D-BEF4D1A8D7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446379936"/>
        <c:axId val="1"/>
      </c:barChart>
      <c:lineChart>
        <c:grouping val="standard"/>
        <c:varyColors val="0"/>
        <c:ser>
          <c:idx val="2"/>
          <c:order val="2"/>
          <c:tx>
            <c:strRef>
              <c:f>' O_dynamics NAV'!$D$54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302115561503257E-2"/>
                  <c:y val="-0.1022942690739995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A67-4CAE-A42D-BEF4D1A8D7F0}"/>
                </c:ext>
              </c:extLst>
            </c:dLbl>
            <c:dLbl>
              <c:idx val="1"/>
              <c:layout>
                <c:manualLayout>
                  <c:x val="-1.7193391591850571E-2"/>
                  <c:y val="-6.524605575486985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A67-4CAE-A42D-BEF4D1A8D7F0}"/>
                </c:ext>
              </c:extLst>
            </c:dLbl>
            <c:dLbl>
              <c:idx val="2"/>
              <c:layout>
                <c:manualLayout>
                  <c:x val="-8.5984560515385833E-3"/>
                  <c:y val="5.65975376025837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A67-4CAE-A42D-BEF4D1A8D7F0}"/>
                </c:ext>
              </c:extLst>
            </c:dLbl>
            <c:dLbl>
              <c:idx val="3"/>
              <c:layout>
                <c:manualLayout>
                  <c:x val="-1.6724650277548159E-2"/>
                  <c:y val="5.46333512649627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A67-4CAE-A42D-BEF4D1A8D7F0}"/>
                </c:ext>
              </c:extLst>
            </c:dLbl>
            <c:dLbl>
              <c:idx val="4"/>
              <c:layout>
                <c:manualLayout>
                  <c:x val="-2.0772463539420472E-2"/>
                  <c:y val="4.89167518705688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A67-4CAE-A42D-BEF4D1A8D7F0}"/>
                </c:ext>
              </c:extLst>
            </c:dLbl>
            <c:dLbl>
              <c:idx val="5"/>
              <c:layout>
                <c:manualLayout>
                  <c:x val="-2.1149876241510546E-2"/>
                  <c:y val="0.1285836494501709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A67-4CAE-A42D-BEF4D1A8D7F0}"/>
                </c:ext>
              </c:extLst>
            </c:dLbl>
            <c:dLbl>
              <c:idx val="6"/>
              <c:layout>
                <c:manualLayout>
                  <c:x val="-2.1527288943600675E-2"/>
                  <c:y val="0.109482235840630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A67-4CAE-A42D-BEF4D1A8D7F0}"/>
                </c:ext>
              </c:extLst>
            </c:dLbl>
            <c:dLbl>
              <c:idx val="7"/>
              <c:layout>
                <c:manualLayout>
                  <c:x val="-1.9049812501119701E-2"/>
                  <c:y val="0.1205950840321872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A67-4CAE-A42D-BEF4D1A8D7F0}"/>
                </c:ext>
              </c:extLst>
            </c:dLbl>
            <c:dLbl>
              <c:idx val="8"/>
              <c:layout>
                <c:manualLayout>
                  <c:x val="-2.2689870055386474E-2"/>
                  <c:y val="0.114316515625116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7A67-4CAE-A42D-BEF4D1A8D7F0}"/>
                </c:ext>
              </c:extLst>
            </c:dLbl>
            <c:dLbl>
              <c:idx val="9"/>
              <c:layout>
                <c:manualLayout>
                  <c:x val="-2.5106360891170465E-2"/>
                  <c:y val="6.28347981488558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A67-4CAE-A42D-BEF4D1A8D7F0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E-7A67-4CAE-A42D-BEF4D1A8D7F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569365180695293"/>
                  <c:y val="1.200481775376553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7A67-4CAE-A42D-BEF4D1A8D7F0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933152670481479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A67-4CAE-A42D-BEF4D1A8D7F0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7A67-4CAE-A42D-BEF4D1A8D7F0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C-7A67-4CAE-A42D-BEF4D1A8D7F0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7A67-4CAE-A42D-BEF4D1A8D7F0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4633000993539467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7A67-4CAE-A42D-BEF4D1A8D7F0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7911913766528228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7A67-4CAE-A42D-BEF4D1A8D7F0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3605274337025093"/>
                  <c:y val="9.6038542030124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A67-4CAE-A42D-BEF4D1A8D7F0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7A67-4CAE-A42D-BEF4D1A8D7F0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7A67-4CAE-A42D-BEF4D1A8D7F0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7A67-4CAE-A42D-BEF4D1A8D7F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O_dynamics NAV'!$B$55:$B$64</c:f>
              <c:strCache>
                <c:ptCount val="10"/>
                <c:pt idx="0">
                  <c:v>UNIVER.UA/Iaroslav Mudryi: Fond Aktsii</c:v>
                </c:pt>
                <c:pt idx="1">
                  <c:v>КІNТО-Klasychnyi</c:v>
                </c:pt>
                <c:pt idx="2">
                  <c:v>Sofiivskyi</c:v>
                </c:pt>
                <c:pt idx="3">
                  <c:v>UNIVER.UA/Myhailo Hrushevskyi: Fond Derzhavnykh Paperiv</c:v>
                </c:pt>
                <c:pt idx="4">
                  <c:v>Altus – Zbalansovanyi</c:v>
                </c:pt>
                <c:pt idx="5">
                  <c:v>ТАSK Resurs</c:v>
                </c:pt>
                <c:pt idx="6">
                  <c:v>КІNTO-Ekviti</c:v>
                </c:pt>
                <c:pt idx="7">
                  <c:v>KINTO-Kaznacheiskyi</c:v>
                </c:pt>
                <c:pt idx="8">
                  <c:v>OTP Fond Aktsii</c:v>
                </c:pt>
                <c:pt idx="9">
                  <c:v>OTP Klasychnyi</c:v>
                </c:pt>
              </c:strCache>
            </c:strRef>
          </c:cat>
          <c:val>
            <c:numRef>
              <c:f>' O_dynamics NAV'!$D$55:$D$64</c:f>
              <c:numCache>
                <c:formatCode>0.00%</c:formatCode>
                <c:ptCount val="10"/>
                <c:pt idx="0">
                  <c:v>5.0667905248381197E-2</c:v>
                </c:pt>
                <c:pt idx="1">
                  <c:v>1.5060421589791022E-2</c:v>
                </c:pt>
                <c:pt idx="2">
                  <c:v>2.597883036423982E-2</c:v>
                </c:pt>
                <c:pt idx="3">
                  <c:v>1.444540359463274E-2</c:v>
                </c:pt>
                <c:pt idx="4">
                  <c:v>6.7366648238804212E-3</c:v>
                </c:pt>
                <c:pt idx="5">
                  <c:v>-9.1772227393556866E-3</c:v>
                </c:pt>
                <c:pt idx="6">
                  <c:v>-4.0176628735100661E-5</c:v>
                </c:pt>
                <c:pt idx="7">
                  <c:v>5.4593604111958134E-3</c:v>
                </c:pt>
                <c:pt idx="8">
                  <c:v>-2.6172236023742537E-2</c:v>
                </c:pt>
                <c:pt idx="9">
                  <c:v>-3.8790249142629102E-2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7A67-4CAE-A42D-BEF4D1A8D7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637993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500"/>
          <c:min val="-8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6379936"/>
        <c:crosses val="autoZero"/>
        <c:crossBetween val="between"/>
        <c:majorUnit val="100"/>
        <c:min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3164778450453782"/>
          <c:y val="0.86434687827111856"/>
          <c:w val="0.46125641597646522"/>
          <c:h val="5.16207163411918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OPen-ended Funds, Bank Deposits </a:t>
            </a:r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</a:p>
        </c:rich>
      </c:tx>
      <c:layout>
        <c:manualLayout>
          <c:xMode val="edge"/>
          <c:yMode val="edge"/>
          <c:x val="0.32513678552808312"/>
          <c:y val="5.955926146515783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8032796508280241E-2"/>
          <c:y val="0.11673615247170935"/>
          <c:w val="0.96448138900347347"/>
          <c:h val="0.84693269803454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3BC-4C13-9002-D528C1FF66B5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BC-4C13-9002-D528C1FF66B5}"/>
              </c:ext>
            </c:extLst>
          </c:dPt>
          <c:dPt>
            <c:idx val="17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BC-4C13-9002-D528C1FF66B5}"/>
              </c:ext>
            </c:extLst>
          </c:dPt>
          <c:dPt>
            <c:idx val="18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BC-4C13-9002-D528C1FF66B5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3BC-4C13-9002-D528C1FF66B5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BC-4C13-9002-D528C1FF66B5}"/>
              </c:ext>
            </c:extLst>
          </c:dPt>
          <c:dPt>
            <c:idx val="2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BC-4C13-9002-D528C1FF66B5}"/>
              </c:ext>
            </c:extLst>
          </c:dPt>
          <c:dPt>
            <c:idx val="2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BC-4C13-9002-D528C1FF66B5}"/>
              </c:ext>
            </c:extLst>
          </c:dPt>
          <c:dPt>
            <c:idx val="24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3BC-4C13-9002-D528C1FF66B5}"/>
              </c:ext>
            </c:extLst>
          </c:dPt>
          <c:dPt>
            <c:idx val="25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3BC-4C13-9002-D528C1FF66B5}"/>
              </c:ext>
            </c:extLst>
          </c:dPt>
          <c:dPt>
            <c:idx val="26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3BC-4C13-9002-D528C1FF66B5}"/>
              </c:ext>
            </c:extLst>
          </c:dPt>
          <c:dPt>
            <c:idx val="27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3BC-4C13-9002-D528C1FF66B5}"/>
              </c:ext>
            </c:extLst>
          </c:dPt>
          <c:dPt>
            <c:idx val="28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3BC-4C13-9002-D528C1FF66B5}"/>
              </c:ext>
            </c:extLst>
          </c:dPt>
          <c:dPt>
            <c:idx val="29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3BC-4C13-9002-D528C1FF66B5}"/>
              </c:ext>
            </c:extLst>
          </c:dPt>
          <c:dPt>
            <c:idx val="30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3BC-4C13-9002-D528C1FF66B5}"/>
              </c:ext>
            </c:extLst>
          </c:dPt>
          <c:dPt>
            <c:idx val="3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3BC-4C13-9002-D528C1FF66B5}"/>
              </c:ext>
            </c:extLst>
          </c:dPt>
          <c:dPt>
            <c:idx val="3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3BC-4C13-9002-D528C1FF66B5}"/>
              </c:ext>
            </c:extLst>
          </c:dPt>
          <c:dPt>
            <c:idx val="3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3BC-4C13-9002-D528C1FF66B5}"/>
              </c:ext>
            </c:extLst>
          </c:dPt>
          <c:dPt>
            <c:idx val="3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3BC-4C13-9002-D528C1FF66B5}"/>
              </c:ext>
            </c:extLst>
          </c:dPt>
          <c:dPt>
            <c:idx val="3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3BC-4C13-9002-D528C1FF66B5}"/>
              </c:ext>
            </c:extLst>
          </c:dPt>
          <c:dPt>
            <c:idx val="3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93BC-4C13-9002-D528C1FF66B5}"/>
              </c:ext>
            </c:extLst>
          </c:dPt>
          <c:dPt>
            <c:idx val="3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93BC-4C13-9002-D528C1FF66B5}"/>
              </c:ext>
            </c:extLst>
          </c:dPt>
          <c:dPt>
            <c:idx val="4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93BC-4C13-9002-D528C1FF66B5}"/>
              </c:ext>
            </c:extLst>
          </c:dPt>
          <c:dPt>
            <c:idx val="42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3BC-4C13-9002-D528C1FF66B5}"/>
              </c:ext>
            </c:extLst>
          </c:dPt>
          <c:dPt>
            <c:idx val="4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93BC-4C13-9002-D528C1FF66B5}"/>
              </c:ext>
            </c:extLst>
          </c:dPt>
          <c:dPt>
            <c:idx val="4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93BC-4C13-9002-D528C1FF66B5}"/>
              </c:ext>
            </c:extLst>
          </c:dPt>
          <c:dPt>
            <c:idx val="4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93BC-4C13-9002-D528C1FF66B5}"/>
              </c:ext>
            </c:extLst>
          </c:dPt>
          <c:dPt>
            <c:idx val="4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3BC-4C13-9002-D528C1FF66B5}"/>
              </c:ext>
            </c:extLst>
          </c:dPt>
          <c:dPt>
            <c:idx val="4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3BC-4C13-9002-D528C1FF66B5}"/>
              </c:ext>
            </c:extLst>
          </c:dPt>
          <c:cat>
            <c:strRef>
              <c:f>'O_diagram(ROR)'!$A$2:$A$23</c:f>
              <c:strCache>
                <c:ptCount val="22"/>
                <c:pt idx="0">
                  <c:v>UNIVER.UA/Iaroslav Mudryi: Fond Aktsii</c:v>
                </c:pt>
                <c:pt idx="1">
                  <c:v>OTP Fond Aktsii</c:v>
                </c:pt>
                <c:pt idx="2">
                  <c:v>ТАSK Resurs</c:v>
                </c:pt>
                <c:pt idx="3">
                  <c:v>UNIVER.UA/Volodymyr Velykyi: Fond Zbalansovanyi</c:v>
                </c:pt>
                <c:pt idx="4">
                  <c:v>VSI</c:v>
                </c:pt>
                <c:pt idx="5">
                  <c:v>КІNTO-Ekviti</c:v>
                </c:pt>
                <c:pt idx="6">
                  <c:v>Altus – Depozyt</c:v>
                </c:pt>
                <c:pt idx="7">
                  <c:v>Altus – Zbalansovanyi</c:v>
                </c:pt>
                <c:pt idx="8">
                  <c:v>KINTO-Kaznacheiskyi</c:v>
                </c:pt>
                <c:pt idx="9">
                  <c:v>UNIVER.UA/Myhailo Hrushevskyi: Fond Derzhavnykh Paperiv</c:v>
                </c:pt>
                <c:pt idx="10">
                  <c:v>КІNТО-Klasychnyi</c:v>
                </c:pt>
                <c:pt idx="11">
                  <c:v>UNIVER.UA/Taras Shevchenko: Fond Zaoshchadzhen</c:v>
                </c:pt>
                <c:pt idx="12">
                  <c:v>OTP Klasychnyi</c:v>
                </c:pt>
                <c:pt idx="13">
                  <c:v>Nadbannia</c:v>
                </c:pt>
                <c:pt idx="14">
                  <c:v>Sofiivskyi</c:v>
                </c:pt>
                <c:pt idx="15">
                  <c:v>Funds' average rate of return</c:v>
                </c:pt>
                <c:pt idx="16">
                  <c:v>UX Index</c:v>
                </c:pt>
                <c:pt idx="17">
                  <c:v>PFTS Index</c:v>
                </c:pt>
                <c:pt idx="18">
                  <c:v>EURO Deposits</c:v>
                </c:pt>
                <c:pt idx="19">
                  <c:v>USD Deposits</c:v>
                </c:pt>
                <c:pt idx="20">
                  <c:v>UAH Deposits</c:v>
                </c:pt>
                <c:pt idx="21">
                  <c:v>"Gold" deposit (at official rate of gold)</c:v>
                </c:pt>
              </c:strCache>
            </c:strRef>
          </c:cat>
          <c:val>
            <c:numRef>
              <c:f>'O_diagram(ROR)'!$B$2:$B$23</c:f>
              <c:numCache>
                <c:formatCode>0.00%</c:formatCode>
                <c:ptCount val="22"/>
                <c:pt idx="0">
                  <c:v>-1.3392154483650831E-2</c:v>
                </c:pt>
                <c:pt idx="1">
                  <c:v>-1.0124208792798295E-2</c:v>
                </c:pt>
                <c:pt idx="2">
                  <c:v>-9.177222739389812E-3</c:v>
                </c:pt>
                <c:pt idx="3">
                  <c:v>-5.0674695046735163E-3</c:v>
                </c:pt>
                <c:pt idx="4">
                  <c:v>-1.1115997050792359E-4</c:v>
                </c:pt>
                <c:pt idx="5">
                  <c:v>3.1265658084511649E-3</c:v>
                </c:pt>
                <c:pt idx="6">
                  <c:v>3.9292862261717243E-3</c:v>
                </c:pt>
                <c:pt idx="7">
                  <c:v>6.7366648238842419E-3</c:v>
                </c:pt>
                <c:pt idx="8">
                  <c:v>1.0955915335093991E-2</c:v>
                </c:pt>
                <c:pt idx="9">
                  <c:v>1.4445403594725681E-2</c:v>
                </c:pt>
                <c:pt idx="10">
                  <c:v>1.5060421589635054E-2</c:v>
                </c:pt>
                <c:pt idx="11">
                  <c:v>1.5302924563118436E-2</c:v>
                </c:pt>
                <c:pt idx="12">
                  <c:v>1.5439651222443507E-2</c:v>
                </c:pt>
                <c:pt idx="13">
                  <c:v>1.8749762773747847E-2</c:v>
                </c:pt>
                <c:pt idx="14">
                  <c:v>2.5978830364230987E-2</c:v>
                </c:pt>
                <c:pt idx="15">
                  <c:v>6.1235473873654835E-3</c:v>
                </c:pt>
                <c:pt idx="16">
                  <c:v>-3.3484427547886275E-3</c:v>
                </c:pt>
                <c:pt idx="17">
                  <c:v>-1.3596193065941176E-3</c:v>
                </c:pt>
                <c:pt idx="18">
                  <c:v>1.1246662556007925E-2</c:v>
                </c:pt>
                <c:pt idx="19">
                  <c:v>-6.2029977943932613E-3</c:v>
                </c:pt>
                <c:pt idx="20">
                  <c:v>1.052054794520548E-2</c:v>
                </c:pt>
                <c:pt idx="21">
                  <c:v>1.6908989058314283E-2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3BC-4C13-9002-D528C1FF6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6378952"/>
        <c:axId val="1"/>
      </c:barChart>
      <c:catAx>
        <c:axId val="446378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3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6378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Interval CIIs' NAV for the Month</a:t>
            </a:r>
          </a:p>
        </c:rich>
      </c:tx>
      <c:layout>
        <c:manualLayout>
          <c:xMode val="edge"/>
          <c:yMode val="edge"/>
          <c:x val="0.34990615979777223"/>
          <c:y val="6.9124449886461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2975539017937682E-2"/>
          <c:y val="0.3701998316141602"/>
          <c:w val="0.95103665607037136"/>
          <c:h val="0.407066204886939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'І_dynamics NAV'!$C$32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2A4-4040-9407-702B6F722EC0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2A4-4040-9407-702B6F722EC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941675624628155"/>
                  <c:y val="0.602150763455397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A4-4040-9407-702B6F722EC0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2A4-4040-9407-702B6F722EC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7005711332641227"/>
                  <c:y val="0.4224271937505977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A4-4040-9407-702B6F722EC0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2A4-4040-9407-702B6F722EC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1280658987187897"/>
                  <c:y val="0.5422429068871308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A4-4040-9407-702B6F722EC0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2A4-4040-9407-702B6F722EC0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2A4-4040-9407-702B6F722EC0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2A4-4040-9407-702B6F722EC0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2A4-4040-9407-702B6F722EC0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2A4-4040-9407-702B6F722EC0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2A4-4040-9407-702B6F722EC0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2A4-4040-9407-702B6F722EC0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2A4-4040-9407-702B6F722EC0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NAV'!$B$33:$B$33</c:f>
              <c:strCache>
                <c:ptCount val="1"/>
                <c:pt idx="0">
                  <c:v>Zbalansovanyi Fond Parytet</c:v>
                </c:pt>
              </c:strCache>
            </c:strRef>
          </c:cat>
          <c:val>
            <c:numRef>
              <c:f>'І_dynamics NAV'!$C$33:$C$33</c:f>
              <c:numCache>
                <c:formatCode>#,##0.00</c:formatCode>
                <c:ptCount val="1"/>
                <c:pt idx="0">
                  <c:v>16.964839999999853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2A4-4040-9407-702B6F722EC0}"/>
            </c:ext>
          </c:extLst>
        </c:ser>
        <c:ser>
          <c:idx val="0"/>
          <c:order val="1"/>
          <c:tx>
            <c:strRef>
              <c:f>'І_dynamics NAV'!$E$32</c:f>
              <c:strCache>
                <c:ptCount val="1"/>
                <c:pt idx="0">
                  <c:v>Net inflow-outflow,  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376858996279608E-2"/>
                  <c:y val="-2.618541394981521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2A4-4040-9407-702B6F722EC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4105501950827913"/>
                  <c:y val="0.5960063679099342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2A4-4040-9407-702B6F722EC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566918960870328"/>
                  <c:y val="0.588325873478105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2A4-4040-9407-702B6F722EC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401182726782018"/>
                  <c:y val="0.4116745015460370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2A4-4040-9407-702B6F722EC0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22A4-4040-9407-702B6F722EC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4275021218644455"/>
                  <c:y val="0.4147466993187686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2A4-4040-9407-702B6F722EC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4896481521158411"/>
                  <c:y val="0.552995599091691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2A4-4040-9407-702B6F722EC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4199691582520066"/>
                  <c:y val="0.556067796864423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2A4-4040-9407-702B6F722EC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4199691582520066"/>
                  <c:y val="0.3548388427505020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A4-4040-9407-702B6F722EC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2730745287070091"/>
                  <c:y val="0.5161292258189120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2A4-4040-9407-702B6F722EC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9152587571161771"/>
                  <c:y val="0.394777413796013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2A4-4040-9407-702B6F722EC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3484041648313951"/>
                  <c:y val="0.3824886227050867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2A4-4040-9407-702B6F722EC0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22A4-4040-9407-702B6F722EC0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2A4-4040-9407-702B6F722EC0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2A4-4040-9407-702B6F722EC0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2A4-4040-9407-702B6F722EC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'І_dynamics NAV'!$B$33:$B$33</c:f>
              <c:strCache>
                <c:ptCount val="1"/>
                <c:pt idx="0">
                  <c:v>Zbalansovanyi Fond Parytet</c:v>
                </c:pt>
              </c:strCache>
            </c:strRef>
          </c:cat>
          <c:val>
            <c:numRef>
              <c:f>'І_dynamics NAV'!$E$33:$E$33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22A4-4040-9407-702B6F722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44059424"/>
        <c:axId val="1"/>
      </c:barChart>
      <c:lineChart>
        <c:grouping val="standard"/>
        <c:varyColors val="0"/>
        <c:ser>
          <c:idx val="2"/>
          <c:order val="2"/>
          <c:tx>
            <c:strRef>
              <c:f>'І_dynamics NAV'!$D$32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378502122166863E-3"/>
                  <c:y val="-5.18536742070186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2A4-4040-9407-702B6F722EC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000036782048887"/>
                  <c:y val="1.228879109092647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2A4-4040-9407-702B6F722EC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68744270046446"/>
                  <c:y val="1.228879109092647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2A4-4040-9407-702B6F722EC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4952969552739483"/>
                  <c:y val="0.3840247215914525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2A4-4040-9407-702B6F722EC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0433209776300765"/>
                  <c:y val="0.4838711492052301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2A4-4040-9407-702B6F722EC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1224170955606825"/>
                  <c:y val="3.37941755000478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2A4-4040-9407-702B6F722EC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63653542525106044"/>
                  <c:y val="0.5407068080007650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2A4-4040-9407-702B6F722EC0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73371065585151818"/>
                  <c:y val="0.5207375224780095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2A4-4040-9407-702B6F722EC0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2354115497472615"/>
                  <c:y val="0.325652963909551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2A4-4040-9407-702B6F722EC0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1525471109079912"/>
                  <c:y val="1.228879109092647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2A4-4040-9407-702B6F722EC0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7043357759678966"/>
                  <c:y val="0.5913980712508367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2A4-4040-9407-702B6F722EC0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1676130381328689"/>
                  <c:y val="1.228879109092647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2A4-4040-9407-702B6F722EC0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22A4-4040-9407-702B6F722EC0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22A4-4040-9407-702B6F722EC0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22A4-4040-9407-702B6F722EC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'І_dynamics NAV'!$D$33:$D$33</c:f>
              <c:numCache>
                <c:formatCode>0.00%</c:formatCode>
                <c:ptCount val="1"/>
                <c:pt idx="0">
                  <c:v>1.1601609699034347E-2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22A4-4040-9407-702B6F722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405942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40594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120542130618573"/>
          <c:y val="0.81413240977387924"/>
          <c:w val="0.44595144585636426"/>
          <c:h val="6.912444988646143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Interval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  <a:endParaRPr lang="uk-UA"/>
          </a:p>
        </c:rich>
      </c:tx>
      <c:layout>
        <c:manualLayout>
          <c:xMode val="edge"/>
          <c:yMode val="edge"/>
          <c:x val="0.30363950765254011"/>
          <c:y val="1.0089687479429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7437944846592E-2"/>
          <c:y val="0.21524666622783387"/>
          <c:w val="0.92884357439328002"/>
          <c:h val="0.716367811039509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79-45C9-BBC4-F0422F97155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779-45C9-BBC4-F0422F97155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779-45C9-BBC4-F0422F971551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79-45C9-BBC4-F0422F971551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779-45C9-BBC4-F0422F97155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779-45C9-BBC4-F0422F971551}"/>
              </c:ext>
            </c:extLst>
          </c:dPt>
          <c:dPt>
            <c:idx val="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79-45C9-BBC4-F0422F971551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779-45C9-BBC4-F0422F971551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779-45C9-BBC4-F0422F971551}"/>
              </c:ext>
            </c:extLst>
          </c:dPt>
          <c:dPt>
            <c:idx val="1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779-45C9-BBC4-F0422F971551}"/>
              </c:ext>
            </c:extLst>
          </c:dPt>
          <c:dPt>
            <c:idx val="11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779-45C9-BBC4-F0422F971551}"/>
              </c:ext>
            </c:extLst>
          </c:dPt>
          <c:dPt>
            <c:idx val="12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779-45C9-BBC4-F0422F971551}"/>
              </c:ext>
            </c:extLst>
          </c:dPt>
          <c:dPt>
            <c:idx val="13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779-45C9-BBC4-F0422F971551}"/>
              </c:ext>
            </c:extLst>
          </c:dPt>
          <c:dPt>
            <c:idx val="14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779-45C9-BBC4-F0422F971551}"/>
              </c:ext>
            </c:extLst>
          </c:dPt>
          <c:dPt>
            <c:idx val="15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779-45C9-BBC4-F0422F971551}"/>
              </c:ext>
            </c:extLst>
          </c:dPt>
          <c:dPt>
            <c:idx val="1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79-45C9-BBC4-F0422F971551}"/>
              </c:ext>
            </c:extLst>
          </c:dPt>
          <c:dPt>
            <c:idx val="1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779-45C9-BBC4-F0422F971551}"/>
              </c:ext>
            </c:extLst>
          </c:dPt>
          <c:dPt>
            <c:idx val="1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79-45C9-BBC4-F0422F971551}"/>
              </c:ext>
            </c:extLst>
          </c:dPt>
          <c:cat>
            <c:strRef>
              <c:f>'І_diagram(ROR)'!$A$2:$A$9</c:f>
              <c:strCache>
                <c:ptCount val="8"/>
                <c:pt idx="0">
                  <c:v>Zbalansovanyi Fond Parytet</c:v>
                </c:pt>
                <c:pt idx="1">
                  <c:v>Funds' average rate of return</c:v>
                </c:pt>
                <c:pt idx="2">
                  <c:v>UX Index</c:v>
                </c:pt>
                <c:pt idx="3">
                  <c:v>PFTS Index</c:v>
                </c:pt>
                <c:pt idx="4">
                  <c:v>EURO Deposits</c:v>
                </c:pt>
                <c:pt idx="5">
                  <c:v>USD Deposits</c:v>
                </c:pt>
                <c:pt idx="6">
                  <c:v>UAH Deposits</c:v>
                </c:pt>
                <c:pt idx="7">
                  <c:v>"Gold" deposit (at official rate of gold)</c:v>
                </c:pt>
              </c:strCache>
            </c:strRef>
          </c:cat>
          <c:val>
            <c:numRef>
              <c:f>'І_diagram(ROR)'!$B$2:$B$9</c:f>
              <c:numCache>
                <c:formatCode>0.00%</c:formatCode>
                <c:ptCount val="8"/>
                <c:pt idx="0">
                  <c:v>1.1601609699173787E-2</c:v>
                </c:pt>
                <c:pt idx="1">
                  <c:v>1.1601609699173787E-2</c:v>
                </c:pt>
                <c:pt idx="2">
                  <c:v>-3.3484427547886275E-3</c:v>
                </c:pt>
                <c:pt idx="3">
                  <c:v>-1.3596193065941176E-3</c:v>
                </c:pt>
                <c:pt idx="4">
                  <c:v>1.1246662556007925E-2</c:v>
                </c:pt>
                <c:pt idx="5">
                  <c:v>-6.2029977943932613E-3</c:v>
                </c:pt>
                <c:pt idx="6">
                  <c:v>1.052054794520548E-2</c:v>
                </c:pt>
                <c:pt idx="7">
                  <c:v>1.6908989058314283E-2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779-45C9-BBC4-F0422F971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4059096"/>
        <c:axId val="1"/>
      </c:barChart>
      <c:catAx>
        <c:axId val="444059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4059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Dynamics of Closed-End CIIs’ NAV for the Month</a:t>
            </a:r>
          </a:p>
        </c:rich>
      </c:tx>
      <c:layout>
        <c:manualLayout>
          <c:xMode val="edge"/>
          <c:yMode val="edge"/>
          <c:x val="0.37777802514051417"/>
          <c:y val="5.1107325383304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183929119475853E-2"/>
          <c:y val="0.35775127768313458"/>
          <c:w val="0.93256766043814565"/>
          <c:h val="0.42759795570698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'C_dynamics NAV'!$C$33</c:f>
              <c:strCache>
                <c:ptCount val="1"/>
                <c:pt idx="0">
                  <c:v>NAV change, UAH, k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680335617691995E-3"/>
                  <c:y val="7.413692700827700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05-4A94-B2D7-59D729AC22E8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C05-4A94-B2D7-59D729AC22E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306552897684518"/>
                  <c:y val="0.2146507666098807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05-4A94-B2D7-59D729AC22E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3946402024291915"/>
                  <c:y val="0.5144804088586030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05-4A94-B2D7-59D729AC22E8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C05-4A94-B2D7-59D729AC22E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7892764761560975"/>
                  <c:y val="0.5093696763202725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05-4A94-B2D7-59D729AC22E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48659035692540881"/>
                  <c:y val="0.470187393526405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05-4A94-B2D7-59D729AC22E8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6245247556417333"/>
                  <c:y val="0.473594548551959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05-4A94-B2D7-59D729AC22E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3869773621626491"/>
                  <c:y val="0.4650766609880749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05-4A94-B2D7-59D729AC22E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0919586666845003"/>
                  <c:y val="0.473594548551959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05-4A94-B2D7-59D729AC22E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559389958592413"/>
                  <c:y val="0.5894378194207835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C05-4A94-B2D7-59D729AC22E8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49272062913864234"/>
                  <c:y val="0.722316865417376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C05-4A94-B2D7-59D729AC22E8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3409996657796843"/>
                  <c:y val="0.722316865417376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05-4A94-B2D7-59D729AC22E8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77011872070603"/>
                  <c:y val="0.9540034071550255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05-4A94-B2D7-59D729AC22E8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C05-4A94-B2D7-59D729AC22E8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4789301357937233"/>
                  <c:y val="0.4821124361158432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05-4A94-B2D7-59D729AC22E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NAV'!$B$34:$B$34</c:f>
              <c:strCache>
                <c:ptCount val="1"/>
                <c:pt idx="0">
                  <c:v>Іndeks Ukrainskoi Birzhi</c:v>
                </c:pt>
              </c:strCache>
            </c:strRef>
          </c:cat>
          <c:val>
            <c:numRef>
              <c:f>'C_dynamics NAV'!$C$34:$C$34</c:f>
              <c:numCache>
                <c:formatCode>#,##0.00</c:formatCode>
                <c:ptCount val="1"/>
                <c:pt idx="0">
                  <c:v>-118.99426999999956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C05-4A94-B2D7-59D729AC22E8}"/>
            </c:ext>
          </c:extLst>
        </c:ser>
        <c:ser>
          <c:idx val="0"/>
          <c:order val="1"/>
          <c:tx>
            <c:strRef>
              <c:f>'C_dynamics NAV'!$E$33</c:f>
              <c:strCache>
                <c:ptCount val="1"/>
                <c:pt idx="0">
                  <c:v>Net inflow/ outflow of capital, UAH, k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EC05-4A94-B2D7-59D729AC22E8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EC05-4A94-B2D7-59D729AC22E8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EC05-4A94-B2D7-59D729AC22E8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EC05-4A94-B2D7-59D729AC22E8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EC05-4A94-B2D7-59D729AC22E8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EC05-4A94-B2D7-59D729AC22E8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EC05-4A94-B2D7-59D729AC22E8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C05-4A94-B2D7-59D729AC22E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164794936239502"/>
                  <c:y val="0.4735945485519591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C05-4A94-B2D7-59D729AC22E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413797957879259"/>
                  <c:y val="0.4548551959114139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C05-4A94-B2D7-59D729AC22E8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EC05-4A94-B2D7-59D729AC22E8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C05-4A94-B2D7-59D729AC22E8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EC05-4A94-B2D7-59D729AC22E8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EC05-4A94-B2D7-59D729AC22E8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EC05-4A94-B2D7-59D729AC22E8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EC05-4A94-B2D7-59D729AC22E8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9348691316529647"/>
                  <c:y val="0.5178875638841566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C05-4A94-B2D7-59D729AC22E8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'C_dynamics NAV'!$B$34:$B$34</c:f>
              <c:strCache>
                <c:ptCount val="1"/>
                <c:pt idx="0">
                  <c:v>Іndeks Ukrainskoi Birzhi</c:v>
                </c:pt>
              </c:strCache>
            </c:strRef>
          </c:cat>
          <c:val>
            <c:numRef>
              <c:f>'C_dynamics NAV'!$E$34:$E$34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C05-4A94-B2D7-59D729AC22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445824904"/>
        <c:axId val="1"/>
      </c:barChart>
      <c:lineChart>
        <c:grouping val="standard"/>
        <c:varyColors val="0"/>
        <c:ser>
          <c:idx val="2"/>
          <c:order val="2"/>
          <c:tx>
            <c:strRef>
              <c:f>'C_dynamics NAV'!$D$33</c:f>
              <c:strCache>
                <c:ptCount val="1"/>
                <c:pt idx="0">
                  <c:v>NAV change,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163375002322374E-3"/>
                  <c:y val="-5.51931833517930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C05-4A94-B2D7-59D729AC22E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5839084283104905"/>
                  <c:y val="0.5093696763202725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C05-4A94-B2D7-59D729AC22E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789314453611524"/>
                  <c:y val="6.98466780238500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C05-4A94-B2D7-59D729AC22E8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EC05-4A94-B2D7-59D729AC22E8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EC05-4A94-B2D7-59D729AC22E8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EC05-4A94-B2D7-59D729AC22E8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EC05-4A94-B2D7-59D729AC22E8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8773984844376148"/>
                  <c:y val="0.538330494037478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C05-4A94-B2D7-59D729AC22E8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4942571258942361"/>
                  <c:y val="0.538330494037478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C05-4A94-B2D7-59D729AC22E8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2528783122818796"/>
                  <c:y val="0.533219761499148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C05-4A94-B2D7-59D729AC22E8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6475126216576446"/>
                  <c:y val="0.8654173764906303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C05-4A94-B2D7-59D729AC22E8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0344860551180093"/>
                  <c:y val="0.8977853492333900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C05-4A94-B2D7-59D729AC22E8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444448009377999"/>
                  <c:y val="0.8773424190800681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C05-4A94-B2D7-59D729AC22E8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58582413837712599"/>
                  <c:y val="0.9352640545144804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C05-4A94-B2D7-59D729AC22E8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3333374802968567"/>
                  <c:y val="0.9812606473594548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C05-4A94-B2D7-59D729AC22E8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C05-4A94-B2D7-59D729AC22E8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7318038645896054"/>
                  <c:y val="0.662691652470187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C05-4A94-B2D7-59D729AC22E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'C_dynamics NAV'!$D$34:$D$34</c:f>
              <c:numCache>
                <c:formatCode>0.00%</c:formatCode>
                <c:ptCount val="1"/>
                <c:pt idx="0">
                  <c:v>-1.2388179596347996E-2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EC05-4A94-B2D7-59D729AC22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4582490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4458249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9080472263689258"/>
          <c:y val="0.85860306643952311"/>
          <c:w val="0.41954050459316744"/>
          <c:h val="7.32538330494037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Rates of Return: Closed-End Funds, Bank Deposits </a:t>
            </a:r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de-DE"/>
              <a:t>and Equity Indexes for the Month</a:t>
            </a:r>
            <a:endParaRPr lang="uk-UA"/>
          </a:p>
        </c:rich>
      </c:tx>
      <c:layout>
        <c:manualLayout>
          <c:xMode val="edge"/>
          <c:yMode val="edge"/>
          <c:x val="0.30678793409844679"/>
          <c:y val="1.2376239493528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637633841896767E-2"/>
          <c:y val="0.26361390121216743"/>
          <c:w val="0.96525959752925938"/>
          <c:h val="0.660891188954447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2B2-4B71-B798-AE16FBFA342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B2-4B71-B798-AE16FBFA342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2B2-4B71-B798-AE16FBFA3428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B2-4B71-B798-AE16FBFA3428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2B2-4B71-B798-AE16FBFA3428}"/>
              </c:ext>
            </c:extLst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B2-4B71-B798-AE16FBFA3428}"/>
              </c:ext>
            </c:extLst>
          </c:dPt>
          <c:dPt>
            <c:idx val="7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2B2-4B71-B798-AE16FBFA3428}"/>
              </c:ext>
            </c:extLst>
          </c:dPt>
          <c:dPt>
            <c:idx val="8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B2-4B71-B798-AE16FBFA3428}"/>
              </c:ext>
            </c:extLst>
          </c:dPt>
          <c:cat>
            <c:strRef>
              <c:f>'C_diagram(ROR)'!$A$2:$A$9</c:f>
              <c:strCache>
                <c:ptCount val="8"/>
                <c:pt idx="0">
                  <c:v>Іndeks Ukrainskoi Birzhi</c:v>
                </c:pt>
                <c:pt idx="1">
                  <c:v>Funds' average rate of return</c:v>
                </c:pt>
                <c:pt idx="2">
                  <c:v>UX Index</c:v>
                </c:pt>
                <c:pt idx="3">
                  <c:v>PFTS Index</c:v>
                </c:pt>
                <c:pt idx="4">
                  <c:v>EURO Deposits</c:v>
                </c:pt>
                <c:pt idx="5">
                  <c:v>USD Deposits</c:v>
                </c:pt>
                <c:pt idx="6">
                  <c:v>UAH Deposits</c:v>
                </c:pt>
                <c:pt idx="7">
                  <c:v>"Gold" deposit (at official rate of gold)</c:v>
                </c:pt>
              </c:strCache>
            </c:strRef>
          </c:cat>
          <c:val>
            <c:numRef>
              <c:f>'C_diagram(ROR)'!$B$2:$B$9</c:f>
              <c:numCache>
                <c:formatCode>0.00%</c:formatCode>
                <c:ptCount val="8"/>
                <c:pt idx="0">
                  <c:v>-1.2388179596287574E-2</c:v>
                </c:pt>
                <c:pt idx="1">
                  <c:v>-1.23881795962876E-2</c:v>
                </c:pt>
                <c:pt idx="2">
                  <c:v>-3.3484427547886275E-3</c:v>
                </c:pt>
                <c:pt idx="3">
                  <c:v>-1.3596193065941176E-3</c:v>
                </c:pt>
                <c:pt idx="4">
                  <c:v>1.1246662556007925E-2</c:v>
                </c:pt>
                <c:pt idx="5">
                  <c:v>-6.2029977943932613E-3</c:v>
                </c:pt>
                <c:pt idx="6">
                  <c:v>1.052054794520548E-2</c:v>
                </c:pt>
                <c:pt idx="7">
                  <c:v>1.6908989058314283E-2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B2-4B71-B798-AE16FBFA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6604648"/>
        <c:axId val="1"/>
      </c:barChart>
      <c:catAx>
        <c:axId val="446604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2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446604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10886</xdr:colOff>
      <xdr:row>6</xdr:row>
      <xdr:rowOff>10886</xdr:rowOff>
    </xdr:from>
    <xdr:to>
      <xdr:col>11</xdr:col>
      <xdr:colOff>631371</xdr:colOff>
      <xdr:row>19</xdr:row>
      <xdr:rowOff>141514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125AF06C-3320-429E-89CB-790C380C6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21771</xdr:colOff>
      <xdr:row>21</xdr:row>
      <xdr:rowOff>16329</xdr:rowOff>
    </xdr:from>
    <xdr:to>
      <xdr:col>11</xdr:col>
      <xdr:colOff>604157</xdr:colOff>
      <xdr:row>40</xdr:row>
      <xdr:rowOff>130629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77508078-1767-4355-A1B6-A5A5A52E1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283029</xdr:colOff>
      <xdr:row>32</xdr:row>
      <xdr:rowOff>103414</xdr:rowOff>
    </xdr:from>
    <xdr:to>
      <xdr:col>4</xdr:col>
      <xdr:colOff>566057</xdr:colOff>
      <xdr:row>56</xdr:row>
      <xdr:rowOff>103414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8C3E3147-3433-4F7C-B9F5-26F32AAFB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48986</xdr:colOff>
      <xdr:row>25</xdr:row>
      <xdr:rowOff>38100</xdr:rowOff>
    </xdr:from>
    <xdr:to>
      <xdr:col>7</xdr:col>
      <xdr:colOff>10886</xdr:colOff>
      <xdr:row>50</xdr:row>
      <xdr:rowOff>76200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DED4F559-E7A5-4D81-84EC-A43A1A6E8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21771</xdr:colOff>
      <xdr:row>0</xdr:row>
      <xdr:rowOff>174171</xdr:rowOff>
    </xdr:from>
    <xdr:to>
      <xdr:col>18</xdr:col>
      <xdr:colOff>185057</xdr:colOff>
      <xdr:row>55</xdr:row>
      <xdr:rowOff>119743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2AE322A5-CE7A-4661-BC3D-B1159E120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103414</xdr:rowOff>
    </xdr:from>
    <xdr:to>
      <xdr:col>9</xdr:col>
      <xdr:colOff>576943</xdr:colOff>
      <xdr:row>29</xdr:row>
      <xdr:rowOff>54429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1A75E973-94C8-4A2F-AA0E-28DDF4F6D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</xdr:colOff>
      <xdr:row>1</xdr:row>
      <xdr:rowOff>27214</xdr:rowOff>
    </xdr:from>
    <xdr:to>
      <xdr:col>18</xdr:col>
      <xdr:colOff>255814</xdr:colOff>
      <xdr:row>30</xdr:row>
      <xdr:rowOff>16329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C635F753-18C8-4ABD-88A9-45F1345D5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</xdr:colOff>
      <xdr:row>6</xdr:row>
      <xdr:rowOff>10886</xdr:rowOff>
    </xdr:from>
    <xdr:to>
      <xdr:col>9</xdr:col>
      <xdr:colOff>609600</xdr:colOff>
      <xdr:row>23</xdr:row>
      <xdr:rowOff>152400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E758AB3D-F360-4B0B-A9A9-D95E54995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10886</xdr:colOff>
      <xdr:row>1</xdr:row>
      <xdr:rowOff>0</xdr:rowOff>
    </xdr:from>
    <xdr:to>
      <xdr:col>18</xdr:col>
      <xdr:colOff>397329</xdr:colOff>
      <xdr:row>27</xdr:row>
      <xdr:rowOff>114300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D4DCD97E-5732-481E-95E2-6CBB985A3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N36"/>
  <sheetViews>
    <sheetView zoomScale="60" zoomScaleNormal="60" workbookViewId="0">
      <selection activeCell="G51" sqref="G51"/>
    </sheetView>
  </sheetViews>
  <sheetFormatPr defaultRowHeight="12.45" x14ac:dyDescent="0.3"/>
  <cols>
    <col min="1" max="1" width="29.15234375" style="3" customWidth="1"/>
    <col min="2" max="6" width="16.69140625" customWidth="1"/>
  </cols>
  <sheetData>
    <row r="1" spans="1:14" ht="15.9" thickBot="1" x14ac:dyDescent="0.4">
      <c r="A1" s="70" t="s">
        <v>11</v>
      </c>
      <c r="B1" s="70"/>
      <c r="C1" s="70"/>
      <c r="D1" s="71"/>
      <c r="E1" s="71"/>
      <c r="F1" s="71"/>
    </row>
    <row r="2" spans="1:14" ht="14.6" thickBot="1" x14ac:dyDescent="0.35">
      <c r="A2" s="25" t="s">
        <v>12</v>
      </c>
      <c r="B2" s="25" t="s">
        <v>13</v>
      </c>
      <c r="C2" s="25" t="s">
        <v>14</v>
      </c>
      <c r="D2" s="25" t="s">
        <v>15</v>
      </c>
      <c r="E2" s="25" t="s">
        <v>16</v>
      </c>
      <c r="F2" s="25" t="s">
        <v>17</v>
      </c>
      <c r="G2" s="2"/>
      <c r="I2" s="1"/>
    </row>
    <row r="3" spans="1:14" ht="14.15" x14ac:dyDescent="0.3">
      <c r="A3" s="150" t="s">
        <v>18</v>
      </c>
      <c r="B3" s="83">
        <v>-4.7963547703744336E-4</v>
      </c>
      <c r="C3" s="83">
        <v>6.7817913547188358E-2</v>
      </c>
      <c r="D3" s="83">
        <v>1.572140377196142E-3</v>
      </c>
      <c r="E3" s="83">
        <v>-7.994408767204253E-3</v>
      </c>
      <c r="F3" s="83">
        <v>-3.694450266395255E-3</v>
      </c>
      <c r="G3" s="54"/>
      <c r="H3" s="54"/>
      <c r="I3" s="2"/>
      <c r="J3" s="2"/>
      <c r="K3" s="2"/>
      <c r="L3" s="2"/>
    </row>
    <row r="4" spans="1:14" ht="14.15" x14ac:dyDescent="0.3">
      <c r="A4" s="82" t="s">
        <v>19</v>
      </c>
      <c r="B4" s="83">
        <v>-1.3596193065941176E-3</v>
      </c>
      <c r="C4" s="83">
        <v>-3.3484427547886275E-3</v>
      </c>
      <c r="D4" s="83">
        <v>6.1235473873654835E-3</v>
      </c>
      <c r="E4" s="83">
        <v>1.1601609699173787E-2</v>
      </c>
      <c r="F4" s="83">
        <v>-1.2388179596287574E-2</v>
      </c>
      <c r="G4" s="54"/>
      <c r="H4" s="54"/>
      <c r="I4" s="2"/>
      <c r="J4" s="2"/>
      <c r="K4" s="2"/>
      <c r="L4" s="2"/>
    </row>
    <row r="5" spans="1:14" ht="14.6" thickBot="1" x14ac:dyDescent="0.35">
      <c r="A5" s="151" t="s">
        <v>20</v>
      </c>
      <c r="B5" s="74">
        <v>-1.9994113607377573E-2</v>
      </c>
      <c r="C5" s="74">
        <v>-0.10238885377159712</v>
      </c>
      <c r="D5" s="74">
        <v>2.9525006936535488E-2</v>
      </c>
      <c r="E5" s="74">
        <v>2.2157485261636634E-2</v>
      </c>
      <c r="F5" s="74">
        <v>-8.8950085309568494E-2</v>
      </c>
      <c r="G5" s="54"/>
      <c r="H5" s="54"/>
      <c r="I5" s="2"/>
      <c r="J5" s="2"/>
      <c r="K5" s="2"/>
      <c r="L5" s="2"/>
    </row>
    <row r="6" spans="1:14" ht="14.15" x14ac:dyDescent="0.35">
      <c r="A6" s="68"/>
      <c r="B6" s="67"/>
      <c r="C6" s="67"/>
      <c r="D6" s="69"/>
      <c r="E6" s="69"/>
      <c r="F6" s="69"/>
      <c r="G6" s="10"/>
      <c r="J6" s="2"/>
      <c r="K6" s="2"/>
      <c r="L6" s="2"/>
      <c r="M6" s="2"/>
      <c r="N6" s="2"/>
    </row>
    <row r="7" spans="1:14" ht="14.15" x14ac:dyDescent="0.35">
      <c r="A7" s="68"/>
      <c r="B7" s="69"/>
      <c r="C7" s="69"/>
      <c r="D7" s="69"/>
      <c r="E7" s="69"/>
      <c r="F7" s="69"/>
      <c r="J7" s="4"/>
      <c r="K7" s="4"/>
      <c r="L7" s="4"/>
      <c r="M7" s="4"/>
      <c r="N7" s="4"/>
    </row>
    <row r="8" spans="1:14" ht="14.15" x14ac:dyDescent="0.35">
      <c r="A8" s="68"/>
      <c r="B8" s="69"/>
      <c r="C8" s="69"/>
      <c r="D8" s="69"/>
      <c r="E8" s="69"/>
      <c r="F8" s="69"/>
    </row>
    <row r="9" spans="1:14" ht="14.15" x14ac:dyDescent="0.35">
      <c r="A9" s="68"/>
      <c r="B9" s="69"/>
      <c r="C9" s="69"/>
      <c r="D9" s="69"/>
      <c r="E9" s="69"/>
      <c r="F9" s="69"/>
    </row>
    <row r="10" spans="1:14" ht="14.15" x14ac:dyDescent="0.35">
      <c r="A10" s="68"/>
      <c r="B10" s="69"/>
      <c r="C10" s="69"/>
      <c r="D10" s="69"/>
      <c r="E10" s="69"/>
      <c r="F10" s="69"/>
      <c r="N10" s="10"/>
    </row>
    <row r="11" spans="1:14" ht="14.15" x14ac:dyDescent="0.35">
      <c r="A11" s="68"/>
      <c r="B11" s="69"/>
      <c r="C11" s="69"/>
      <c r="D11" s="69"/>
      <c r="E11" s="69"/>
      <c r="F11" s="69"/>
    </row>
    <row r="12" spans="1:14" ht="14.15" x14ac:dyDescent="0.35">
      <c r="A12" s="68"/>
      <c r="B12" s="69"/>
      <c r="C12" s="69"/>
      <c r="D12" s="69"/>
      <c r="E12" s="69"/>
      <c r="F12" s="69"/>
    </row>
    <row r="13" spans="1:14" ht="14.15" x14ac:dyDescent="0.35">
      <c r="A13" s="68"/>
      <c r="B13" s="69"/>
      <c r="C13" s="69"/>
      <c r="D13" s="69"/>
      <c r="E13" s="69"/>
      <c r="F13" s="69"/>
    </row>
    <row r="14" spans="1:14" ht="14.15" x14ac:dyDescent="0.35">
      <c r="A14" s="68"/>
      <c r="B14" s="69"/>
      <c r="C14" s="69"/>
      <c r="D14" s="69"/>
      <c r="E14" s="69"/>
      <c r="F14" s="69"/>
    </row>
    <row r="15" spans="1:14" ht="14.15" x14ac:dyDescent="0.35">
      <c r="A15" s="68"/>
      <c r="B15" s="69"/>
      <c r="C15" s="69"/>
      <c r="D15" s="69"/>
      <c r="E15" s="69"/>
      <c r="F15" s="69"/>
    </row>
    <row r="16" spans="1:14" ht="14.15" x14ac:dyDescent="0.35">
      <c r="A16" s="68"/>
      <c r="B16" s="69"/>
      <c r="C16" s="69"/>
      <c r="D16" s="69"/>
      <c r="E16" s="69"/>
      <c r="F16" s="69"/>
    </row>
    <row r="17" spans="1:6" ht="14.15" x14ac:dyDescent="0.35">
      <c r="A17" s="68"/>
      <c r="B17" s="69"/>
      <c r="C17" s="69"/>
      <c r="D17" s="69"/>
      <c r="E17" s="69"/>
      <c r="F17" s="69"/>
    </row>
    <row r="18" spans="1:6" ht="14.15" x14ac:dyDescent="0.35">
      <c r="A18" s="68"/>
      <c r="B18" s="69"/>
      <c r="C18" s="69"/>
      <c r="D18" s="69"/>
      <c r="E18" s="69"/>
      <c r="F18" s="69"/>
    </row>
    <row r="19" spans="1:6" ht="14.15" x14ac:dyDescent="0.35">
      <c r="A19" s="68"/>
      <c r="B19" s="69"/>
      <c r="C19" s="69"/>
      <c r="D19" s="69"/>
      <c r="E19" s="69"/>
      <c r="F19" s="69"/>
    </row>
    <row r="20" spans="1:6" ht="14.15" x14ac:dyDescent="0.35">
      <c r="A20" s="68"/>
      <c r="B20" s="69"/>
      <c r="C20" s="69"/>
      <c r="D20" s="69"/>
      <c r="E20" s="69"/>
      <c r="F20" s="69"/>
    </row>
    <row r="21" spans="1:6" ht="14.15" x14ac:dyDescent="0.35">
      <c r="A21" s="68"/>
      <c r="B21" s="69"/>
      <c r="C21" s="69"/>
      <c r="D21" s="69"/>
      <c r="E21" s="69"/>
      <c r="F21" s="69"/>
    </row>
    <row r="22" spans="1:6" ht="14.15" x14ac:dyDescent="0.35">
      <c r="A22" s="159" t="s">
        <v>32</v>
      </c>
      <c r="B22" s="160" t="s">
        <v>33</v>
      </c>
      <c r="C22" s="161" t="s">
        <v>34</v>
      </c>
      <c r="D22" s="73"/>
      <c r="E22" s="69"/>
      <c r="F22" s="69"/>
    </row>
    <row r="23" spans="1:6" ht="14.15" x14ac:dyDescent="0.35">
      <c r="A23" s="152" t="s">
        <v>31</v>
      </c>
      <c r="B23" s="27">
        <v>-5.8454122122383323E-3</v>
      </c>
      <c r="C23" s="60">
        <v>-0.21711256875758589</v>
      </c>
      <c r="D23" s="73"/>
      <c r="E23" s="69"/>
      <c r="F23" s="69"/>
    </row>
    <row r="24" spans="1:6" ht="14.15" x14ac:dyDescent="0.35">
      <c r="A24" s="153" t="s">
        <v>29</v>
      </c>
      <c r="B24" s="27">
        <v>-3.3484427547886275E-3</v>
      </c>
      <c r="C24" s="60">
        <v>-0.10238885377159712</v>
      </c>
      <c r="D24" s="73"/>
      <c r="E24" s="69"/>
      <c r="F24" s="69"/>
    </row>
    <row r="25" spans="1:6" ht="14.15" x14ac:dyDescent="0.35">
      <c r="A25" s="150" t="s">
        <v>14</v>
      </c>
      <c r="B25" s="27">
        <v>-1.3596193065941176E-3</v>
      </c>
      <c r="C25" s="60">
        <v>-1.9994113607377573E-2</v>
      </c>
      <c r="D25" s="73"/>
      <c r="E25" s="69"/>
      <c r="F25" s="69"/>
    </row>
    <row r="26" spans="1:6" ht="14.15" x14ac:dyDescent="0.35">
      <c r="A26" s="153" t="s">
        <v>30</v>
      </c>
      <c r="B26" s="27">
        <v>3.0605193010169174E-3</v>
      </c>
      <c r="C26" s="60">
        <v>-9.9370623171704642E-2</v>
      </c>
      <c r="D26" s="73"/>
      <c r="E26" s="69"/>
      <c r="F26" s="69"/>
    </row>
    <row r="27" spans="1:6" ht="14.15" x14ac:dyDescent="0.35">
      <c r="A27" s="154" t="s">
        <v>24</v>
      </c>
      <c r="B27" s="27">
        <v>1.5327650330776876E-2</v>
      </c>
      <c r="C27" s="60">
        <v>-0.1819968073991971</v>
      </c>
      <c r="D27" s="73"/>
      <c r="E27" s="69"/>
      <c r="F27" s="69"/>
    </row>
    <row r="28" spans="1:6" ht="14.15" x14ac:dyDescent="0.35">
      <c r="A28" s="153" t="s">
        <v>23</v>
      </c>
      <c r="B28" s="27">
        <v>1.6931337412948944E-2</v>
      </c>
      <c r="C28" s="60">
        <v>-9.5504869922812818E-2</v>
      </c>
      <c r="D28" s="73"/>
      <c r="E28" s="69"/>
      <c r="F28" s="69"/>
    </row>
    <row r="29" spans="1:6" ht="14.15" x14ac:dyDescent="0.35">
      <c r="A29" s="155" t="s">
        <v>13</v>
      </c>
      <c r="B29" s="27">
        <v>1.8388403283502663E-2</v>
      </c>
      <c r="C29" s="60">
        <v>-4.0389627272671036E-2</v>
      </c>
      <c r="D29" s="73"/>
      <c r="E29" s="69"/>
      <c r="F29" s="69"/>
    </row>
    <row r="30" spans="1:6" ht="14.15" x14ac:dyDescent="0.35">
      <c r="A30" s="153" t="s">
        <v>26</v>
      </c>
      <c r="B30" s="27">
        <v>1.8751808332521991E-2</v>
      </c>
      <c r="C30" s="60">
        <v>-5.7847655328614134E-2</v>
      </c>
      <c r="D30" s="73"/>
      <c r="E30" s="69"/>
      <c r="F30" s="69"/>
    </row>
    <row r="31" spans="1:6" ht="28.3" x14ac:dyDescent="0.35">
      <c r="A31" s="153" t="s">
        <v>28</v>
      </c>
      <c r="B31" s="27">
        <v>2.0996720169506267E-2</v>
      </c>
      <c r="C31" s="60">
        <v>-0.18197842880995685</v>
      </c>
      <c r="D31" s="73"/>
      <c r="E31" s="69"/>
      <c r="F31" s="69"/>
    </row>
    <row r="32" spans="1:6" ht="14.15" x14ac:dyDescent="0.35">
      <c r="A32" s="153" t="s">
        <v>27</v>
      </c>
      <c r="B32" s="27">
        <v>4.6389818921240389E-2</v>
      </c>
      <c r="C32" s="60">
        <v>-2.1458172137489573E-2</v>
      </c>
      <c r="D32" s="73"/>
      <c r="E32" s="69"/>
      <c r="F32" s="69"/>
    </row>
    <row r="33" spans="1:6" ht="14.15" x14ac:dyDescent="0.35">
      <c r="A33" s="158" t="s">
        <v>21</v>
      </c>
      <c r="B33" s="27">
        <v>5.1230555602882921E-2</v>
      </c>
      <c r="C33" s="60">
        <v>-0.17431574791822102</v>
      </c>
      <c r="D33" s="73"/>
      <c r="E33" s="69"/>
      <c r="F33" s="69"/>
    </row>
    <row r="34" spans="1:6" ht="14.15" x14ac:dyDescent="0.35">
      <c r="A34" s="156" t="s">
        <v>22</v>
      </c>
      <c r="B34" s="139">
        <v>6.2491531348036755E-2</v>
      </c>
      <c r="C34" s="140">
        <v>-7.0803780810792638E-2</v>
      </c>
      <c r="D34" s="73"/>
      <c r="E34" s="69"/>
      <c r="F34" s="69"/>
    </row>
    <row r="35" spans="1:6" ht="14.6" thickBot="1" x14ac:dyDescent="0.4">
      <c r="A35" s="157" t="s">
        <v>25</v>
      </c>
      <c r="B35" s="141">
        <v>6.3833892168053685E-2</v>
      </c>
      <c r="C35" s="141">
        <v>-0.13347262746210953</v>
      </c>
      <c r="D35" s="73"/>
      <c r="E35" s="69"/>
      <c r="F35" s="69"/>
    </row>
    <row r="36" spans="1:6" ht="14.15" x14ac:dyDescent="0.35">
      <c r="A36" s="68"/>
      <c r="B36" s="69"/>
      <c r="C36" s="69"/>
      <c r="D36" s="73"/>
      <c r="E36" s="69"/>
      <c r="F36" s="69"/>
    </row>
  </sheetData>
  <autoFilter ref="A22:C22">
    <sortState xmlns:xlrd2="http://schemas.microsoft.com/office/spreadsheetml/2017/richdata2" ref="A23:C35">
      <sortCondition ref="B22"/>
    </sortState>
  </autoFilter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4"/>
  <sheetViews>
    <sheetView zoomScale="60" zoomScaleNormal="60" workbookViewId="0">
      <selection activeCell="H11" sqref="H11"/>
    </sheetView>
  </sheetViews>
  <sheetFormatPr defaultColWidth="9.15234375" defaultRowHeight="14.15" x14ac:dyDescent="0.3"/>
  <cols>
    <col min="1" max="1" width="4.69140625" style="30" customWidth="1"/>
    <col min="2" max="2" width="46" style="28" bestFit="1" customWidth="1"/>
    <col min="3" max="4" width="12.69140625" style="30" customWidth="1"/>
    <col min="5" max="5" width="16.69140625" style="6" customWidth="1"/>
    <col min="6" max="6" width="14.69140625" style="12" customWidth="1"/>
    <col min="7" max="7" width="14.69140625" style="6" customWidth="1"/>
    <col min="8" max="8" width="12.69140625" style="12" customWidth="1"/>
    <col min="9" max="9" width="39.15234375" style="28" bestFit="1" customWidth="1"/>
    <col min="10" max="10" width="22.3046875" style="28" bestFit="1" customWidth="1"/>
    <col min="11" max="11" width="35.84375" style="28" customWidth="1"/>
    <col min="12" max="16384" width="9.15234375" style="28"/>
  </cols>
  <sheetData>
    <row r="1" spans="1:11" ht="15.9" thickBot="1" x14ac:dyDescent="0.35">
      <c r="A1" s="143" t="s">
        <v>117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1" ht="42.9" thickBot="1" x14ac:dyDescent="0.35">
      <c r="A2" s="25" t="s">
        <v>52</v>
      </c>
      <c r="B2" s="180" t="s">
        <v>78</v>
      </c>
      <c r="C2" s="15" t="s">
        <v>106</v>
      </c>
      <c r="D2" s="41" t="s">
        <v>107</v>
      </c>
      <c r="E2" s="41" t="s">
        <v>54</v>
      </c>
      <c r="F2" s="41" t="s">
        <v>118</v>
      </c>
      <c r="G2" s="41" t="s">
        <v>119</v>
      </c>
      <c r="H2" s="41" t="s">
        <v>120</v>
      </c>
      <c r="I2" s="17" t="s">
        <v>58</v>
      </c>
      <c r="J2" s="18" t="s">
        <v>59</v>
      </c>
    </row>
    <row r="3" spans="1:11" ht="14.25" customHeight="1" x14ac:dyDescent="0.3">
      <c r="A3" s="21">
        <v>1</v>
      </c>
      <c r="B3" s="162" t="s">
        <v>121</v>
      </c>
      <c r="C3" s="185" t="s">
        <v>109</v>
      </c>
      <c r="D3" s="191" t="s">
        <v>122</v>
      </c>
      <c r="E3" s="79">
        <v>9486474.3200000003</v>
      </c>
      <c r="F3" s="80">
        <v>164425</v>
      </c>
      <c r="G3" s="79">
        <v>57.694841538695457</v>
      </c>
      <c r="H3" s="47">
        <v>100</v>
      </c>
      <c r="I3" s="164" t="s">
        <v>60</v>
      </c>
      <c r="J3" s="81" t="s">
        <v>6</v>
      </c>
      <c r="K3" s="44"/>
    </row>
    <row r="4" spans="1:11" ht="14.6" customHeight="1" thickBot="1" x14ac:dyDescent="0.35">
      <c r="A4" s="169" t="s">
        <v>71</v>
      </c>
      <c r="B4" s="170"/>
      <c r="C4" s="105" t="s">
        <v>3</v>
      </c>
      <c r="D4" s="105" t="s">
        <v>3</v>
      </c>
      <c r="E4" s="93">
        <f>SUM(E3:E3)</f>
        <v>9486474.3200000003</v>
      </c>
      <c r="F4" s="94">
        <f>SUM(F3:F3)</f>
        <v>164425</v>
      </c>
      <c r="G4" s="105" t="s">
        <v>3</v>
      </c>
      <c r="H4" s="105" t="s">
        <v>3</v>
      </c>
      <c r="I4" s="105" t="s">
        <v>3</v>
      </c>
      <c r="J4" s="105" t="s">
        <v>3</v>
      </c>
    </row>
  </sheetData>
  <mergeCells count="2">
    <mergeCell ref="A1:J1"/>
    <mergeCell ref="A4:B4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K10"/>
  <sheetViews>
    <sheetView zoomScale="60" zoomScaleNormal="60" workbookViewId="0">
      <selection activeCell="C42" sqref="C42"/>
    </sheetView>
  </sheetViews>
  <sheetFormatPr defaultColWidth="9.15234375" defaultRowHeight="14.15" x14ac:dyDescent="0.3"/>
  <cols>
    <col min="1" max="1" width="4.3828125" style="30" customWidth="1"/>
    <col min="2" max="2" width="46.69140625" style="30" customWidth="1"/>
    <col min="3" max="4" width="14.69140625" style="29" customWidth="1"/>
    <col min="5" max="8" width="12.69140625" style="30" customWidth="1"/>
    <col min="9" max="9" width="16.15234375" style="30" bestFit="1" customWidth="1"/>
    <col min="10" max="10" width="19.15234375" style="30" customWidth="1"/>
    <col min="11" max="16384" width="9.15234375" style="30"/>
  </cols>
  <sheetData>
    <row r="1" spans="1:11" s="45" customFormat="1" ht="15.9" thickBot="1" x14ac:dyDescent="0.35">
      <c r="A1" s="143" t="s">
        <v>123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1" s="22" customFormat="1" ht="15.75" customHeight="1" thickBot="1" x14ac:dyDescent="0.35">
      <c r="A2" s="145" t="s">
        <v>52</v>
      </c>
      <c r="B2" s="97"/>
      <c r="C2" s="98"/>
      <c r="D2" s="99"/>
      <c r="E2" s="147" t="s">
        <v>85</v>
      </c>
      <c r="F2" s="147"/>
      <c r="G2" s="147"/>
      <c r="H2" s="147"/>
      <c r="I2" s="147"/>
      <c r="J2" s="147"/>
      <c r="K2" s="147"/>
    </row>
    <row r="3" spans="1:11" s="22" customFormat="1" ht="50.15" thickBot="1" x14ac:dyDescent="0.35">
      <c r="A3" s="146"/>
      <c r="B3" s="100" t="s">
        <v>78</v>
      </c>
      <c r="C3" s="172" t="s">
        <v>79</v>
      </c>
      <c r="D3" s="172" t="s">
        <v>80</v>
      </c>
      <c r="E3" s="17" t="s">
        <v>72</v>
      </c>
      <c r="F3" s="17" t="s">
        <v>73</v>
      </c>
      <c r="G3" s="17" t="s">
        <v>74</v>
      </c>
      <c r="H3" s="17" t="s">
        <v>75</v>
      </c>
      <c r="I3" s="18" t="s">
        <v>76</v>
      </c>
      <c r="J3" s="171" t="s">
        <v>124</v>
      </c>
    </row>
    <row r="4" spans="1:11" s="22" customFormat="1" collapsed="1" x14ac:dyDescent="0.3">
      <c r="A4" s="21">
        <v>1</v>
      </c>
      <c r="B4" s="192" t="s">
        <v>121</v>
      </c>
      <c r="C4" s="101">
        <v>40555</v>
      </c>
      <c r="D4" s="101">
        <v>40626</v>
      </c>
      <c r="E4" s="95">
        <v>-1.2388179596287574E-2</v>
      </c>
      <c r="F4" s="95">
        <v>-2.6499078772513118E-2</v>
      </c>
      <c r="G4" s="95">
        <v>-8.8950085309568494E-2</v>
      </c>
      <c r="H4" s="95">
        <v>-0.17908170915170241</v>
      </c>
      <c r="I4" s="95">
        <v>-0.42305158461301362</v>
      </c>
      <c r="J4" s="102">
        <v>-5.7565168509180364E-2</v>
      </c>
    </row>
    <row r="5" spans="1:11" s="22" customFormat="1" ht="14.6" collapsed="1" thickBot="1" x14ac:dyDescent="0.35">
      <c r="A5" s="21"/>
      <c r="B5" s="193" t="s">
        <v>84</v>
      </c>
      <c r="C5" s="134" t="s">
        <v>3</v>
      </c>
      <c r="D5" s="134" t="s">
        <v>3</v>
      </c>
      <c r="E5" s="135">
        <f>AVERAGE(E4:E4)</f>
        <v>-1.2388179596287574E-2</v>
      </c>
      <c r="F5" s="135">
        <f>AVERAGE(F4:F4)</f>
        <v>-2.6499078772513118E-2</v>
      </c>
      <c r="G5" s="135">
        <f>AVERAGE(G4:G4)</f>
        <v>-8.8950085309568494E-2</v>
      </c>
      <c r="H5" s="135">
        <f>AVERAGE(H4:H4)</f>
        <v>-0.17908170915170241</v>
      </c>
      <c r="I5" s="134" t="s">
        <v>3</v>
      </c>
      <c r="J5" s="134" t="s">
        <v>3</v>
      </c>
    </row>
    <row r="6" spans="1:11" s="22" customFormat="1" x14ac:dyDescent="0.3">
      <c r="A6" s="148" t="s">
        <v>82</v>
      </c>
      <c r="B6" s="148"/>
      <c r="C6" s="148"/>
      <c r="D6" s="148"/>
      <c r="E6" s="148"/>
      <c r="F6" s="148"/>
      <c r="G6" s="148"/>
      <c r="H6" s="148"/>
      <c r="I6" s="148"/>
      <c r="J6" s="148"/>
      <c r="K6" s="173"/>
    </row>
    <row r="7" spans="1:11" s="22" customFormat="1" ht="15.75" customHeight="1" x14ac:dyDescent="0.3">
      <c r="C7" s="59"/>
      <c r="D7" s="59"/>
    </row>
    <row r="8" spans="1:11" x14ac:dyDescent="0.3">
      <c r="B8" s="28"/>
      <c r="C8" s="103"/>
      <c r="E8" s="103"/>
      <c r="F8" s="103"/>
      <c r="G8" s="103"/>
      <c r="H8" s="103"/>
    </row>
    <row r="9" spans="1:11" x14ac:dyDescent="0.3">
      <c r="B9" s="28"/>
      <c r="C9" s="103"/>
      <c r="E9" s="103"/>
    </row>
    <row r="10" spans="1:11" x14ac:dyDescent="0.3">
      <c r="E10" s="103"/>
      <c r="F10" s="103"/>
    </row>
  </sheetData>
  <mergeCells count="4">
    <mergeCell ref="A1:J1"/>
    <mergeCell ref="A2:A3"/>
    <mergeCell ref="E2:K2"/>
    <mergeCell ref="A6:K6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113"/>
  <sheetViews>
    <sheetView zoomScale="60" zoomScaleNormal="60" workbookViewId="0">
      <selection activeCell="E54" sqref="E54"/>
    </sheetView>
  </sheetViews>
  <sheetFormatPr defaultColWidth="9.15234375" defaultRowHeight="14.15" x14ac:dyDescent="0.3"/>
  <cols>
    <col min="1" max="1" width="4" style="20" customWidth="1"/>
    <col min="2" max="2" width="50.69140625" style="20" customWidth="1"/>
    <col min="3" max="3" width="24.69140625" style="20" customWidth="1"/>
    <col min="4" max="4" width="24.69140625" style="46" customWidth="1"/>
    <col min="5" max="7" width="24.69140625" style="20" customWidth="1"/>
    <col min="8" max="16384" width="9.15234375" style="20"/>
  </cols>
  <sheetData>
    <row r="1" spans="1:7" s="28" customFormat="1" ht="15.9" thickBot="1" x14ac:dyDescent="0.35">
      <c r="A1" s="144" t="s">
        <v>125</v>
      </c>
      <c r="B1" s="144"/>
      <c r="C1" s="144"/>
      <c r="D1" s="144"/>
      <c r="E1" s="144"/>
      <c r="F1" s="144"/>
      <c r="G1" s="144"/>
    </row>
    <row r="2" spans="1:7" s="28" customFormat="1" ht="15.75" customHeight="1" thickBot="1" x14ac:dyDescent="0.35">
      <c r="A2" s="149" t="s">
        <v>52</v>
      </c>
      <c r="B2" s="85"/>
      <c r="C2" s="177" t="s">
        <v>89</v>
      </c>
      <c r="D2" s="178"/>
      <c r="E2" s="177" t="s">
        <v>126</v>
      </c>
      <c r="F2" s="178"/>
      <c r="G2" s="86"/>
    </row>
    <row r="3" spans="1:7" s="28" customFormat="1" ht="42.9" thickBot="1" x14ac:dyDescent="0.35">
      <c r="A3" s="146"/>
      <c r="B3" s="17" t="s">
        <v>78</v>
      </c>
      <c r="C3" s="100" t="s">
        <v>91</v>
      </c>
      <c r="D3" s="100" t="s">
        <v>92</v>
      </c>
      <c r="E3" s="100" t="s">
        <v>93</v>
      </c>
      <c r="F3" s="100" t="s">
        <v>92</v>
      </c>
      <c r="G3" s="18" t="s">
        <v>94</v>
      </c>
    </row>
    <row r="4" spans="1:7" s="28" customFormat="1" x14ac:dyDescent="0.3">
      <c r="A4" s="21">
        <v>1</v>
      </c>
      <c r="B4" s="199" t="s">
        <v>121</v>
      </c>
      <c r="C4" s="36">
        <v>-118.99426999999956</v>
      </c>
      <c r="D4" s="95">
        <v>-1.2388179596347996E-2</v>
      </c>
      <c r="E4" s="37">
        <v>0</v>
      </c>
      <c r="F4" s="95">
        <v>0</v>
      </c>
      <c r="G4" s="38">
        <v>0</v>
      </c>
    </row>
    <row r="5" spans="1:7" s="28" customFormat="1" ht="14.6" thickBot="1" x14ac:dyDescent="0.35">
      <c r="A5" s="109"/>
      <c r="B5" s="87" t="s">
        <v>2</v>
      </c>
      <c r="C5" s="88">
        <v>-118.99426999999956</v>
      </c>
      <c r="D5" s="92">
        <v>-1.2388179596347996E-2</v>
      </c>
      <c r="E5" s="89">
        <v>0</v>
      </c>
      <c r="F5" s="92">
        <v>0</v>
      </c>
      <c r="G5" s="110">
        <v>0</v>
      </c>
    </row>
    <row r="6" spans="1:7" s="28" customFormat="1" x14ac:dyDescent="0.3">
      <c r="D6" s="6"/>
    </row>
    <row r="7" spans="1:7" s="28" customFormat="1" x14ac:dyDescent="0.3">
      <c r="D7" s="6"/>
    </row>
    <row r="8" spans="1:7" s="28" customFormat="1" x14ac:dyDescent="0.3">
      <c r="D8" s="6"/>
    </row>
    <row r="9" spans="1:7" s="28" customFormat="1" x14ac:dyDescent="0.3">
      <c r="D9" s="6"/>
    </row>
    <row r="10" spans="1:7" s="28" customFormat="1" x14ac:dyDescent="0.3">
      <c r="D10" s="6"/>
    </row>
    <row r="11" spans="1:7" s="28" customFormat="1" x14ac:dyDescent="0.3">
      <c r="D11" s="6"/>
    </row>
    <row r="12" spans="1:7" s="28" customFormat="1" x14ac:dyDescent="0.3">
      <c r="D12" s="6"/>
    </row>
    <row r="13" spans="1:7" s="28" customFormat="1" x14ac:dyDescent="0.3">
      <c r="D13" s="6"/>
    </row>
    <row r="14" spans="1:7" s="28" customFormat="1" x14ac:dyDescent="0.3">
      <c r="D14" s="6"/>
    </row>
    <row r="15" spans="1:7" s="28" customFormat="1" x14ac:dyDescent="0.3">
      <c r="D15" s="6"/>
    </row>
    <row r="16" spans="1:7" s="28" customFormat="1" x14ac:dyDescent="0.3">
      <c r="D16" s="6"/>
    </row>
    <row r="17" spans="2:5" s="28" customFormat="1" x14ac:dyDescent="0.3">
      <c r="D17" s="6"/>
    </row>
    <row r="18" spans="2:5" s="28" customFormat="1" x14ac:dyDescent="0.3">
      <c r="D18" s="6"/>
    </row>
    <row r="19" spans="2:5" s="28" customFormat="1" x14ac:dyDescent="0.3">
      <c r="D19" s="6"/>
    </row>
    <row r="20" spans="2:5" s="28" customFormat="1" x14ac:dyDescent="0.3">
      <c r="D20" s="6"/>
    </row>
    <row r="21" spans="2:5" s="28" customFormat="1" x14ac:dyDescent="0.3">
      <c r="D21" s="6"/>
    </row>
    <row r="22" spans="2:5" s="28" customFormat="1" x14ac:dyDescent="0.3">
      <c r="D22" s="6"/>
    </row>
    <row r="23" spans="2:5" s="28" customFormat="1" x14ac:dyDescent="0.3">
      <c r="D23" s="6"/>
    </row>
    <row r="24" spans="2:5" s="28" customFormat="1" x14ac:dyDescent="0.3">
      <c r="D24" s="6"/>
    </row>
    <row r="25" spans="2:5" s="28" customFormat="1" x14ac:dyDescent="0.3">
      <c r="D25" s="6"/>
    </row>
    <row r="26" spans="2:5" s="28" customFormat="1" x14ac:dyDescent="0.3">
      <c r="D26" s="6"/>
    </row>
    <row r="27" spans="2:5" s="28" customFormat="1" ht="14.6" thickBot="1" x14ac:dyDescent="0.35">
      <c r="B27" s="76"/>
      <c r="C27" s="76"/>
      <c r="D27" s="77"/>
      <c r="E27" s="76"/>
    </row>
    <row r="28" spans="2:5" s="28" customFormat="1" x14ac:dyDescent="0.3"/>
    <row r="29" spans="2:5" s="28" customFormat="1" x14ac:dyDescent="0.3"/>
    <row r="30" spans="2:5" s="28" customFormat="1" x14ac:dyDescent="0.3"/>
    <row r="31" spans="2:5" s="28" customFormat="1" x14ac:dyDescent="0.3"/>
    <row r="32" spans="2:5" s="28" customFormat="1" x14ac:dyDescent="0.3"/>
    <row r="33" spans="2:6" s="28" customFormat="1" ht="28.3" x14ac:dyDescent="0.3">
      <c r="B33" s="198" t="s">
        <v>78</v>
      </c>
      <c r="C33" s="197" t="s">
        <v>95</v>
      </c>
      <c r="D33" s="197" t="s">
        <v>96</v>
      </c>
      <c r="E33" s="197" t="s">
        <v>97</v>
      </c>
    </row>
    <row r="34" spans="2:6" s="28" customFormat="1" x14ac:dyDescent="0.3">
      <c r="B34" s="199" t="s">
        <v>121</v>
      </c>
      <c r="C34" s="194">
        <f>C4</f>
        <v>-118.99426999999956</v>
      </c>
      <c r="D34" s="195">
        <f>D4</f>
        <v>-1.2388179596347996E-2</v>
      </c>
      <c r="E34" s="196">
        <f>G4</f>
        <v>0</v>
      </c>
    </row>
    <row r="35" spans="2:6" x14ac:dyDescent="0.3">
      <c r="B35" s="28"/>
      <c r="C35" s="28"/>
      <c r="D35" s="6"/>
      <c r="E35" s="19"/>
      <c r="F35" s="19"/>
    </row>
    <row r="36" spans="2:6" x14ac:dyDescent="0.3">
      <c r="B36" s="28"/>
      <c r="C36" s="28"/>
      <c r="D36" s="6"/>
      <c r="F36" s="19"/>
    </row>
    <row r="37" spans="2:6" x14ac:dyDescent="0.3">
      <c r="B37" s="28"/>
      <c r="C37" s="28"/>
      <c r="D37" s="6"/>
      <c r="F37" s="19"/>
    </row>
    <row r="38" spans="2:6" x14ac:dyDescent="0.3">
      <c r="B38" s="28"/>
      <c r="C38" s="28"/>
      <c r="D38" s="6"/>
      <c r="F38" s="19"/>
    </row>
    <row r="39" spans="2:6" x14ac:dyDescent="0.3">
      <c r="B39" s="28"/>
      <c r="C39" s="28"/>
      <c r="D39" s="6"/>
      <c r="F39" s="19"/>
    </row>
    <row r="40" spans="2:6" x14ac:dyDescent="0.3">
      <c r="B40" s="28"/>
      <c r="C40" s="28"/>
      <c r="D40" s="6"/>
      <c r="F40" s="19"/>
    </row>
    <row r="41" spans="2:6" x14ac:dyDescent="0.3">
      <c r="B41" s="28"/>
      <c r="C41" s="28"/>
      <c r="D41" s="6"/>
    </row>
    <row r="42" spans="2:6" x14ac:dyDescent="0.3">
      <c r="B42" s="28"/>
      <c r="C42" s="28"/>
      <c r="D42" s="6"/>
    </row>
    <row r="43" spans="2:6" x14ac:dyDescent="0.3">
      <c r="B43" s="28"/>
      <c r="C43" s="28"/>
      <c r="D43" s="6"/>
    </row>
    <row r="44" spans="2:6" x14ac:dyDescent="0.3">
      <c r="B44" s="28"/>
      <c r="C44" s="28"/>
      <c r="D44" s="6"/>
    </row>
    <row r="45" spans="2:6" x14ac:dyDescent="0.3">
      <c r="B45" s="28"/>
      <c r="C45" s="28"/>
      <c r="D45" s="6"/>
    </row>
    <row r="46" spans="2:6" x14ac:dyDescent="0.3">
      <c r="B46" s="28"/>
      <c r="C46" s="28"/>
      <c r="D46" s="6"/>
    </row>
    <row r="47" spans="2:6" x14ac:dyDescent="0.3">
      <c r="B47" s="28"/>
      <c r="C47" s="28"/>
      <c r="D47" s="6"/>
    </row>
    <row r="48" spans="2:6" x14ac:dyDescent="0.3">
      <c r="B48" s="28"/>
      <c r="C48" s="28"/>
      <c r="D48" s="6"/>
    </row>
    <row r="49" spans="2:4" x14ac:dyDescent="0.3">
      <c r="B49" s="28"/>
      <c r="C49" s="28"/>
      <c r="D49" s="6"/>
    </row>
    <row r="50" spans="2:4" x14ac:dyDescent="0.3">
      <c r="B50" s="28"/>
      <c r="C50" s="28"/>
      <c r="D50" s="6"/>
    </row>
    <row r="51" spans="2:4" x14ac:dyDescent="0.3">
      <c r="B51" s="28"/>
      <c r="C51" s="28"/>
      <c r="D51" s="6"/>
    </row>
    <row r="52" spans="2:4" x14ac:dyDescent="0.3">
      <c r="B52" s="28"/>
      <c r="C52" s="28"/>
      <c r="D52" s="6"/>
    </row>
    <row r="53" spans="2:4" x14ac:dyDescent="0.3">
      <c r="B53" s="28"/>
      <c r="C53" s="28"/>
      <c r="D53" s="6"/>
    </row>
    <row r="54" spans="2:4" x14ac:dyDescent="0.3">
      <c r="B54" s="28"/>
      <c r="C54" s="28"/>
      <c r="D54" s="6"/>
    </row>
    <row r="55" spans="2:4" x14ac:dyDescent="0.3">
      <c r="B55" s="28"/>
      <c r="C55" s="28"/>
      <c r="D55" s="6"/>
    </row>
    <row r="56" spans="2:4" x14ac:dyDescent="0.3">
      <c r="B56" s="28"/>
      <c r="C56" s="28"/>
      <c r="D56" s="6"/>
    </row>
    <row r="57" spans="2:4" x14ac:dyDescent="0.3">
      <c r="B57" s="28"/>
      <c r="C57" s="28"/>
      <c r="D57" s="6"/>
    </row>
    <row r="58" spans="2:4" x14ac:dyDescent="0.3">
      <c r="B58" s="28"/>
      <c r="C58" s="28"/>
      <c r="D58" s="6"/>
    </row>
    <row r="59" spans="2:4" x14ac:dyDescent="0.3">
      <c r="B59" s="28"/>
      <c r="C59" s="28"/>
      <c r="D59" s="6"/>
    </row>
    <row r="60" spans="2:4" x14ac:dyDescent="0.3">
      <c r="B60" s="28"/>
      <c r="C60" s="28"/>
      <c r="D60" s="6"/>
    </row>
    <row r="61" spans="2:4" x14ac:dyDescent="0.3">
      <c r="B61" s="28"/>
      <c r="C61" s="28"/>
      <c r="D61" s="6"/>
    </row>
    <row r="62" spans="2:4" x14ac:dyDescent="0.3">
      <c r="B62" s="28"/>
      <c r="C62" s="28"/>
      <c r="D62" s="6"/>
    </row>
    <row r="63" spans="2:4" x14ac:dyDescent="0.3">
      <c r="B63" s="28"/>
      <c r="C63" s="28"/>
      <c r="D63" s="6"/>
    </row>
    <row r="64" spans="2:4" x14ac:dyDescent="0.3">
      <c r="B64" s="28"/>
      <c r="C64" s="28"/>
      <c r="D64" s="6"/>
    </row>
    <row r="65" spans="2:4" x14ac:dyDescent="0.3">
      <c r="B65" s="28"/>
      <c r="C65" s="28"/>
      <c r="D65" s="6"/>
    </row>
    <row r="66" spans="2:4" x14ac:dyDescent="0.3">
      <c r="B66" s="28"/>
      <c r="C66" s="28"/>
      <c r="D66" s="6"/>
    </row>
    <row r="67" spans="2:4" x14ac:dyDescent="0.3">
      <c r="B67" s="28"/>
      <c r="C67" s="28"/>
      <c r="D67" s="6"/>
    </row>
    <row r="68" spans="2:4" x14ac:dyDescent="0.3">
      <c r="B68" s="28"/>
      <c r="C68" s="28"/>
      <c r="D68" s="6"/>
    </row>
    <row r="69" spans="2:4" x14ac:dyDescent="0.3">
      <c r="B69" s="28"/>
      <c r="C69" s="28"/>
      <c r="D69" s="6"/>
    </row>
    <row r="70" spans="2:4" x14ac:dyDescent="0.3">
      <c r="B70" s="28"/>
      <c r="C70" s="28"/>
      <c r="D70" s="6"/>
    </row>
    <row r="71" spans="2:4" x14ac:dyDescent="0.3">
      <c r="B71" s="28"/>
      <c r="C71" s="28"/>
      <c r="D71" s="6"/>
    </row>
    <row r="72" spans="2:4" x14ac:dyDescent="0.3">
      <c r="B72" s="28"/>
      <c r="C72" s="28"/>
      <c r="D72" s="6"/>
    </row>
    <row r="73" spans="2:4" x14ac:dyDescent="0.3">
      <c r="B73" s="28"/>
      <c r="C73" s="28"/>
      <c r="D73" s="6"/>
    </row>
    <row r="74" spans="2:4" x14ac:dyDescent="0.3">
      <c r="B74" s="28"/>
      <c r="C74" s="28"/>
      <c r="D74" s="6"/>
    </row>
    <row r="75" spans="2:4" x14ac:dyDescent="0.3">
      <c r="B75" s="28"/>
      <c r="C75" s="28"/>
      <c r="D75" s="6"/>
    </row>
    <row r="76" spans="2:4" x14ac:dyDescent="0.3">
      <c r="B76" s="28"/>
      <c r="C76" s="28"/>
      <c r="D76" s="6"/>
    </row>
    <row r="77" spans="2:4" x14ac:dyDescent="0.3">
      <c r="B77" s="28"/>
      <c r="C77" s="28"/>
      <c r="D77" s="6"/>
    </row>
    <row r="78" spans="2:4" x14ac:dyDescent="0.3">
      <c r="B78" s="28"/>
      <c r="C78" s="28"/>
      <c r="D78" s="6"/>
    </row>
    <row r="79" spans="2:4" x14ac:dyDescent="0.3">
      <c r="B79" s="28"/>
      <c r="C79" s="28"/>
      <c r="D79" s="6"/>
    </row>
    <row r="80" spans="2:4" x14ac:dyDescent="0.3">
      <c r="B80" s="28"/>
      <c r="C80" s="28"/>
      <c r="D80" s="6"/>
    </row>
    <row r="81" spans="2:4" x14ac:dyDescent="0.3">
      <c r="B81" s="28"/>
      <c r="C81" s="28"/>
      <c r="D81" s="6"/>
    </row>
    <row r="82" spans="2:4" x14ac:dyDescent="0.3">
      <c r="B82" s="28"/>
      <c r="C82" s="28"/>
      <c r="D82" s="6"/>
    </row>
    <row r="83" spans="2:4" x14ac:dyDescent="0.3">
      <c r="B83" s="28"/>
      <c r="C83" s="28"/>
      <c r="D83" s="6"/>
    </row>
    <row r="84" spans="2:4" x14ac:dyDescent="0.3">
      <c r="B84" s="28"/>
      <c r="C84" s="28"/>
      <c r="D84" s="6"/>
    </row>
    <row r="85" spans="2:4" x14ac:dyDescent="0.3">
      <c r="B85" s="28"/>
      <c r="C85" s="28"/>
      <c r="D85" s="6"/>
    </row>
    <row r="86" spans="2:4" x14ac:dyDescent="0.3">
      <c r="B86" s="28"/>
      <c r="C86" s="28"/>
      <c r="D86" s="6"/>
    </row>
    <row r="87" spans="2:4" x14ac:dyDescent="0.3">
      <c r="B87" s="28"/>
      <c r="C87" s="28"/>
      <c r="D87" s="6"/>
    </row>
    <row r="88" spans="2:4" x14ac:dyDescent="0.3">
      <c r="B88" s="28"/>
      <c r="C88" s="28"/>
      <c r="D88" s="6"/>
    </row>
    <row r="89" spans="2:4" x14ac:dyDescent="0.3">
      <c r="B89" s="28"/>
      <c r="C89" s="28"/>
      <c r="D89" s="6"/>
    </row>
    <row r="90" spans="2:4" x14ac:dyDescent="0.3">
      <c r="B90" s="28"/>
      <c r="C90" s="28"/>
      <c r="D90" s="6"/>
    </row>
    <row r="91" spans="2:4" x14ac:dyDescent="0.3">
      <c r="B91" s="28"/>
      <c r="C91" s="28"/>
      <c r="D91" s="6"/>
    </row>
    <row r="92" spans="2:4" x14ac:dyDescent="0.3">
      <c r="B92" s="28"/>
      <c r="C92" s="28"/>
      <c r="D92" s="6"/>
    </row>
    <row r="93" spans="2:4" x14ac:dyDescent="0.3">
      <c r="B93" s="28"/>
      <c r="C93" s="28"/>
      <c r="D93" s="6"/>
    </row>
    <row r="94" spans="2:4" x14ac:dyDescent="0.3">
      <c r="B94" s="28"/>
      <c r="C94" s="28"/>
      <c r="D94" s="6"/>
    </row>
    <row r="95" spans="2:4" x14ac:dyDescent="0.3">
      <c r="B95" s="28"/>
      <c r="C95" s="28"/>
      <c r="D95" s="6"/>
    </row>
    <row r="96" spans="2:4" x14ac:dyDescent="0.3">
      <c r="B96" s="28"/>
      <c r="C96" s="28"/>
      <c r="D96" s="6"/>
    </row>
    <row r="97" spans="2:4" x14ac:dyDescent="0.3">
      <c r="B97" s="28"/>
      <c r="C97" s="28"/>
      <c r="D97" s="6"/>
    </row>
    <row r="98" spans="2:4" x14ac:dyDescent="0.3">
      <c r="B98" s="28"/>
      <c r="C98" s="28"/>
      <c r="D98" s="6"/>
    </row>
    <row r="99" spans="2:4" x14ac:dyDescent="0.3">
      <c r="B99" s="28"/>
      <c r="C99" s="28"/>
      <c r="D99" s="6"/>
    </row>
    <row r="100" spans="2:4" x14ac:dyDescent="0.3">
      <c r="B100" s="28"/>
      <c r="C100" s="28"/>
      <c r="D100" s="6"/>
    </row>
    <row r="101" spans="2:4" x14ac:dyDescent="0.3">
      <c r="B101" s="28"/>
      <c r="C101" s="28"/>
      <c r="D101" s="6"/>
    </row>
    <row r="102" spans="2:4" x14ac:dyDescent="0.3">
      <c r="B102" s="28"/>
      <c r="C102" s="28"/>
      <c r="D102" s="6"/>
    </row>
    <row r="103" spans="2:4" x14ac:dyDescent="0.3">
      <c r="B103" s="28"/>
      <c r="C103" s="28"/>
      <c r="D103" s="6"/>
    </row>
    <row r="104" spans="2:4" x14ac:dyDescent="0.3">
      <c r="B104" s="28"/>
      <c r="C104" s="28"/>
      <c r="D104" s="6"/>
    </row>
    <row r="105" spans="2:4" x14ac:dyDescent="0.3">
      <c r="B105" s="28"/>
      <c r="C105" s="28"/>
      <c r="D105" s="6"/>
    </row>
    <row r="106" spans="2:4" x14ac:dyDescent="0.3">
      <c r="B106" s="28"/>
      <c r="C106" s="28"/>
      <c r="D106" s="6"/>
    </row>
    <row r="107" spans="2:4" x14ac:dyDescent="0.3">
      <c r="B107" s="28"/>
      <c r="C107" s="28"/>
      <c r="D107" s="6"/>
    </row>
    <row r="108" spans="2:4" x14ac:dyDescent="0.3">
      <c r="B108" s="28"/>
      <c r="C108" s="28"/>
      <c r="D108" s="6"/>
    </row>
    <row r="109" spans="2:4" x14ac:dyDescent="0.3">
      <c r="B109" s="28"/>
      <c r="C109" s="28"/>
      <c r="D109" s="6"/>
    </row>
    <row r="110" spans="2:4" x14ac:dyDescent="0.3">
      <c r="B110" s="28"/>
      <c r="C110" s="28"/>
      <c r="D110" s="6"/>
    </row>
    <row r="111" spans="2:4" x14ac:dyDescent="0.3">
      <c r="B111" s="28"/>
      <c r="C111" s="28"/>
      <c r="D111" s="6"/>
    </row>
    <row r="112" spans="2:4" x14ac:dyDescent="0.3">
      <c r="B112" s="28"/>
      <c r="C112" s="28"/>
      <c r="D112" s="6"/>
    </row>
    <row r="113" spans="2:4" x14ac:dyDescent="0.3">
      <c r="B113" s="28"/>
      <c r="C113" s="28"/>
      <c r="D113" s="6"/>
    </row>
  </sheetData>
  <mergeCells count="4">
    <mergeCell ref="C2:D2"/>
    <mergeCell ref="E2:F2"/>
    <mergeCell ref="A2:A3"/>
    <mergeCell ref="A1:G1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D13"/>
  <sheetViews>
    <sheetView tabSelected="1" zoomScale="60" zoomScaleNormal="60" workbookViewId="0">
      <selection activeCell="E63" sqref="E63"/>
    </sheetView>
  </sheetViews>
  <sheetFormatPr defaultRowHeight="12.45" x14ac:dyDescent="0.3"/>
  <cols>
    <col min="1" max="1" width="49.3828125" bestFit="1" customWidth="1"/>
    <col min="2" max="2" width="12.69140625" customWidth="1"/>
    <col min="3" max="3" width="2.69140625" customWidth="1"/>
  </cols>
  <sheetData>
    <row r="1" spans="1:4" ht="14.6" thickBot="1" x14ac:dyDescent="0.35">
      <c r="A1" s="61" t="s">
        <v>78</v>
      </c>
      <c r="B1" s="62" t="s">
        <v>98</v>
      </c>
      <c r="C1" s="10"/>
      <c r="D1" s="10"/>
    </row>
    <row r="2" spans="1:4" ht="14.15" x14ac:dyDescent="0.3">
      <c r="A2" s="153" t="s">
        <v>121</v>
      </c>
      <c r="B2" s="123">
        <v>-1.2388179596287574E-2</v>
      </c>
      <c r="C2" s="10"/>
      <c r="D2" s="10"/>
    </row>
    <row r="3" spans="1:4" ht="14.15" x14ac:dyDescent="0.3">
      <c r="A3" s="153" t="s">
        <v>99</v>
      </c>
      <c r="B3" s="124">
        <v>-1.23881795962876E-2</v>
      </c>
      <c r="C3" s="10"/>
      <c r="D3" s="10"/>
    </row>
    <row r="4" spans="1:4" ht="14.15" x14ac:dyDescent="0.3">
      <c r="A4" s="153" t="s">
        <v>14</v>
      </c>
      <c r="B4" s="124">
        <v>-3.3484427547886275E-3</v>
      </c>
      <c r="C4" s="10"/>
      <c r="D4" s="10"/>
    </row>
    <row r="5" spans="1:4" ht="14.15" x14ac:dyDescent="0.3">
      <c r="A5" s="153" t="s">
        <v>13</v>
      </c>
      <c r="B5" s="124">
        <v>-1.3596193065941176E-3</v>
      </c>
      <c r="C5" s="10"/>
      <c r="D5" s="10"/>
    </row>
    <row r="6" spans="1:4" ht="14.15" x14ac:dyDescent="0.3">
      <c r="A6" s="153" t="s">
        <v>100</v>
      </c>
      <c r="B6" s="124">
        <v>1.1246662556007925E-2</v>
      </c>
      <c r="C6" s="10"/>
      <c r="D6" s="10"/>
    </row>
    <row r="7" spans="1:4" ht="14.15" x14ac:dyDescent="0.3">
      <c r="A7" s="153" t="s">
        <v>101</v>
      </c>
      <c r="B7" s="124">
        <v>-6.2029977943932613E-3</v>
      </c>
      <c r="C7" s="10"/>
      <c r="D7" s="10"/>
    </row>
    <row r="8" spans="1:4" ht="14.15" x14ac:dyDescent="0.3">
      <c r="A8" s="153" t="s">
        <v>102</v>
      </c>
      <c r="B8" s="124">
        <v>1.052054794520548E-2</v>
      </c>
      <c r="C8" s="10"/>
      <c r="D8" s="10"/>
    </row>
    <row r="9" spans="1:4" ht="14.6" thickBot="1" x14ac:dyDescent="0.35">
      <c r="A9" s="190" t="s">
        <v>103</v>
      </c>
      <c r="B9" s="125">
        <v>1.6908989058314283E-2</v>
      </c>
      <c r="C9" s="10"/>
      <c r="D9" s="10"/>
    </row>
    <row r="10" spans="1:4" x14ac:dyDescent="0.3"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B12" s="10"/>
      <c r="C12" s="10"/>
      <c r="D12" s="10"/>
    </row>
    <row r="13" spans="1:4" x14ac:dyDescent="0.3">
      <c r="C13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32"/>
  <sheetViews>
    <sheetView zoomScale="60" zoomScaleNormal="60" workbookViewId="0">
      <selection activeCell="G34" sqref="G34"/>
    </sheetView>
  </sheetViews>
  <sheetFormatPr defaultColWidth="9.15234375" defaultRowHeight="14.15" x14ac:dyDescent="0.3"/>
  <cols>
    <col min="1" max="1" width="4.69140625" style="22" customWidth="1"/>
    <col min="2" max="2" width="61.69140625" style="20" bestFit="1" customWidth="1"/>
    <col min="3" max="3" width="18.69140625" style="23" customWidth="1"/>
    <col min="4" max="4" width="14.69140625" style="24" customWidth="1"/>
    <col min="5" max="5" width="14.69140625" style="23" customWidth="1"/>
    <col min="6" max="6" width="14.69140625" style="24" customWidth="1"/>
    <col min="7" max="7" width="55.69140625" style="20" bestFit="1" customWidth="1"/>
    <col min="8" max="8" width="34.69140625" style="20" customWidth="1"/>
    <col min="9" max="18" width="4.69140625" style="20" customWidth="1"/>
    <col min="19" max="16384" width="9.15234375" style="20"/>
  </cols>
  <sheetData>
    <row r="1" spans="1:9" s="14" customFormat="1" ht="15.9" thickBot="1" x14ac:dyDescent="0.35">
      <c r="A1" s="143" t="s">
        <v>35</v>
      </c>
      <c r="B1" s="143"/>
      <c r="C1" s="143"/>
      <c r="D1" s="143"/>
      <c r="E1" s="143"/>
      <c r="F1" s="143"/>
      <c r="G1" s="143"/>
      <c r="H1" s="143"/>
      <c r="I1" s="13"/>
    </row>
    <row r="2" spans="1:9" ht="28.75" thickBot="1" x14ac:dyDescent="0.35">
      <c r="A2" s="15" t="s">
        <v>52</v>
      </c>
      <c r="B2" s="16" t="s">
        <v>53</v>
      </c>
      <c r="C2" s="17" t="s">
        <v>54</v>
      </c>
      <c r="D2" s="17" t="s">
        <v>55</v>
      </c>
      <c r="E2" s="17" t="s">
        <v>56</v>
      </c>
      <c r="F2" s="17" t="s">
        <v>57</v>
      </c>
      <c r="G2" s="17" t="s">
        <v>58</v>
      </c>
      <c r="H2" s="18" t="s">
        <v>59</v>
      </c>
      <c r="I2" s="19"/>
    </row>
    <row r="3" spans="1:9" x14ac:dyDescent="0.3">
      <c r="A3" s="21">
        <v>1</v>
      </c>
      <c r="B3" s="162" t="s">
        <v>36</v>
      </c>
      <c r="C3" s="79">
        <v>29443582.050000001</v>
      </c>
      <c r="D3" s="80">
        <v>46192</v>
      </c>
      <c r="E3" s="79">
        <v>637.41734607724288</v>
      </c>
      <c r="F3" s="80">
        <v>100</v>
      </c>
      <c r="G3" s="164" t="s">
        <v>60</v>
      </c>
      <c r="H3" s="81" t="s">
        <v>6</v>
      </c>
      <c r="I3" s="19"/>
    </row>
    <row r="4" spans="1:9" x14ac:dyDescent="0.3">
      <c r="A4" s="21">
        <v>2</v>
      </c>
      <c r="B4" s="162" t="s">
        <v>37</v>
      </c>
      <c r="C4" s="79">
        <v>13574344.890000001</v>
      </c>
      <c r="D4" s="80">
        <v>3155</v>
      </c>
      <c r="E4" s="79">
        <v>4302.4864944532492</v>
      </c>
      <c r="F4" s="80">
        <v>1000</v>
      </c>
      <c r="G4" s="162" t="s">
        <v>61</v>
      </c>
      <c r="H4" s="81" t="s">
        <v>9</v>
      </c>
      <c r="I4" s="19"/>
    </row>
    <row r="5" spans="1:9" ht="14.25" customHeight="1" x14ac:dyDescent="0.35">
      <c r="A5" s="21">
        <v>3</v>
      </c>
      <c r="B5" s="162" t="s">
        <v>38</v>
      </c>
      <c r="C5" s="79">
        <v>8405393.0500000007</v>
      </c>
      <c r="D5" s="80">
        <v>2075</v>
      </c>
      <c r="E5" s="79">
        <v>4050.7918313253017</v>
      </c>
      <c r="F5" s="80">
        <v>1000</v>
      </c>
      <c r="G5" s="165" t="s">
        <v>62</v>
      </c>
      <c r="H5" s="81" t="s">
        <v>1</v>
      </c>
      <c r="I5" s="19"/>
    </row>
    <row r="6" spans="1:9" x14ac:dyDescent="0.3">
      <c r="A6" s="21">
        <v>4</v>
      </c>
      <c r="B6" s="162" t="s">
        <v>39</v>
      </c>
      <c r="C6" s="79">
        <v>5749658.7800000003</v>
      </c>
      <c r="D6" s="80">
        <v>4247746</v>
      </c>
      <c r="E6" s="79">
        <v>1.3535787638903081</v>
      </c>
      <c r="F6" s="80">
        <v>1</v>
      </c>
      <c r="G6" s="162" t="s">
        <v>61</v>
      </c>
      <c r="H6" s="81" t="s">
        <v>9</v>
      </c>
      <c r="I6" s="19"/>
    </row>
    <row r="7" spans="1:9" ht="14.25" customHeight="1" x14ac:dyDescent="0.3">
      <c r="A7" s="21">
        <v>5</v>
      </c>
      <c r="B7" s="162" t="s">
        <v>40</v>
      </c>
      <c r="C7" s="79">
        <v>4902392.5800999999</v>
      </c>
      <c r="D7" s="80">
        <v>3564</v>
      </c>
      <c r="E7" s="79">
        <v>1375.5310269640852</v>
      </c>
      <c r="F7" s="80">
        <v>1000</v>
      </c>
      <c r="G7" s="162" t="s">
        <v>63</v>
      </c>
      <c r="H7" s="81" t="s">
        <v>7</v>
      </c>
      <c r="I7" s="19"/>
    </row>
    <row r="8" spans="1:9" x14ac:dyDescent="0.3">
      <c r="A8" s="21">
        <v>6</v>
      </c>
      <c r="B8" s="162" t="s">
        <v>41</v>
      </c>
      <c r="C8" s="79">
        <v>4890955.54</v>
      </c>
      <c r="D8" s="80">
        <v>4105</v>
      </c>
      <c r="E8" s="79">
        <v>1191.4629817295981</v>
      </c>
      <c r="F8" s="80">
        <v>1000</v>
      </c>
      <c r="G8" s="164" t="s">
        <v>60</v>
      </c>
      <c r="H8" s="81" t="s">
        <v>6</v>
      </c>
      <c r="I8" s="19"/>
    </row>
    <row r="9" spans="1:9" x14ac:dyDescent="0.35">
      <c r="A9" s="21">
        <v>7</v>
      </c>
      <c r="B9" s="162" t="s">
        <v>42</v>
      </c>
      <c r="C9" s="79">
        <v>4592566.54</v>
      </c>
      <c r="D9" s="80">
        <v>1256</v>
      </c>
      <c r="E9" s="79">
        <v>3656.5020222929938</v>
      </c>
      <c r="F9" s="80">
        <v>1000</v>
      </c>
      <c r="G9" s="166" t="s">
        <v>64</v>
      </c>
      <c r="H9" s="81" t="s">
        <v>4</v>
      </c>
      <c r="I9" s="19"/>
    </row>
    <row r="10" spans="1:9" x14ac:dyDescent="0.35">
      <c r="A10" s="21">
        <v>8</v>
      </c>
      <c r="B10" s="162" t="s">
        <v>43</v>
      </c>
      <c r="C10" s="79">
        <v>3631865.53</v>
      </c>
      <c r="D10" s="80">
        <v>678</v>
      </c>
      <c r="E10" s="79">
        <v>5356.7338200589966</v>
      </c>
      <c r="F10" s="80">
        <v>1000</v>
      </c>
      <c r="G10" s="166" t="s">
        <v>64</v>
      </c>
      <c r="H10" s="81" t="s">
        <v>4</v>
      </c>
      <c r="I10" s="19"/>
    </row>
    <row r="11" spans="1:9" x14ac:dyDescent="0.3">
      <c r="A11" s="21">
        <v>9</v>
      </c>
      <c r="B11" s="162" t="s">
        <v>44</v>
      </c>
      <c r="C11" s="79">
        <v>3573194.52</v>
      </c>
      <c r="D11" s="80">
        <v>5068</v>
      </c>
      <c r="E11" s="79">
        <v>705.05022099447513</v>
      </c>
      <c r="F11" s="80">
        <v>1000</v>
      </c>
      <c r="G11" s="164" t="s">
        <v>60</v>
      </c>
      <c r="H11" s="81" t="s">
        <v>1</v>
      </c>
      <c r="I11" s="19"/>
    </row>
    <row r="12" spans="1:9" x14ac:dyDescent="0.35">
      <c r="A12" s="21">
        <v>10</v>
      </c>
      <c r="B12" s="162" t="s">
        <v>45</v>
      </c>
      <c r="C12" s="79">
        <v>3320936.97</v>
      </c>
      <c r="D12" s="80">
        <v>12256</v>
      </c>
      <c r="E12" s="79">
        <v>270.96417836161879</v>
      </c>
      <c r="F12" s="80">
        <v>100</v>
      </c>
      <c r="G12" s="165" t="s">
        <v>62</v>
      </c>
      <c r="H12" s="81" t="s">
        <v>6</v>
      </c>
      <c r="I12" s="19"/>
    </row>
    <row r="13" spans="1:9" x14ac:dyDescent="0.3">
      <c r="A13" s="21">
        <v>11</v>
      </c>
      <c r="B13" s="162" t="s">
        <v>46</v>
      </c>
      <c r="C13" s="79">
        <v>1934384.24</v>
      </c>
      <c r="D13" s="80">
        <v>1434</v>
      </c>
      <c r="E13" s="79">
        <v>1348.9429846582984</v>
      </c>
      <c r="F13" s="80">
        <v>1000</v>
      </c>
      <c r="G13" s="167" t="s">
        <v>65</v>
      </c>
      <c r="H13" s="81" t="s">
        <v>5</v>
      </c>
      <c r="I13" s="19"/>
    </row>
    <row r="14" spans="1:9" x14ac:dyDescent="0.35">
      <c r="A14" s="21">
        <v>12</v>
      </c>
      <c r="B14" s="162" t="s">
        <v>47</v>
      </c>
      <c r="C14" s="79">
        <v>1604143.25</v>
      </c>
      <c r="D14" s="80">
        <v>574</v>
      </c>
      <c r="E14" s="79">
        <v>2794.6746515679442</v>
      </c>
      <c r="F14" s="80">
        <v>1000</v>
      </c>
      <c r="G14" s="165" t="s">
        <v>62</v>
      </c>
      <c r="H14" s="81" t="s">
        <v>1</v>
      </c>
      <c r="I14" s="19"/>
    </row>
    <row r="15" spans="1:9" x14ac:dyDescent="0.3">
      <c r="A15" s="21">
        <v>13</v>
      </c>
      <c r="B15" s="78" t="s">
        <v>51</v>
      </c>
      <c r="C15" s="79">
        <v>1437372.88</v>
      </c>
      <c r="D15" s="80">
        <v>25521</v>
      </c>
      <c r="E15" s="79">
        <v>56.321181771874137</v>
      </c>
      <c r="F15" s="80">
        <v>100</v>
      </c>
      <c r="G15" s="78" t="s">
        <v>68</v>
      </c>
      <c r="H15" s="81" t="s">
        <v>10</v>
      </c>
      <c r="I15" s="19"/>
    </row>
    <row r="16" spans="1:9" x14ac:dyDescent="0.35">
      <c r="A16" s="21">
        <v>14</v>
      </c>
      <c r="B16" s="163" t="s">
        <v>48</v>
      </c>
      <c r="C16" s="79">
        <v>1296938.28</v>
      </c>
      <c r="D16" s="80">
        <v>366</v>
      </c>
      <c r="E16" s="79">
        <v>3543.547213114754</v>
      </c>
      <c r="F16" s="80">
        <v>1000</v>
      </c>
      <c r="G16" s="165" t="s">
        <v>62</v>
      </c>
      <c r="H16" s="81" t="s">
        <v>1</v>
      </c>
      <c r="I16" s="19"/>
    </row>
    <row r="17" spans="1:9" x14ac:dyDescent="0.3">
      <c r="A17" s="21">
        <v>15</v>
      </c>
      <c r="B17" s="162" t="s">
        <v>49</v>
      </c>
      <c r="C17" s="79">
        <v>1034047.5201</v>
      </c>
      <c r="D17" s="80">
        <v>953</v>
      </c>
      <c r="E17" s="79">
        <v>1085.0446171038825</v>
      </c>
      <c r="F17" s="80">
        <v>1000</v>
      </c>
      <c r="G17" s="167" t="s">
        <v>66</v>
      </c>
      <c r="H17" s="81" t="s">
        <v>0</v>
      </c>
      <c r="I17" s="19"/>
    </row>
    <row r="18" spans="1:9" x14ac:dyDescent="0.3">
      <c r="A18" s="21">
        <v>16</v>
      </c>
      <c r="B18" s="162" t="s">
        <v>50</v>
      </c>
      <c r="C18" s="79">
        <v>715558.24</v>
      </c>
      <c r="D18" s="80">
        <v>7307</v>
      </c>
      <c r="E18" s="79">
        <v>97.927773368003287</v>
      </c>
      <c r="F18" s="80">
        <v>100</v>
      </c>
      <c r="G18" s="167" t="s">
        <v>67</v>
      </c>
      <c r="H18" s="81" t="s">
        <v>8</v>
      </c>
      <c r="I18" s="19"/>
    </row>
    <row r="19" spans="1:9" ht="15" customHeight="1" thickBot="1" x14ac:dyDescent="0.35">
      <c r="A19" s="169" t="s">
        <v>71</v>
      </c>
      <c r="B19" s="170"/>
      <c r="C19" s="93">
        <f>SUM(C3:C18)</f>
        <v>90107334.860199973</v>
      </c>
      <c r="D19" s="94">
        <f>SUM(D3:D18)</f>
        <v>4362250</v>
      </c>
      <c r="E19" s="51" t="s">
        <v>3</v>
      </c>
      <c r="F19" s="51" t="s">
        <v>3</v>
      </c>
      <c r="G19" s="51" t="s">
        <v>3</v>
      </c>
      <c r="H19" s="52" t="s">
        <v>3</v>
      </c>
    </row>
    <row r="20" spans="1:9" ht="15" customHeight="1" x14ac:dyDescent="0.3">
      <c r="A20" s="168" t="s">
        <v>69</v>
      </c>
      <c r="B20" s="168"/>
      <c r="C20" s="168"/>
      <c r="D20" s="168"/>
      <c r="E20" s="168"/>
      <c r="F20" s="168"/>
      <c r="G20" s="168"/>
      <c r="H20" s="168"/>
    </row>
    <row r="22" spans="1:9" x14ac:dyDescent="0.3">
      <c r="B22" s="20" t="s">
        <v>70</v>
      </c>
      <c r="C22" s="23">
        <f>C19-SUM(C3:C12)</f>
        <v>8022444.4100999832</v>
      </c>
      <c r="D22" s="119">
        <f>C22/$C$19</f>
        <v>8.9032090701014199E-2</v>
      </c>
    </row>
    <row r="23" spans="1:9" x14ac:dyDescent="0.3">
      <c r="B23" s="78" t="str">
        <f t="shared" ref="B23:C32" si="0">B3</f>
        <v>КІNТО-Klasychnyi</v>
      </c>
      <c r="C23" s="79">
        <f t="shared" si="0"/>
        <v>29443582.050000001</v>
      </c>
      <c r="D23" s="119">
        <f>C23/$C$19</f>
        <v>0.32676121312078787</v>
      </c>
      <c r="H23" s="19"/>
    </row>
    <row r="24" spans="1:9" x14ac:dyDescent="0.3">
      <c r="B24" s="78" t="str">
        <f t="shared" si="0"/>
        <v>OTP Klasychnyi'</v>
      </c>
      <c r="C24" s="79">
        <f t="shared" si="0"/>
        <v>13574344.890000001</v>
      </c>
      <c r="D24" s="119">
        <f t="shared" ref="D24:D32" si="1">C24/$C$19</f>
        <v>0.15064639200638183</v>
      </c>
      <c r="H24" s="19"/>
    </row>
    <row r="25" spans="1:9" x14ac:dyDescent="0.3">
      <c r="B25" s="78" t="str">
        <f t="shared" si="0"/>
        <v>UNIVER.UA/Myhailo Hrushevskyi: Fond Derzhavnykh Paperiv</v>
      </c>
      <c r="C25" s="79">
        <f t="shared" si="0"/>
        <v>8405393.0500000007</v>
      </c>
      <c r="D25" s="119">
        <f t="shared" si="1"/>
        <v>9.3282007097877526E-2</v>
      </c>
      <c r="H25" s="19"/>
    </row>
    <row r="26" spans="1:9" x14ac:dyDescent="0.3">
      <c r="B26" s="78" t="str">
        <f t="shared" si="0"/>
        <v>OTP Fond Aktsii</v>
      </c>
      <c r="C26" s="79">
        <f t="shared" si="0"/>
        <v>5749658.7800000003</v>
      </c>
      <c r="D26" s="119">
        <f t="shared" si="1"/>
        <v>6.3808998334269895E-2</v>
      </c>
      <c r="H26" s="19"/>
    </row>
    <row r="27" spans="1:9" x14ac:dyDescent="0.3">
      <c r="B27" s="78" t="str">
        <f t="shared" si="0"/>
        <v>Sofiivskyi</v>
      </c>
      <c r="C27" s="79">
        <f t="shared" si="0"/>
        <v>4902392.5800999999</v>
      </c>
      <c r="D27" s="119">
        <f t="shared" si="1"/>
        <v>5.4406143381179571E-2</v>
      </c>
      <c r="H27" s="19"/>
    </row>
    <row r="28" spans="1:9" x14ac:dyDescent="0.3">
      <c r="B28" s="78" t="str">
        <f t="shared" si="0"/>
        <v>КІNTO-Ekviti</v>
      </c>
      <c r="C28" s="79">
        <f t="shared" si="0"/>
        <v>4890955.54</v>
      </c>
      <c r="D28" s="119">
        <f t="shared" si="1"/>
        <v>5.4279216532019683E-2</v>
      </c>
      <c r="H28" s="19"/>
    </row>
    <row r="29" spans="1:9" x14ac:dyDescent="0.3">
      <c r="B29" s="78" t="str">
        <f t="shared" si="0"/>
        <v>Altus – Depozyt</v>
      </c>
      <c r="C29" s="79">
        <f t="shared" si="0"/>
        <v>4592566.54</v>
      </c>
      <c r="D29" s="119">
        <f t="shared" si="1"/>
        <v>5.0967732506185991E-2</v>
      </c>
      <c r="H29" s="19"/>
    </row>
    <row r="30" spans="1:9" x14ac:dyDescent="0.3">
      <c r="B30" s="78" t="str">
        <f t="shared" si="0"/>
        <v>Altus – Zbalansovanyi</v>
      </c>
      <c r="C30" s="79">
        <f t="shared" si="0"/>
        <v>3631865.53</v>
      </c>
      <c r="D30" s="119">
        <f t="shared" si="1"/>
        <v>4.0305992132990937E-2</v>
      </c>
      <c r="H30" s="19"/>
    </row>
    <row r="31" spans="1:9" x14ac:dyDescent="0.3">
      <c r="B31" s="78" t="str">
        <f t="shared" si="0"/>
        <v>KINTO-Kaznacheiskyi</v>
      </c>
      <c r="C31" s="79">
        <f t="shared" si="0"/>
        <v>3573194.52</v>
      </c>
      <c r="D31" s="119">
        <f t="shared" si="1"/>
        <v>3.9654868558078558E-2</v>
      </c>
    </row>
    <row r="32" spans="1:9" x14ac:dyDescent="0.3">
      <c r="B32" s="78" t="str">
        <f t="shared" si="0"/>
        <v>UNIVER.UA/Iaroslav Mudryi: Fond Aktsii</v>
      </c>
      <c r="C32" s="79">
        <f t="shared" si="0"/>
        <v>3320936.97</v>
      </c>
      <c r="D32" s="119">
        <f t="shared" si="1"/>
        <v>3.6855345629214074E-2</v>
      </c>
    </row>
  </sheetData>
  <mergeCells count="3">
    <mergeCell ref="A1:H1"/>
    <mergeCell ref="A19:B19"/>
    <mergeCell ref="A20:H20"/>
  </mergeCells>
  <phoneticPr fontId="12" type="noConversion"/>
  <hyperlinks>
    <hyperlink ref="H19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K59"/>
  <sheetViews>
    <sheetView zoomScale="80" zoomScaleNormal="80" workbookViewId="0">
      <selection activeCell="A21" sqref="A21:K21"/>
    </sheetView>
  </sheetViews>
  <sheetFormatPr defaultColWidth="9.15234375" defaultRowHeight="14.15" x14ac:dyDescent="0.35"/>
  <cols>
    <col min="1" max="1" width="4.3046875" style="31" customWidth="1"/>
    <col min="2" max="2" width="61.69140625" style="31" bestFit="1" customWidth="1"/>
    <col min="3" max="4" width="14.69140625" style="32" customWidth="1"/>
    <col min="5" max="8" width="12.69140625" style="33" customWidth="1"/>
    <col min="9" max="9" width="16.15234375" style="31" bestFit="1" customWidth="1"/>
    <col min="10" max="10" width="18.53515625" style="31" customWidth="1"/>
    <col min="11" max="16384" width="9.15234375" style="31"/>
  </cols>
  <sheetData>
    <row r="1" spans="1:11" s="14" customFormat="1" ht="15.9" thickBot="1" x14ac:dyDescent="0.35">
      <c r="A1" s="144" t="s">
        <v>81</v>
      </c>
      <c r="B1" s="144"/>
      <c r="C1" s="144"/>
      <c r="D1" s="144"/>
      <c r="E1" s="144"/>
      <c r="F1" s="144"/>
      <c r="G1" s="144"/>
      <c r="H1" s="144"/>
      <c r="I1" s="144"/>
      <c r="J1" s="96"/>
    </row>
    <row r="2" spans="1:11" s="20" customFormat="1" ht="15.75" customHeight="1" thickBot="1" x14ac:dyDescent="0.35">
      <c r="A2" s="145" t="s">
        <v>52</v>
      </c>
      <c r="B2" s="97"/>
      <c r="C2" s="98"/>
      <c r="D2" s="99"/>
      <c r="E2" s="147" t="s">
        <v>85</v>
      </c>
      <c r="F2" s="147"/>
      <c r="G2" s="147"/>
      <c r="H2" s="147"/>
      <c r="I2" s="147"/>
      <c r="J2" s="147"/>
      <c r="K2" s="147"/>
    </row>
    <row r="3" spans="1:11" s="22" customFormat="1" ht="50.15" thickBot="1" x14ac:dyDescent="0.35">
      <c r="A3" s="146"/>
      <c r="B3" s="100" t="s">
        <v>78</v>
      </c>
      <c r="C3" s="172" t="s">
        <v>79</v>
      </c>
      <c r="D3" s="172" t="s">
        <v>80</v>
      </c>
      <c r="E3" s="17" t="s">
        <v>72</v>
      </c>
      <c r="F3" s="17" t="s">
        <v>73</v>
      </c>
      <c r="G3" s="17" t="s">
        <v>74</v>
      </c>
      <c r="H3" s="17" t="s">
        <v>75</v>
      </c>
      <c r="I3" s="18" t="s">
        <v>76</v>
      </c>
      <c r="J3" s="171" t="s">
        <v>77</v>
      </c>
    </row>
    <row r="4" spans="1:11" s="20" customFormat="1" collapsed="1" x14ac:dyDescent="0.3">
      <c r="A4" s="21">
        <v>1</v>
      </c>
      <c r="B4" s="154" t="s">
        <v>36</v>
      </c>
      <c r="C4" s="131">
        <v>38118</v>
      </c>
      <c r="D4" s="131">
        <v>38182</v>
      </c>
      <c r="E4" s="132">
        <v>1.5060421589635054E-2</v>
      </c>
      <c r="F4" s="132">
        <v>2.1516055079787044E-2</v>
      </c>
      <c r="G4" s="132">
        <v>2.4758484787175572E-2</v>
      </c>
      <c r="H4" s="132">
        <v>-8.9368856789892037E-3</v>
      </c>
      <c r="I4" s="132">
        <v>5.374173460771261</v>
      </c>
      <c r="J4" s="133">
        <v>0.1229559740778341</v>
      </c>
    </row>
    <row r="5" spans="1:11" s="20" customFormat="1" collapsed="1" x14ac:dyDescent="0.3">
      <c r="A5" s="21">
        <v>2</v>
      </c>
      <c r="B5" s="154" t="s">
        <v>43</v>
      </c>
      <c r="C5" s="131">
        <v>38828</v>
      </c>
      <c r="D5" s="131">
        <v>39028</v>
      </c>
      <c r="E5" s="132">
        <v>6.7366648238842419E-3</v>
      </c>
      <c r="F5" s="132">
        <v>1.8399952223201899E-2</v>
      </c>
      <c r="G5" s="132">
        <v>4.1499717046892259E-2</v>
      </c>
      <c r="H5" s="132">
        <v>0.10282129013871244</v>
      </c>
      <c r="I5" s="132">
        <v>4.3567338200590955</v>
      </c>
      <c r="J5" s="133">
        <v>0.13078625926850096</v>
      </c>
    </row>
    <row r="6" spans="1:11" s="20" customFormat="1" collapsed="1" x14ac:dyDescent="0.3">
      <c r="A6" s="21">
        <v>3</v>
      </c>
      <c r="B6" s="154" t="s">
        <v>47</v>
      </c>
      <c r="C6" s="131">
        <v>38919</v>
      </c>
      <c r="D6" s="131">
        <v>39092</v>
      </c>
      <c r="E6" s="132">
        <v>-5.0674695046735163E-3</v>
      </c>
      <c r="F6" s="132">
        <v>-4.9222083292414176E-2</v>
      </c>
      <c r="G6" s="132">
        <v>-2.9625728126490891E-2</v>
      </c>
      <c r="H6" s="132">
        <v>-3.4375445085082279E-2</v>
      </c>
      <c r="I6" s="132">
        <v>1.7946746515678691</v>
      </c>
      <c r="J6" s="133">
        <v>7.9224940686190681E-2</v>
      </c>
    </row>
    <row r="7" spans="1:11" s="20" customFormat="1" collapsed="1" x14ac:dyDescent="0.3">
      <c r="A7" s="21">
        <v>4</v>
      </c>
      <c r="B7" s="154" t="s">
        <v>45</v>
      </c>
      <c r="C7" s="131">
        <v>38919</v>
      </c>
      <c r="D7" s="131">
        <v>39092</v>
      </c>
      <c r="E7" s="132">
        <v>-1.3392154483650831E-2</v>
      </c>
      <c r="F7" s="132">
        <v>-1.2945389627794124E-2</v>
      </c>
      <c r="G7" s="132">
        <v>-6.862289237651753E-3</v>
      </c>
      <c r="H7" s="132">
        <v>-0.12169340250923999</v>
      </c>
      <c r="I7" s="132">
        <v>-0.29494977900550023</v>
      </c>
      <c r="J7" s="133">
        <v>-2.5594105895440644E-2</v>
      </c>
    </row>
    <row r="8" spans="1:11" s="20" customFormat="1" collapsed="1" x14ac:dyDescent="0.3">
      <c r="A8" s="21">
        <v>5</v>
      </c>
      <c r="B8" s="153" t="s">
        <v>83</v>
      </c>
      <c r="C8" s="131">
        <v>39413</v>
      </c>
      <c r="D8" s="131">
        <v>39589</v>
      </c>
      <c r="E8" s="132">
        <v>1.5439651222443507E-2</v>
      </c>
      <c r="F8" s="132">
        <v>7.788789222133885E-2</v>
      </c>
      <c r="G8" s="132">
        <v>7.2696853781594406E-2</v>
      </c>
      <c r="H8" s="132">
        <v>0.16688923865973959</v>
      </c>
      <c r="I8" s="132">
        <v>3.3024864944525349</v>
      </c>
      <c r="J8" s="133">
        <v>0.12796739485248909</v>
      </c>
    </row>
    <row r="9" spans="1:11" s="20" customFormat="1" collapsed="1" x14ac:dyDescent="0.3">
      <c r="A9" s="21">
        <v>6</v>
      </c>
      <c r="B9" s="154" t="s">
        <v>49</v>
      </c>
      <c r="C9" s="131">
        <v>39429</v>
      </c>
      <c r="D9" s="131">
        <v>39618</v>
      </c>
      <c r="E9" s="132">
        <v>-9.177222739389812E-3</v>
      </c>
      <c r="F9" s="132">
        <v>-1.2001933672518117E-2</v>
      </c>
      <c r="G9" s="132">
        <v>-4.5334923956310669E-2</v>
      </c>
      <c r="H9" s="132">
        <v>-7.899777572150446E-2</v>
      </c>
      <c r="I9" s="132">
        <v>8.5044617103878561E-2</v>
      </c>
      <c r="J9" s="133">
        <v>6.8031243069011094E-3</v>
      </c>
    </row>
    <row r="10" spans="1:11" s="20" customFormat="1" collapsed="1" x14ac:dyDescent="0.3">
      <c r="A10" s="21">
        <v>7</v>
      </c>
      <c r="B10" s="154" t="s">
        <v>50</v>
      </c>
      <c r="C10" s="131">
        <v>39560</v>
      </c>
      <c r="D10" s="131">
        <v>39770</v>
      </c>
      <c r="E10" s="132">
        <v>1.8749762773747847E-2</v>
      </c>
      <c r="F10" s="132">
        <v>-2.6559326733719524E-2</v>
      </c>
      <c r="G10" s="132">
        <v>-6.0888885371572887E-2</v>
      </c>
      <c r="H10" s="132">
        <v>-6.1077424309894268E-2</v>
      </c>
      <c r="I10" s="132">
        <v>-2.072226631995544E-2</v>
      </c>
      <c r="J10" s="133">
        <v>-1.8001445780279068E-3</v>
      </c>
    </row>
    <row r="11" spans="1:11" s="20" customFormat="1" collapsed="1" x14ac:dyDescent="0.3">
      <c r="A11" s="21">
        <v>8</v>
      </c>
      <c r="B11" s="154" t="s">
        <v>41</v>
      </c>
      <c r="C11" s="131">
        <v>39884</v>
      </c>
      <c r="D11" s="131">
        <v>40001</v>
      </c>
      <c r="E11" s="132">
        <v>3.1265658084511649E-3</v>
      </c>
      <c r="F11" s="132">
        <v>4.7745357118378351E-5</v>
      </c>
      <c r="G11" s="132">
        <v>2.0182851392160028E-2</v>
      </c>
      <c r="H11" s="132">
        <v>-6.0149007421057332E-2</v>
      </c>
      <c r="I11" s="132">
        <v>0.19146298172966891</v>
      </c>
      <c r="J11" s="133">
        <v>1.6069257468966036E-2</v>
      </c>
    </row>
    <row r="12" spans="1:11" s="20" customFormat="1" collapsed="1" x14ac:dyDescent="0.3">
      <c r="A12" s="21">
        <v>9</v>
      </c>
      <c r="B12" s="130" t="s">
        <v>51</v>
      </c>
      <c r="C12" s="131">
        <v>40031</v>
      </c>
      <c r="D12" s="131">
        <v>40129</v>
      </c>
      <c r="E12" s="132" t="s">
        <v>86</v>
      </c>
      <c r="F12" s="132" t="s">
        <v>86</v>
      </c>
      <c r="G12" s="132" t="s">
        <v>86</v>
      </c>
      <c r="H12" s="132" t="s">
        <v>86</v>
      </c>
      <c r="I12" s="132">
        <v>-0.43678818228125438</v>
      </c>
      <c r="J12" s="133">
        <v>-5.253478630056696E-2</v>
      </c>
    </row>
    <row r="13" spans="1:11" s="20" customFormat="1" collapsed="1" x14ac:dyDescent="0.3">
      <c r="A13" s="21">
        <v>10</v>
      </c>
      <c r="B13" s="153" t="s">
        <v>39</v>
      </c>
      <c r="C13" s="131">
        <v>40253</v>
      </c>
      <c r="D13" s="131">
        <v>40366</v>
      </c>
      <c r="E13" s="132">
        <v>-1.0124208792798295E-2</v>
      </c>
      <c r="F13" s="132">
        <v>-2.1023973328314627E-3</v>
      </c>
      <c r="G13" s="132">
        <v>-4.7741619702910132E-2</v>
      </c>
      <c r="H13" s="132">
        <v>-7.7679375503031722E-2</v>
      </c>
      <c r="I13" s="132">
        <v>0.35357876389026677</v>
      </c>
      <c r="J13" s="133">
        <v>3.0772392474365029E-2</v>
      </c>
    </row>
    <row r="14" spans="1:11" s="20" customFormat="1" collapsed="1" x14ac:dyDescent="0.3">
      <c r="A14" s="21">
        <v>11</v>
      </c>
      <c r="B14" s="154" t="s">
        <v>40</v>
      </c>
      <c r="C14" s="131">
        <v>40114</v>
      </c>
      <c r="D14" s="131">
        <v>40401</v>
      </c>
      <c r="E14" s="132">
        <v>2.5978830364230987E-2</v>
      </c>
      <c r="F14" s="132">
        <v>-1.8064731968877701E-2</v>
      </c>
      <c r="G14" s="132">
        <v>-3.353681626528271E-2</v>
      </c>
      <c r="H14" s="132">
        <v>-3.7739505453194044E-2</v>
      </c>
      <c r="I14" s="132">
        <v>0.37553102696407747</v>
      </c>
      <c r="J14" s="133">
        <v>3.2753300825624887E-2</v>
      </c>
    </row>
    <row r="15" spans="1:11" s="20" customFormat="1" collapsed="1" x14ac:dyDescent="0.3">
      <c r="A15" s="21">
        <v>12</v>
      </c>
      <c r="B15" s="154" t="s">
        <v>42</v>
      </c>
      <c r="C15" s="131">
        <v>40226</v>
      </c>
      <c r="D15" s="131">
        <v>40430</v>
      </c>
      <c r="E15" s="132">
        <v>3.9292862261717243E-3</v>
      </c>
      <c r="F15" s="132">
        <v>7.684531489825952E-3</v>
      </c>
      <c r="G15" s="132">
        <v>6.4359906355304419E-2</v>
      </c>
      <c r="H15" s="132">
        <v>8.6717619343115393E-2</v>
      </c>
      <c r="I15" s="132">
        <v>2.6565020222929707</v>
      </c>
      <c r="J15" s="133">
        <v>0.14123608466495874</v>
      </c>
    </row>
    <row r="16" spans="1:11" s="20" customFormat="1" collapsed="1" x14ac:dyDescent="0.3">
      <c r="A16" s="21">
        <v>13</v>
      </c>
      <c r="B16" s="154" t="s">
        <v>48</v>
      </c>
      <c r="C16" s="131">
        <v>40427</v>
      </c>
      <c r="D16" s="131">
        <v>40543</v>
      </c>
      <c r="E16" s="132">
        <v>1.5302924563118436E-2</v>
      </c>
      <c r="F16" s="132">
        <v>8.216867209904577E-2</v>
      </c>
      <c r="G16" s="132">
        <v>9.4561406517399638E-2</v>
      </c>
      <c r="H16" s="132">
        <v>0.15887478835541469</v>
      </c>
      <c r="I16" s="132">
        <v>2.543547213114794</v>
      </c>
      <c r="J16" s="133">
        <v>0.14238000820479191</v>
      </c>
    </row>
    <row r="17" spans="1:11" s="20" customFormat="1" collapsed="1" x14ac:dyDescent="0.3">
      <c r="A17" s="21">
        <v>14</v>
      </c>
      <c r="B17" s="154" t="s">
        <v>46</v>
      </c>
      <c r="C17" s="131">
        <v>40444</v>
      </c>
      <c r="D17" s="131">
        <v>40638</v>
      </c>
      <c r="E17" s="132">
        <v>-1.1115997050792359E-4</v>
      </c>
      <c r="F17" s="132">
        <v>-1.273030335761971E-2</v>
      </c>
      <c r="G17" s="132">
        <v>7.3456897880679106E-2</v>
      </c>
      <c r="H17" s="132">
        <v>3.5072934591673155E-2</v>
      </c>
      <c r="I17" s="132">
        <v>0.34894298465829432</v>
      </c>
      <c r="J17" s="133">
        <v>3.2910597367241445E-2</v>
      </c>
    </row>
    <row r="18" spans="1:11" s="20" customFormat="1" x14ac:dyDescent="0.3">
      <c r="A18" s="21">
        <v>15</v>
      </c>
      <c r="B18" s="154" t="s">
        <v>38</v>
      </c>
      <c r="C18" s="131">
        <v>40427</v>
      </c>
      <c r="D18" s="131">
        <v>40708</v>
      </c>
      <c r="E18" s="132">
        <v>1.4445403594725681E-2</v>
      </c>
      <c r="F18" s="132">
        <v>7.2320747135888652E-2</v>
      </c>
      <c r="G18" s="132">
        <v>0.11399255605477632</v>
      </c>
      <c r="H18" s="132">
        <v>0.1532311113559075</v>
      </c>
      <c r="I18" s="132">
        <v>3.0507918313255225</v>
      </c>
      <c r="J18" s="133">
        <v>0.16712197125714279</v>
      </c>
    </row>
    <row r="19" spans="1:11" s="20" customFormat="1" collapsed="1" x14ac:dyDescent="0.3">
      <c r="A19" s="21">
        <v>16</v>
      </c>
      <c r="B19" s="154" t="s">
        <v>44</v>
      </c>
      <c r="C19" s="131">
        <v>41026</v>
      </c>
      <c r="D19" s="131">
        <v>41242</v>
      </c>
      <c r="E19" s="132">
        <v>1.0955915335093991E-2</v>
      </c>
      <c r="F19" s="132">
        <v>2.177819252244273E-2</v>
      </c>
      <c r="G19" s="132">
        <v>0.16135669289226962</v>
      </c>
      <c r="H19" s="132">
        <v>0.13376943230406058</v>
      </c>
      <c r="I19" s="132">
        <v>1.7096417836161621</v>
      </c>
      <c r="J19" s="133">
        <v>0.14036622303549895</v>
      </c>
    </row>
    <row r="20" spans="1:11" s="20" customFormat="1" ht="14.6" thickBot="1" x14ac:dyDescent="0.35">
      <c r="A20" s="129"/>
      <c r="B20" s="174" t="s">
        <v>84</v>
      </c>
      <c r="C20" s="134" t="s">
        <v>3</v>
      </c>
      <c r="D20" s="134" t="s">
        <v>3</v>
      </c>
      <c r="E20" s="135">
        <f>AVERAGE(E4:E19)</f>
        <v>6.1235473873654835E-3</v>
      </c>
      <c r="F20" s="135">
        <f>AVERAGE(F4:F19)</f>
        <v>1.1211841476191631E-2</v>
      </c>
      <c r="G20" s="135">
        <f>AVERAGE(G4:G19)</f>
        <v>2.9525006936535488E-2</v>
      </c>
      <c r="H20" s="135">
        <f>AVERAGE(H4:H19)</f>
        <v>2.3781839537775337E-2</v>
      </c>
      <c r="I20" s="134" t="s">
        <v>3</v>
      </c>
      <c r="J20" s="134" t="s">
        <v>3</v>
      </c>
      <c r="K20" s="136"/>
    </row>
    <row r="21" spans="1:11" s="20" customFormat="1" x14ac:dyDescent="0.3">
      <c r="A21" s="148" t="s">
        <v>82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73"/>
    </row>
    <row r="22" spans="1:11" s="20" customFormat="1" collapsed="1" x14ac:dyDescent="0.3">
      <c r="J22" s="19"/>
    </row>
    <row r="23" spans="1:11" s="20" customFormat="1" x14ac:dyDescent="0.3">
      <c r="E23" s="103"/>
      <c r="F23" s="103"/>
      <c r="J23" s="19"/>
    </row>
    <row r="24" spans="1:11" s="20" customFormat="1" collapsed="1" x14ac:dyDescent="0.3">
      <c r="E24" s="104"/>
      <c r="I24" s="104"/>
      <c r="J24" s="19"/>
    </row>
    <row r="25" spans="1:11" s="20" customFormat="1" collapsed="1" x14ac:dyDescent="0.3"/>
    <row r="26" spans="1:11" s="20" customFormat="1" collapsed="1" x14ac:dyDescent="0.3"/>
    <row r="27" spans="1:11" s="20" customFormat="1" collapsed="1" x14ac:dyDescent="0.3"/>
    <row r="28" spans="1:11" s="20" customFormat="1" collapsed="1" x14ac:dyDescent="0.3"/>
    <row r="29" spans="1:11" s="20" customFormat="1" collapsed="1" x14ac:dyDescent="0.3"/>
    <row r="30" spans="1:11" s="20" customFormat="1" collapsed="1" x14ac:dyDescent="0.3"/>
    <row r="31" spans="1:11" s="20" customFormat="1" collapsed="1" x14ac:dyDescent="0.3"/>
    <row r="32" spans="1:11" s="20" customFormat="1" collapsed="1" x14ac:dyDescent="0.3"/>
    <row r="33" spans="3:8" s="20" customFormat="1" collapsed="1" x14ac:dyDescent="0.3"/>
    <row r="34" spans="3:8" s="20" customFormat="1" collapsed="1" x14ac:dyDescent="0.3"/>
    <row r="35" spans="3:8" s="20" customFormat="1" collapsed="1" x14ac:dyDescent="0.3"/>
    <row r="36" spans="3:8" s="20" customFormat="1" collapsed="1" x14ac:dyDescent="0.3"/>
    <row r="37" spans="3:8" s="20" customFormat="1" collapsed="1" x14ac:dyDescent="0.3"/>
    <row r="38" spans="3:8" s="20" customFormat="1" x14ac:dyDescent="0.3"/>
    <row r="39" spans="3:8" s="20" customFormat="1" x14ac:dyDescent="0.3"/>
    <row r="40" spans="3:8" s="28" customFormat="1" x14ac:dyDescent="0.3">
      <c r="C40" s="29"/>
      <c r="D40" s="29"/>
      <c r="E40" s="30"/>
      <c r="F40" s="30"/>
      <c r="G40" s="30"/>
      <c r="H40" s="30"/>
    </row>
    <row r="41" spans="3:8" s="28" customFormat="1" x14ac:dyDescent="0.3">
      <c r="C41" s="29"/>
      <c r="D41" s="29"/>
      <c r="E41" s="30"/>
      <c r="F41" s="30"/>
      <c r="G41" s="30"/>
      <c r="H41" s="30"/>
    </row>
    <row r="42" spans="3:8" s="28" customFormat="1" x14ac:dyDescent="0.3">
      <c r="C42" s="29"/>
      <c r="D42" s="29"/>
      <c r="E42" s="30"/>
      <c r="F42" s="30"/>
      <c r="G42" s="30"/>
      <c r="H42" s="30"/>
    </row>
    <row r="43" spans="3:8" s="28" customFormat="1" x14ac:dyDescent="0.3">
      <c r="C43" s="29"/>
      <c r="D43" s="29"/>
      <c r="E43" s="30"/>
      <c r="F43" s="30"/>
      <c r="G43" s="30"/>
      <c r="H43" s="30"/>
    </row>
    <row r="44" spans="3:8" s="28" customFormat="1" x14ac:dyDescent="0.3">
      <c r="C44" s="29"/>
      <c r="D44" s="29"/>
      <c r="E44" s="30"/>
      <c r="F44" s="30"/>
      <c r="G44" s="30"/>
      <c r="H44" s="30"/>
    </row>
    <row r="45" spans="3:8" s="28" customFormat="1" x14ac:dyDescent="0.3">
      <c r="C45" s="29"/>
      <c r="D45" s="29"/>
      <c r="E45" s="30"/>
      <c r="F45" s="30"/>
      <c r="G45" s="30"/>
      <c r="H45" s="30"/>
    </row>
    <row r="46" spans="3:8" s="28" customFormat="1" x14ac:dyDescent="0.3">
      <c r="C46" s="29"/>
      <c r="D46" s="29"/>
      <c r="E46" s="30"/>
      <c r="F46" s="30"/>
      <c r="G46" s="30"/>
      <c r="H46" s="30"/>
    </row>
    <row r="47" spans="3:8" s="28" customFormat="1" x14ac:dyDescent="0.3">
      <c r="C47" s="29"/>
      <c r="D47" s="29"/>
      <c r="E47" s="30"/>
      <c r="F47" s="30"/>
      <c r="G47" s="30"/>
      <c r="H47" s="30"/>
    </row>
    <row r="48" spans="3:8" s="28" customFormat="1" x14ac:dyDescent="0.3">
      <c r="C48" s="29"/>
      <c r="D48" s="29"/>
      <c r="E48" s="30"/>
      <c r="F48" s="30"/>
      <c r="G48" s="30"/>
      <c r="H48" s="30"/>
    </row>
    <row r="49" spans="3:8" s="28" customFormat="1" x14ac:dyDescent="0.3">
      <c r="C49" s="29"/>
      <c r="D49" s="29"/>
      <c r="E49" s="30"/>
      <c r="F49" s="30"/>
      <c r="G49" s="30"/>
      <c r="H49" s="30"/>
    </row>
    <row r="50" spans="3:8" s="28" customFormat="1" x14ac:dyDescent="0.3">
      <c r="C50" s="29"/>
      <c r="D50" s="29"/>
      <c r="E50" s="30"/>
      <c r="F50" s="30"/>
      <c r="G50" s="30"/>
      <c r="H50" s="30"/>
    </row>
    <row r="51" spans="3:8" s="28" customFormat="1" x14ac:dyDescent="0.3">
      <c r="C51" s="29"/>
      <c r="D51" s="29"/>
      <c r="E51" s="30"/>
      <c r="F51" s="30"/>
      <c r="G51" s="30"/>
      <c r="H51" s="30"/>
    </row>
    <row r="52" spans="3:8" s="28" customFormat="1" x14ac:dyDescent="0.3">
      <c r="C52" s="29"/>
      <c r="D52" s="29"/>
      <c r="E52" s="30"/>
      <c r="F52" s="30"/>
      <c r="G52" s="30"/>
      <c r="H52" s="30"/>
    </row>
    <row r="53" spans="3:8" s="28" customFormat="1" x14ac:dyDescent="0.3">
      <c r="C53" s="29"/>
      <c r="D53" s="29"/>
      <c r="E53" s="30"/>
      <c r="F53" s="30"/>
      <c r="G53" s="30"/>
      <c r="H53" s="30"/>
    </row>
    <row r="54" spans="3:8" s="28" customFormat="1" x14ac:dyDescent="0.3">
      <c r="C54" s="29"/>
      <c r="D54" s="29"/>
      <c r="E54" s="30"/>
      <c r="F54" s="30"/>
      <c r="G54" s="30"/>
      <c r="H54" s="30"/>
    </row>
    <row r="55" spans="3:8" s="28" customFormat="1" x14ac:dyDescent="0.3">
      <c r="C55" s="29"/>
      <c r="D55" s="29"/>
      <c r="E55" s="30"/>
      <c r="F55" s="30"/>
      <c r="G55" s="30"/>
      <c r="H55" s="30"/>
    </row>
    <row r="56" spans="3:8" s="28" customFormat="1" x14ac:dyDescent="0.3">
      <c r="C56" s="29"/>
      <c r="D56" s="29"/>
      <c r="E56" s="30"/>
      <c r="F56" s="30"/>
      <c r="G56" s="30"/>
      <c r="H56" s="30"/>
    </row>
    <row r="57" spans="3:8" s="28" customFormat="1" x14ac:dyDescent="0.3">
      <c r="C57" s="29"/>
      <c r="D57" s="29"/>
      <c r="E57" s="30"/>
      <c r="F57" s="30"/>
      <c r="G57" s="30"/>
      <c r="H57" s="30"/>
    </row>
    <row r="58" spans="3:8" s="28" customFormat="1" x14ac:dyDescent="0.3">
      <c r="C58" s="29"/>
      <c r="D58" s="29"/>
      <c r="E58" s="30"/>
      <c r="F58" s="30"/>
      <c r="G58" s="30"/>
      <c r="H58" s="30"/>
    </row>
    <row r="59" spans="3:8" s="28" customFormat="1" x14ac:dyDescent="0.3">
      <c r="C59" s="29"/>
      <c r="D59" s="29"/>
      <c r="E59" s="30"/>
      <c r="F59" s="30"/>
      <c r="G59" s="30"/>
      <c r="H59" s="30"/>
    </row>
  </sheetData>
  <mergeCells count="4">
    <mergeCell ref="A1:I1"/>
    <mergeCell ref="A2:A3"/>
    <mergeCell ref="A21:K21"/>
    <mergeCell ref="E2:K2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H66"/>
  <sheetViews>
    <sheetView zoomScale="60" zoomScaleNormal="60" workbookViewId="0">
      <selection activeCell="B71" sqref="B71"/>
    </sheetView>
  </sheetViews>
  <sheetFormatPr defaultColWidth="9.15234375" defaultRowHeight="14.15" x14ac:dyDescent="0.3"/>
  <cols>
    <col min="1" max="1" width="3.84375" style="28" customWidth="1"/>
    <col min="2" max="2" width="61.84375" style="28" bestFit="1" customWidth="1"/>
    <col min="3" max="3" width="24.69140625" style="28" customWidth="1"/>
    <col min="4" max="4" width="24.69140625" style="39" customWidth="1"/>
    <col min="5" max="7" width="24.69140625" style="28" customWidth="1"/>
    <col min="8" max="16384" width="9.15234375" style="28"/>
  </cols>
  <sheetData>
    <row r="1" spans="1:8" ht="15.9" thickBot="1" x14ac:dyDescent="0.35">
      <c r="A1" s="144" t="s">
        <v>87</v>
      </c>
      <c r="B1" s="144"/>
      <c r="C1" s="144"/>
      <c r="D1" s="144"/>
      <c r="E1" s="144"/>
      <c r="F1" s="144"/>
      <c r="G1" s="144"/>
    </row>
    <row r="2" spans="1:8" ht="14.6" customHeight="1" thickBot="1" x14ac:dyDescent="0.35">
      <c r="A2" s="176" t="s">
        <v>88</v>
      </c>
      <c r="B2" s="85"/>
      <c r="C2" s="177" t="s">
        <v>89</v>
      </c>
      <c r="D2" s="178"/>
      <c r="E2" s="177" t="s">
        <v>90</v>
      </c>
      <c r="F2" s="178"/>
      <c r="G2" s="86"/>
    </row>
    <row r="3" spans="1:8" ht="42.9" thickBot="1" x14ac:dyDescent="0.35">
      <c r="A3" s="179"/>
      <c r="B3" s="180" t="s">
        <v>78</v>
      </c>
      <c r="C3" s="100" t="s">
        <v>91</v>
      </c>
      <c r="D3" s="100" t="s">
        <v>92</v>
      </c>
      <c r="E3" s="100" t="s">
        <v>93</v>
      </c>
      <c r="F3" s="100" t="s">
        <v>92</v>
      </c>
      <c r="G3" s="18" t="s">
        <v>94</v>
      </c>
    </row>
    <row r="4" spans="1:8" ht="15" customHeight="1" x14ac:dyDescent="0.3">
      <c r="A4" s="21">
        <v>1</v>
      </c>
      <c r="B4" s="35" t="s">
        <v>45</v>
      </c>
      <c r="C4" s="36">
        <v>172.31541999999993</v>
      </c>
      <c r="D4" s="91">
        <v>5.0667905248381197E-2</v>
      </c>
      <c r="E4" s="37">
        <v>309</v>
      </c>
      <c r="F4" s="91">
        <v>6.4929607060306788E-2</v>
      </c>
      <c r="G4" s="38">
        <v>222.4301468141652</v>
      </c>
      <c r="H4" s="48"/>
    </row>
    <row r="5" spans="1:8" ht="14.25" customHeight="1" x14ac:dyDescent="0.3">
      <c r="A5" s="21">
        <v>2</v>
      </c>
      <c r="B5" s="35" t="s">
        <v>36</v>
      </c>
      <c r="C5" s="36">
        <v>436.85356000000235</v>
      </c>
      <c r="D5" s="91">
        <v>1.5060421589791022E-2</v>
      </c>
      <c r="E5" s="37">
        <v>0</v>
      </c>
      <c r="F5" s="91">
        <v>0</v>
      </c>
      <c r="G5" s="38">
        <v>0</v>
      </c>
      <c r="H5" s="48"/>
    </row>
    <row r="6" spans="1:8" x14ac:dyDescent="0.3">
      <c r="A6" s="21">
        <v>3</v>
      </c>
      <c r="B6" s="35" t="s">
        <v>40</v>
      </c>
      <c r="C6" s="36">
        <v>124.13358000000008</v>
      </c>
      <c r="D6" s="91">
        <v>2.597883036423982E-2</v>
      </c>
      <c r="E6" s="37">
        <v>0</v>
      </c>
      <c r="F6" s="91">
        <v>0</v>
      </c>
      <c r="G6" s="38">
        <v>0</v>
      </c>
    </row>
    <row r="7" spans="1:8" x14ac:dyDescent="0.3">
      <c r="A7" s="21">
        <v>4</v>
      </c>
      <c r="B7" s="35" t="s">
        <v>38</v>
      </c>
      <c r="C7" s="36">
        <v>119.69032000000031</v>
      </c>
      <c r="D7" s="91">
        <v>1.444540359463274E-2</v>
      </c>
      <c r="E7" s="37">
        <v>0</v>
      </c>
      <c r="F7" s="91">
        <v>0</v>
      </c>
      <c r="G7" s="38">
        <v>0</v>
      </c>
    </row>
    <row r="8" spans="1:8" x14ac:dyDescent="0.3">
      <c r="A8" s="21">
        <v>5</v>
      </c>
      <c r="B8" s="35" t="s">
        <v>43</v>
      </c>
      <c r="C8" s="36">
        <v>24.302939999999943</v>
      </c>
      <c r="D8" s="91">
        <v>6.7366648238804212E-3</v>
      </c>
      <c r="E8" s="37">
        <v>0</v>
      </c>
      <c r="F8" s="91">
        <v>0</v>
      </c>
      <c r="G8" s="38">
        <v>0</v>
      </c>
    </row>
    <row r="9" spans="1:8" x14ac:dyDescent="0.3">
      <c r="A9" s="21">
        <v>6</v>
      </c>
      <c r="B9" s="35" t="s">
        <v>48</v>
      </c>
      <c r="C9" s="36">
        <v>19.547810000000055</v>
      </c>
      <c r="D9" s="91">
        <v>1.5302924563074324E-2</v>
      </c>
      <c r="E9" s="37">
        <v>0</v>
      </c>
      <c r="F9" s="91">
        <v>0</v>
      </c>
      <c r="G9" s="38">
        <v>0</v>
      </c>
    </row>
    <row r="10" spans="1:8" x14ac:dyDescent="0.3">
      <c r="A10" s="21">
        <v>7</v>
      </c>
      <c r="B10" s="35" t="s">
        <v>42</v>
      </c>
      <c r="C10" s="36">
        <v>17.974879999999889</v>
      </c>
      <c r="D10" s="91">
        <v>3.9292862261721276E-3</v>
      </c>
      <c r="E10" s="37">
        <v>0</v>
      </c>
      <c r="F10" s="91">
        <v>0</v>
      </c>
      <c r="G10" s="38">
        <v>0</v>
      </c>
      <c r="H10" s="48"/>
    </row>
    <row r="11" spans="1:8" x14ac:dyDescent="0.3">
      <c r="A11" s="21">
        <v>8</v>
      </c>
      <c r="B11" s="35" t="s">
        <v>50</v>
      </c>
      <c r="C11" s="36">
        <v>13.169619999999995</v>
      </c>
      <c r="D11" s="91">
        <v>1.874976277377614E-2</v>
      </c>
      <c r="E11" s="37">
        <v>0</v>
      </c>
      <c r="F11" s="91">
        <v>0</v>
      </c>
      <c r="G11" s="38">
        <v>0</v>
      </c>
    </row>
    <row r="12" spans="1:8" x14ac:dyDescent="0.3">
      <c r="A12" s="21">
        <v>9</v>
      </c>
      <c r="B12" s="35" t="s">
        <v>46</v>
      </c>
      <c r="C12" s="36">
        <v>-0.21505000000004657</v>
      </c>
      <c r="D12" s="91">
        <v>-1.1115997049706689E-4</v>
      </c>
      <c r="E12" s="37">
        <v>0</v>
      </c>
      <c r="F12" s="91">
        <v>0</v>
      </c>
      <c r="G12" s="38">
        <v>0</v>
      </c>
    </row>
    <row r="13" spans="1:8" x14ac:dyDescent="0.3">
      <c r="A13" s="21">
        <v>10</v>
      </c>
      <c r="B13" s="35" t="s">
        <v>47</v>
      </c>
      <c r="C13" s="36">
        <v>-8.1703500000000933</v>
      </c>
      <c r="D13" s="91">
        <v>-5.0674695046919486E-3</v>
      </c>
      <c r="E13" s="37">
        <v>0</v>
      </c>
      <c r="F13" s="91">
        <v>0</v>
      </c>
      <c r="G13" s="38">
        <v>0</v>
      </c>
    </row>
    <row r="14" spans="1:8" x14ac:dyDescent="0.3">
      <c r="A14" s="21">
        <v>11</v>
      </c>
      <c r="B14" s="35" t="s">
        <v>49</v>
      </c>
      <c r="C14" s="36">
        <v>-9.5775800000000739</v>
      </c>
      <c r="D14" s="91">
        <v>-9.1772227393556866E-3</v>
      </c>
      <c r="E14" s="37">
        <v>0</v>
      </c>
      <c r="F14" s="91">
        <v>0</v>
      </c>
      <c r="G14" s="38">
        <v>0</v>
      </c>
    </row>
    <row r="15" spans="1:8" x14ac:dyDescent="0.3">
      <c r="A15" s="21">
        <v>12</v>
      </c>
      <c r="B15" s="35" t="s">
        <v>41</v>
      </c>
      <c r="C15" s="36">
        <v>-0.19650999999977647</v>
      </c>
      <c r="D15" s="91">
        <v>-4.0176628735100661E-5</v>
      </c>
      <c r="E15" s="37">
        <v>-13</v>
      </c>
      <c r="F15" s="91">
        <v>-3.1568722680913063E-3</v>
      </c>
      <c r="G15" s="38">
        <v>-15.36120496357481</v>
      </c>
    </row>
    <row r="16" spans="1:8" ht="13.5" customHeight="1" x14ac:dyDescent="0.3">
      <c r="A16" s="21">
        <v>13</v>
      </c>
      <c r="B16" s="35" t="s">
        <v>44</v>
      </c>
      <c r="C16" s="36">
        <v>18.031749999999999</v>
      </c>
      <c r="D16" s="91">
        <v>5.4593604111958134E-3</v>
      </c>
      <c r="E16" s="37">
        <v>-67</v>
      </c>
      <c r="F16" s="91">
        <v>-5.4369877464903026E-3</v>
      </c>
      <c r="G16" s="38">
        <v>-18.015732052259871</v>
      </c>
    </row>
    <row r="17" spans="1:8" x14ac:dyDescent="0.3">
      <c r="A17" s="21">
        <v>14</v>
      </c>
      <c r="B17" s="35" t="s">
        <v>39</v>
      </c>
      <c r="C17" s="36">
        <v>-154.52570999999998</v>
      </c>
      <c r="D17" s="91">
        <v>-2.6172236023742537E-2</v>
      </c>
      <c r="E17" s="37">
        <v>-70000</v>
      </c>
      <c r="F17" s="91">
        <v>-1.6212162549626586E-2</v>
      </c>
      <c r="G17" s="38">
        <v>-95.916833250496623</v>
      </c>
    </row>
    <row r="18" spans="1:8" x14ac:dyDescent="0.3">
      <c r="A18" s="21">
        <v>15</v>
      </c>
      <c r="B18" s="35" t="s">
        <v>83</v>
      </c>
      <c r="C18" s="36">
        <v>-547.80158000000006</v>
      </c>
      <c r="D18" s="91">
        <v>-3.8790249142629102E-2</v>
      </c>
      <c r="E18" s="37">
        <v>-178</v>
      </c>
      <c r="F18" s="91">
        <v>-5.3405340534053408E-2</v>
      </c>
      <c r="G18" s="38">
        <v>-756.79976734333195</v>
      </c>
    </row>
    <row r="19" spans="1:8" x14ac:dyDescent="0.3">
      <c r="A19" s="21">
        <v>16</v>
      </c>
      <c r="B19" s="35" t="s">
        <v>51</v>
      </c>
      <c r="C19" s="36" t="s">
        <v>86</v>
      </c>
      <c r="D19" s="91" t="s">
        <v>86</v>
      </c>
      <c r="E19" s="37" t="s">
        <v>86</v>
      </c>
      <c r="F19" s="91" t="s">
        <v>86</v>
      </c>
      <c r="G19" s="38" t="s">
        <v>86</v>
      </c>
    </row>
    <row r="20" spans="1:8" ht="14.6" thickBot="1" x14ac:dyDescent="0.35">
      <c r="A20" s="84"/>
      <c r="B20" s="175" t="s">
        <v>71</v>
      </c>
      <c r="C20" s="88">
        <v>225.53310000000238</v>
      </c>
      <c r="D20" s="92">
        <v>2.5499978105516644E-3</v>
      </c>
      <c r="E20" s="89">
        <v>-69949</v>
      </c>
      <c r="F20" s="92">
        <v>-1.5873408495015975E-2</v>
      </c>
      <c r="G20" s="90">
        <v>-663.663390795498</v>
      </c>
      <c r="H20" s="48"/>
    </row>
    <row r="21" spans="1:8" x14ac:dyDescent="0.3">
      <c r="B21" s="63"/>
      <c r="C21" s="64"/>
      <c r="D21" s="65"/>
      <c r="E21" s="66"/>
      <c r="F21" s="65"/>
      <c r="G21" s="64"/>
      <c r="H21" s="48"/>
    </row>
    <row r="40" spans="2:5" x14ac:dyDescent="0.3">
      <c r="B40" s="55"/>
      <c r="C40" s="56"/>
      <c r="D40" s="57"/>
      <c r="E40" s="58"/>
    </row>
    <row r="41" spans="2:5" x14ac:dyDescent="0.3">
      <c r="B41" s="55"/>
      <c r="C41" s="56"/>
      <c r="D41" s="57"/>
      <c r="E41" s="58"/>
    </row>
    <row r="42" spans="2:5" x14ac:dyDescent="0.3">
      <c r="B42" s="55"/>
      <c r="C42" s="56"/>
      <c r="D42" s="57"/>
      <c r="E42" s="58"/>
    </row>
    <row r="43" spans="2:5" x14ac:dyDescent="0.3">
      <c r="B43" s="55"/>
      <c r="C43" s="56"/>
      <c r="D43" s="57"/>
      <c r="E43" s="58"/>
    </row>
    <row r="44" spans="2:5" x14ac:dyDescent="0.3">
      <c r="B44" s="55"/>
      <c r="C44" s="56"/>
      <c r="D44" s="57"/>
      <c r="E44" s="58"/>
    </row>
    <row r="45" spans="2:5" x14ac:dyDescent="0.3">
      <c r="B45" s="55"/>
      <c r="C45" s="56"/>
      <c r="D45" s="57"/>
      <c r="E45" s="58"/>
    </row>
    <row r="46" spans="2:5" ht="14.6" thickBot="1" x14ac:dyDescent="0.35">
      <c r="B46" s="75"/>
      <c r="C46" s="75"/>
      <c r="D46" s="75"/>
      <c r="E46" s="75"/>
    </row>
    <row r="49" spans="2:6" ht="14.25" customHeight="1" x14ac:dyDescent="0.3"/>
    <row r="50" spans="2:6" x14ac:dyDescent="0.3">
      <c r="F50" s="48"/>
    </row>
    <row r="52" spans="2:6" x14ac:dyDescent="0.3">
      <c r="F52"/>
    </row>
    <row r="53" spans="2:6" x14ac:dyDescent="0.3">
      <c r="F53"/>
    </row>
    <row r="54" spans="2:6" ht="28.75" thickBot="1" x14ac:dyDescent="0.35">
      <c r="B54" s="142" t="s">
        <v>78</v>
      </c>
      <c r="C54" s="100" t="s">
        <v>95</v>
      </c>
      <c r="D54" s="100" t="s">
        <v>96</v>
      </c>
      <c r="E54" s="34" t="s">
        <v>97</v>
      </c>
      <c r="F54"/>
    </row>
    <row r="55" spans="2:6" x14ac:dyDescent="0.3">
      <c r="B55" s="35" t="str">
        <f t="shared" ref="B55:D59" si="0">B4</f>
        <v>UNIVER.UA/Iaroslav Mudryi: Fond Aktsii</v>
      </c>
      <c r="C55" s="36">
        <f t="shared" si="0"/>
        <v>172.31541999999993</v>
      </c>
      <c r="D55" s="91">
        <f t="shared" si="0"/>
        <v>5.0667905248381197E-2</v>
      </c>
      <c r="E55" s="38">
        <f>G4</f>
        <v>222.4301468141652</v>
      </c>
    </row>
    <row r="56" spans="2:6" x14ac:dyDescent="0.3">
      <c r="B56" s="35" t="str">
        <f t="shared" si="0"/>
        <v>КІNТО-Klasychnyi</v>
      </c>
      <c r="C56" s="36">
        <f t="shared" si="0"/>
        <v>436.85356000000235</v>
      </c>
      <c r="D56" s="91">
        <f t="shared" si="0"/>
        <v>1.5060421589791022E-2</v>
      </c>
      <c r="E56" s="38">
        <f>G5</f>
        <v>0</v>
      </c>
    </row>
    <row r="57" spans="2:6" x14ac:dyDescent="0.3">
      <c r="B57" s="35" t="str">
        <f t="shared" si="0"/>
        <v>Sofiivskyi</v>
      </c>
      <c r="C57" s="36">
        <f t="shared" si="0"/>
        <v>124.13358000000008</v>
      </c>
      <c r="D57" s="91">
        <f t="shared" si="0"/>
        <v>2.597883036423982E-2</v>
      </c>
      <c r="E57" s="38">
        <f>G6</f>
        <v>0</v>
      </c>
    </row>
    <row r="58" spans="2:6" x14ac:dyDescent="0.3">
      <c r="B58" s="35" t="str">
        <f t="shared" si="0"/>
        <v>UNIVER.UA/Myhailo Hrushevskyi: Fond Derzhavnykh Paperiv</v>
      </c>
      <c r="C58" s="36">
        <f t="shared" si="0"/>
        <v>119.69032000000031</v>
      </c>
      <c r="D58" s="91">
        <f t="shared" si="0"/>
        <v>1.444540359463274E-2</v>
      </c>
      <c r="E58" s="38">
        <f>G7</f>
        <v>0</v>
      </c>
    </row>
    <row r="59" spans="2:6" x14ac:dyDescent="0.3">
      <c r="B59" s="115" t="str">
        <f t="shared" si="0"/>
        <v>Altus – Zbalansovanyi</v>
      </c>
      <c r="C59" s="116">
        <f t="shared" si="0"/>
        <v>24.302939999999943</v>
      </c>
      <c r="D59" s="117">
        <f t="shared" si="0"/>
        <v>6.7366648238804212E-3</v>
      </c>
      <c r="E59" s="118">
        <f>G8</f>
        <v>0</v>
      </c>
    </row>
    <row r="60" spans="2:6" x14ac:dyDescent="0.3">
      <c r="B60" s="114" t="str">
        <f>B14</f>
        <v>ТАSK Resurs</v>
      </c>
      <c r="C60" s="36">
        <f t="shared" ref="C60:D63" si="1">C14</f>
        <v>-9.5775800000000739</v>
      </c>
      <c r="D60" s="91">
        <f t="shared" si="1"/>
        <v>-9.1772227393556866E-3</v>
      </c>
      <c r="E60" s="38">
        <f>G14</f>
        <v>0</v>
      </c>
    </row>
    <row r="61" spans="2:6" x14ac:dyDescent="0.3">
      <c r="B61" s="114" t="str">
        <f>B15</f>
        <v>КІNTO-Ekviti</v>
      </c>
      <c r="C61" s="36">
        <f t="shared" si="1"/>
        <v>-0.19650999999977647</v>
      </c>
      <c r="D61" s="91">
        <f t="shared" si="1"/>
        <v>-4.0176628735100661E-5</v>
      </c>
      <c r="E61" s="38">
        <f>G15</f>
        <v>-15.36120496357481</v>
      </c>
    </row>
    <row r="62" spans="2:6" x14ac:dyDescent="0.3">
      <c r="B62" s="114" t="str">
        <f>B16</f>
        <v>KINTO-Kaznacheiskyi</v>
      </c>
      <c r="C62" s="36">
        <f t="shared" si="1"/>
        <v>18.031749999999999</v>
      </c>
      <c r="D62" s="91">
        <f t="shared" si="1"/>
        <v>5.4593604111958134E-3</v>
      </c>
      <c r="E62" s="38">
        <f>G16</f>
        <v>-18.015732052259871</v>
      </c>
    </row>
    <row r="63" spans="2:6" x14ac:dyDescent="0.3">
      <c r="B63" s="114" t="str">
        <f>B17</f>
        <v>OTP Fond Aktsii</v>
      </c>
      <c r="C63" s="36">
        <f t="shared" si="1"/>
        <v>-154.52570999999998</v>
      </c>
      <c r="D63" s="91">
        <f t="shared" si="1"/>
        <v>-2.6172236023742537E-2</v>
      </c>
      <c r="E63" s="38">
        <f>G17</f>
        <v>-95.916833250496623</v>
      </c>
    </row>
    <row r="64" spans="2:6" x14ac:dyDescent="0.3">
      <c r="B64" s="114" t="str">
        <f>B18</f>
        <v>OTP Klasychnyi</v>
      </c>
      <c r="C64" s="36">
        <f>C18</f>
        <v>-547.80158000000006</v>
      </c>
      <c r="D64" s="91">
        <f>D18</f>
        <v>-3.8790249142629102E-2</v>
      </c>
      <c r="E64" s="38">
        <f>G18</f>
        <v>-756.79976734333195</v>
      </c>
    </row>
    <row r="65" spans="2:5" x14ac:dyDescent="0.3">
      <c r="B65" s="181" t="s">
        <v>70</v>
      </c>
      <c r="C65" s="121">
        <f>C20-SUM(C55:C64)</f>
        <v>42.306909999999789</v>
      </c>
      <c r="D65" s="121">
        <f>D20-SUM(D55:D64)</f>
        <v>-4.1618703687106934E-2</v>
      </c>
      <c r="E65" s="121">
        <f>G20-SUM(E55:E64)</f>
        <v>0</v>
      </c>
    </row>
    <row r="66" spans="2:5" x14ac:dyDescent="0.3">
      <c r="B66" s="182" t="s">
        <v>71</v>
      </c>
      <c r="C66" s="120">
        <f>SUM(C55:C65)</f>
        <v>225.53310000000238</v>
      </c>
      <c r="D66" s="120"/>
      <c r="E66" s="120">
        <f>SUM(E55:E65)</f>
        <v>-663.663390795498</v>
      </c>
    </row>
  </sheetData>
  <mergeCells count="4"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C105"/>
  <sheetViews>
    <sheetView zoomScale="80" workbookViewId="0">
      <selection activeCell="A25" sqref="A25"/>
    </sheetView>
  </sheetViews>
  <sheetFormatPr defaultRowHeight="12.45" x14ac:dyDescent="0.3"/>
  <cols>
    <col min="1" max="1" width="64.3828125" bestFit="1" customWidth="1"/>
    <col min="2" max="2" width="12.69140625" customWidth="1"/>
    <col min="3" max="3" width="2.69140625" customWidth="1"/>
  </cols>
  <sheetData>
    <row r="1" spans="1:3" ht="14.6" thickBot="1" x14ac:dyDescent="0.35">
      <c r="A1" s="61" t="s">
        <v>78</v>
      </c>
      <c r="B1" s="62" t="s">
        <v>98</v>
      </c>
      <c r="C1" s="10"/>
    </row>
    <row r="2" spans="1:3" ht="14.15" x14ac:dyDescent="0.3">
      <c r="A2" s="137" t="s">
        <v>45</v>
      </c>
      <c r="B2" s="138">
        <v>-1.3392154483650831E-2</v>
      </c>
      <c r="C2" s="10"/>
    </row>
    <row r="3" spans="1:3" ht="14.15" x14ac:dyDescent="0.3">
      <c r="A3" s="122" t="s">
        <v>39</v>
      </c>
      <c r="B3" s="126">
        <v>-1.0124208792798295E-2</v>
      </c>
      <c r="C3" s="10"/>
    </row>
    <row r="4" spans="1:3" ht="14.15" x14ac:dyDescent="0.3">
      <c r="A4" s="122" t="s">
        <v>49</v>
      </c>
      <c r="B4" s="126">
        <v>-9.177222739389812E-3</v>
      </c>
      <c r="C4" s="10"/>
    </row>
    <row r="5" spans="1:3" ht="14.15" x14ac:dyDescent="0.3">
      <c r="A5" s="122" t="s">
        <v>47</v>
      </c>
      <c r="B5" s="127">
        <v>-5.0674695046735163E-3</v>
      </c>
      <c r="C5" s="10"/>
    </row>
    <row r="6" spans="1:3" ht="14.15" x14ac:dyDescent="0.3">
      <c r="A6" s="122" t="s">
        <v>46</v>
      </c>
      <c r="B6" s="127">
        <v>-1.1115997050792359E-4</v>
      </c>
      <c r="C6" s="10"/>
    </row>
    <row r="7" spans="1:3" ht="14.15" x14ac:dyDescent="0.3">
      <c r="A7" s="122" t="s">
        <v>41</v>
      </c>
      <c r="B7" s="127">
        <v>3.1265658084511649E-3</v>
      </c>
      <c r="C7" s="10"/>
    </row>
    <row r="8" spans="1:3" ht="14.15" x14ac:dyDescent="0.3">
      <c r="A8" s="122" t="s">
        <v>42</v>
      </c>
      <c r="B8" s="127">
        <v>3.9292862261717243E-3</v>
      </c>
      <c r="C8" s="10"/>
    </row>
    <row r="9" spans="1:3" ht="14.15" x14ac:dyDescent="0.3">
      <c r="A9" s="122" t="s">
        <v>43</v>
      </c>
      <c r="B9" s="127">
        <v>6.7366648238842419E-3</v>
      </c>
      <c r="C9" s="10"/>
    </row>
    <row r="10" spans="1:3" ht="14.15" x14ac:dyDescent="0.3">
      <c r="A10" s="122" t="s">
        <v>44</v>
      </c>
      <c r="B10" s="127">
        <v>1.0955915335093991E-2</v>
      </c>
      <c r="C10" s="10"/>
    </row>
    <row r="11" spans="1:3" ht="14.15" x14ac:dyDescent="0.3">
      <c r="A11" s="122" t="s">
        <v>38</v>
      </c>
      <c r="B11" s="127">
        <v>1.4445403594725681E-2</v>
      </c>
      <c r="C11" s="10"/>
    </row>
    <row r="12" spans="1:3" ht="14.15" x14ac:dyDescent="0.3">
      <c r="A12" s="122" t="s">
        <v>36</v>
      </c>
      <c r="B12" s="127">
        <v>1.5060421589635054E-2</v>
      </c>
      <c r="C12" s="10"/>
    </row>
    <row r="13" spans="1:3" ht="14.15" x14ac:dyDescent="0.3">
      <c r="A13" s="122" t="s">
        <v>48</v>
      </c>
      <c r="B13" s="127">
        <v>1.5302924563118436E-2</v>
      </c>
      <c r="C13" s="10"/>
    </row>
    <row r="14" spans="1:3" ht="14.15" x14ac:dyDescent="0.3">
      <c r="A14" s="122" t="s">
        <v>83</v>
      </c>
      <c r="B14" s="127">
        <v>1.5439651222443507E-2</v>
      </c>
      <c r="C14" s="10"/>
    </row>
    <row r="15" spans="1:3" ht="14.15" x14ac:dyDescent="0.3">
      <c r="A15" s="122" t="s">
        <v>50</v>
      </c>
      <c r="B15" s="127">
        <v>1.8749762773747847E-2</v>
      </c>
      <c r="C15" s="10"/>
    </row>
    <row r="16" spans="1:3" ht="14.15" x14ac:dyDescent="0.3">
      <c r="A16" s="122" t="s">
        <v>40</v>
      </c>
      <c r="B16" s="127">
        <v>2.5978830364230987E-2</v>
      </c>
      <c r="C16" s="10"/>
    </row>
    <row r="17" spans="1:3" ht="14.15" x14ac:dyDescent="0.3">
      <c r="A17" s="183" t="s">
        <v>99</v>
      </c>
      <c r="B17" s="126">
        <v>6.1235473873654835E-3</v>
      </c>
      <c r="C17" s="10"/>
    </row>
    <row r="18" spans="1:3" ht="14.15" x14ac:dyDescent="0.3">
      <c r="A18" s="183" t="s">
        <v>14</v>
      </c>
      <c r="B18" s="126">
        <v>-3.3484427547886275E-3</v>
      </c>
      <c r="C18" s="10"/>
    </row>
    <row r="19" spans="1:3" ht="14.15" x14ac:dyDescent="0.3">
      <c r="A19" s="183" t="s">
        <v>13</v>
      </c>
      <c r="B19" s="126">
        <v>-1.3596193065941176E-3</v>
      </c>
      <c r="C19" s="53"/>
    </row>
    <row r="20" spans="1:3" ht="14.15" x14ac:dyDescent="0.3">
      <c r="A20" s="183" t="s">
        <v>100</v>
      </c>
      <c r="B20" s="126">
        <v>1.1246662556007925E-2</v>
      </c>
      <c r="C20" s="9"/>
    </row>
    <row r="21" spans="1:3" ht="14.15" x14ac:dyDescent="0.3">
      <c r="A21" s="183" t="s">
        <v>101</v>
      </c>
      <c r="B21" s="126">
        <v>-6.2029977943932613E-3</v>
      </c>
      <c r="C21" s="72"/>
    </row>
    <row r="22" spans="1:3" ht="14.15" x14ac:dyDescent="0.3">
      <c r="A22" s="183" t="s">
        <v>102</v>
      </c>
      <c r="B22" s="126">
        <v>1.052054794520548E-2</v>
      </c>
      <c r="C22" s="10"/>
    </row>
    <row r="23" spans="1:3" ht="14.6" thickBot="1" x14ac:dyDescent="0.35">
      <c r="A23" s="184" t="s">
        <v>103</v>
      </c>
      <c r="B23" s="128">
        <v>1.6908989058314283E-2</v>
      </c>
      <c r="C23" s="10"/>
    </row>
    <row r="24" spans="1:3" x14ac:dyDescent="0.3">
      <c r="B24" s="10"/>
      <c r="C24" s="10"/>
    </row>
    <row r="25" spans="1:3" x14ac:dyDescent="0.3">
      <c r="C25" s="10"/>
    </row>
    <row r="26" spans="1:3" x14ac:dyDescent="0.3">
      <c r="B26" s="10"/>
      <c r="C26" s="10"/>
    </row>
    <row r="27" spans="1:3" x14ac:dyDescent="0.3">
      <c r="C27" s="10"/>
    </row>
    <row r="28" spans="1:3" x14ac:dyDescent="0.3">
      <c r="B28" s="10"/>
    </row>
    <row r="29" spans="1:3" x14ac:dyDescent="0.3">
      <c r="B29" s="10"/>
    </row>
    <row r="30" spans="1:3" x14ac:dyDescent="0.3">
      <c r="B30" s="10"/>
    </row>
    <row r="31" spans="1:3" x14ac:dyDescent="0.3">
      <c r="B31" s="10"/>
    </row>
    <row r="32" spans="1:3" x14ac:dyDescent="0.3">
      <c r="B32" s="10"/>
    </row>
    <row r="33" spans="2:2" x14ac:dyDescent="0.3">
      <c r="B33" s="10"/>
    </row>
    <row r="34" spans="2:2" x14ac:dyDescent="0.3">
      <c r="B34" s="10"/>
    </row>
    <row r="35" spans="2:2" x14ac:dyDescent="0.3">
      <c r="B35" s="10"/>
    </row>
    <row r="36" spans="2:2" x14ac:dyDescent="0.3">
      <c r="B36" s="10"/>
    </row>
    <row r="37" spans="2:2" x14ac:dyDescent="0.3">
      <c r="B37" s="10"/>
    </row>
    <row r="38" spans="2:2" x14ac:dyDescent="0.3">
      <c r="B38" s="10"/>
    </row>
    <row r="39" spans="2:2" x14ac:dyDescent="0.3">
      <c r="B39" s="10"/>
    </row>
    <row r="40" spans="2:2" x14ac:dyDescent="0.3">
      <c r="B40" s="10"/>
    </row>
    <row r="41" spans="2:2" x14ac:dyDescent="0.3">
      <c r="B41" s="10"/>
    </row>
    <row r="42" spans="2:2" x14ac:dyDescent="0.3">
      <c r="B42" s="10"/>
    </row>
    <row r="43" spans="2:2" x14ac:dyDescent="0.3">
      <c r="B43" s="10"/>
    </row>
    <row r="44" spans="2:2" x14ac:dyDescent="0.3">
      <c r="B44" s="10"/>
    </row>
    <row r="45" spans="2:2" x14ac:dyDescent="0.3">
      <c r="B45" s="10"/>
    </row>
    <row r="46" spans="2:2" x14ac:dyDescent="0.3">
      <c r="B46" s="10"/>
    </row>
    <row r="47" spans="2:2" x14ac:dyDescent="0.3">
      <c r="B47" s="10"/>
    </row>
    <row r="48" spans="2:2" x14ac:dyDescent="0.3">
      <c r="B48" s="10"/>
    </row>
    <row r="49" spans="2:2" x14ac:dyDescent="0.3">
      <c r="B49" s="10"/>
    </row>
    <row r="50" spans="2:2" x14ac:dyDescent="0.3">
      <c r="B50" s="10"/>
    </row>
    <row r="51" spans="2:2" x14ac:dyDescent="0.3">
      <c r="B51" s="10"/>
    </row>
    <row r="52" spans="2:2" x14ac:dyDescent="0.3">
      <c r="B52" s="10"/>
    </row>
    <row r="53" spans="2:2" x14ac:dyDescent="0.3">
      <c r="B53" s="10"/>
    </row>
    <row r="54" spans="2:2" x14ac:dyDescent="0.3">
      <c r="B54" s="10"/>
    </row>
    <row r="55" spans="2:2" x14ac:dyDescent="0.3">
      <c r="B55" s="10"/>
    </row>
    <row r="56" spans="2:2" x14ac:dyDescent="0.3">
      <c r="B56" s="10"/>
    </row>
    <row r="57" spans="2:2" x14ac:dyDescent="0.3">
      <c r="B57" s="10"/>
    </row>
    <row r="58" spans="2:2" x14ac:dyDescent="0.3">
      <c r="B58" s="10"/>
    </row>
    <row r="59" spans="2:2" x14ac:dyDescent="0.3">
      <c r="B59" s="10"/>
    </row>
    <row r="60" spans="2:2" x14ac:dyDescent="0.3">
      <c r="B60" s="10"/>
    </row>
    <row r="61" spans="2:2" x14ac:dyDescent="0.3">
      <c r="B61" s="10"/>
    </row>
    <row r="62" spans="2:2" x14ac:dyDescent="0.3">
      <c r="B62" s="10"/>
    </row>
    <row r="63" spans="2:2" x14ac:dyDescent="0.3">
      <c r="B63" s="10"/>
    </row>
    <row r="64" spans="2:2" x14ac:dyDescent="0.3">
      <c r="B64" s="10"/>
    </row>
    <row r="65" spans="2:2" x14ac:dyDescent="0.3">
      <c r="B65" s="10"/>
    </row>
    <row r="66" spans="2:2" x14ac:dyDescent="0.3">
      <c r="B66" s="10"/>
    </row>
    <row r="67" spans="2:2" x14ac:dyDescent="0.3">
      <c r="B67" s="10"/>
    </row>
    <row r="68" spans="2:2" x14ac:dyDescent="0.3">
      <c r="B68" s="10"/>
    </row>
    <row r="69" spans="2:2" x14ac:dyDescent="0.3">
      <c r="B69" s="10"/>
    </row>
    <row r="70" spans="2:2" x14ac:dyDescent="0.3">
      <c r="B70" s="10"/>
    </row>
    <row r="71" spans="2:2" x14ac:dyDescent="0.3">
      <c r="B71" s="10"/>
    </row>
    <row r="72" spans="2:2" x14ac:dyDescent="0.3">
      <c r="B72" s="10"/>
    </row>
    <row r="73" spans="2:2" x14ac:dyDescent="0.3">
      <c r="B73" s="10"/>
    </row>
    <row r="74" spans="2:2" x14ac:dyDescent="0.3">
      <c r="B74" s="10"/>
    </row>
    <row r="75" spans="2:2" x14ac:dyDescent="0.3">
      <c r="B75" s="10"/>
    </row>
    <row r="76" spans="2:2" x14ac:dyDescent="0.3">
      <c r="B76" s="10"/>
    </row>
    <row r="77" spans="2:2" x14ac:dyDescent="0.3">
      <c r="B77" s="10"/>
    </row>
    <row r="78" spans="2:2" x14ac:dyDescent="0.3">
      <c r="B78" s="10"/>
    </row>
    <row r="79" spans="2:2" x14ac:dyDescent="0.3">
      <c r="B79" s="10"/>
    </row>
    <row r="80" spans="2:2" x14ac:dyDescent="0.3">
      <c r="B80" s="10"/>
    </row>
    <row r="81" spans="2:2" x14ac:dyDescent="0.3">
      <c r="B81" s="10"/>
    </row>
    <row r="82" spans="2:2" x14ac:dyDescent="0.3">
      <c r="B82" s="10"/>
    </row>
    <row r="83" spans="2:2" x14ac:dyDescent="0.3">
      <c r="B83" s="10"/>
    </row>
    <row r="84" spans="2:2" x14ac:dyDescent="0.3">
      <c r="B84" s="10"/>
    </row>
    <row r="85" spans="2:2" x14ac:dyDescent="0.3">
      <c r="B85" s="10"/>
    </row>
    <row r="86" spans="2:2" x14ac:dyDescent="0.3">
      <c r="B86" s="10"/>
    </row>
    <row r="87" spans="2:2" x14ac:dyDescent="0.3">
      <c r="B87" s="10"/>
    </row>
    <row r="88" spans="2:2" x14ac:dyDescent="0.3">
      <c r="B88" s="10"/>
    </row>
    <row r="89" spans="2:2" x14ac:dyDescent="0.3">
      <c r="B89" s="10"/>
    </row>
    <row r="90" spans="2:2" x14ac:dyDescent="0.3">
      <c r="B90" s="10"/>
    </row>
    <row r="91" spans="2:2" x14ac:dyDescent="0.3">
      <c r="B91" s="10"/>
    </row>
    <row r="92" spans="2:2" x14ac:dyDescent="0.3">
      <c r="B92" s="10"/>
    </row>
    <row r="93" spans="2:2" x14ac:dyDescent="0.3">
      <c r="B93" s="10"/>
    </row>
    <row r="94" spans="2:2" x14ac:dyDescent="0.3">
      <c r="B94" s="10"/>
    </row>
    <row r="95" spans="2:2" x14ac:dyDescent="0.3">
      <c r="B95" s="10"/>
    </row>
    <row r="96" spans="2:2" x14ac:dyDescent="0.3">
      <c r="B96" s="10"/>
    </row>
    <row r="97" spans="2:2" x14ac:dyDescent="0.3">
      <c r="B97" s="10"/>
    </row>
    <row r="98" spans="2:2" x14ac:dyDescent="0.3">
      <c r="B98" s="10"/>
    </row>
    <row r="99" spans="2:2" x14ac:dyDescent="0.3">
      <c r="B99" s="10"/>
    </row>
    <row r="100" spans="2:2" x14ac:dyDescent="0.3">
      <c r="B100" s="10"/>
    </row>
    <row r="101" spans="2:2" x14ac:dyDescent="0.3">
      <c r="B101" s="10"/>
    </row>
    <row r="102" spans="2:2" x14ac:dyDescent="0.3">
      <c r="B102" s="10"/>
    </row>
    <row r="103" spans="2:2" x14ac:dyDescent="0.3">
      <c r="B103" s="10"/>
    </row>
    <row r="104" spans="2:2" x14ac:dyDescent="0.3">
      <c r="B104" s="10"/>
    </row>
    <row r="105" spans="2:2" x14ac:dyDescent="0.3">
      <c r="B105" s="10"/>
    </row>
  </sheetData>
  <autoFilter ref="A1:B1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M4"/>
  <sheetViews>
    <sheetView zoomScale="85" workbookViewId="0">
      <selection activeCell="E10" sqref="E10"/>
    </sheetView>
  </sheetViews>
  <sheetFormatPr defaultColWidth="9.15234375" defaultRowHeight="14.15" x14ac:dyDescent="0.3"/>
  <cols>
    <col min="1" max="1" width="4.69140625" style="30" customWidth="1"/>
    <col min="2" max="2" width="48.84375" style="28" bestFit="1" customWidth="1"/>
    <col min="3" max="4" width="12.69140625" style="30" customWidth="1"/>
    <col min="5" max="5" width="16.69140625" style="39" customWidth="1"/>
    <col min="6" max="6" width="14.69140625" style="42" customWidth="1"/>
    <col min="7" max="7" width="14.69140625" style="39" customWidth="1"/>
    <col min="8" max="8" width="12.69140625" style="42" customWidth="1"/>
    <col min="9" max="9" width="47.84375" style="28" bestFit="1" customWidth="1"/>
    <col min="10" max="10" width="34.69140625" style="28" customWidth="1"/>
    <col min="11" max="20" width="4.69140625" style="28" customWidth="1"/>
    <col min="21" max="16384" width="9.15234375" style="28"/>
  </cols>
  <sheetData>
    <row r="1" spans="1:13" s="40" customFormat="1" ht="15.9" thickBot="1" x14ac:dyDescent="0.35">
      <c r="A1" s="143" t="s">
        <v>105</v>
      </c>
      <c r="B1" s="143"/>
      <c r="C1" s="143"/>
      <c r="D1" s="143"/>
      <c r="E1" s="143"/>
      <c r="F1" s="143"/>
      <c r="G1" s="143"/>
      <c r="H1" s="143"/>
      <c r="I1" s="143"/>
      <c r="J1" s="143"/>
      <c r="K1" s="13"/>
      <c r="L1" s="14"/>
      <c r="M1" s="14"/>
    </row>
    <row r="2" spans="1:13" ht="28.75" thickBot="1" x14ac:dyDescent="0.35">
      <c r="A2" s="15" t="s">
        <v>88</v>
      </c>
      <c r="B2" s="15" t="s">
        <v>78</v>
      </c>
      <c r="C2" s="41" t="s">
        <v>106</v>
      </c>
      <c r="D2" s="41" t="s">
        <v>107</v>
      </c>
      <c r="E2" s="41" t="s">
        <v>54</v>
      </c>
      <c r="F2" s="41" t="s">
        <v>55</v>
      </c>
      <c r="G2" s="41" t="s">
        <v>56</v>
      </c>
      <c r="H2" s="41" t="s">
        <v>57</v>
      </c>
      <c r="I2" s="17" t="s">
        <v>58</v>
      </c>
      <c r="J2" s="18" t="s">
        <v>59</v>
      </c>
    </row>
    <row r="3" spans="1:13" x14ac:dyDescent="0.3">
      <c r="A3" s="21">
        <v>1</v>
      </c>
      <c r="B3" s="78" t="s">
        <v>104</v>
      </c>
      <c r="C3" s="185" t="s">
        <v>109</v>
      </c>
      <c r="D3" s="186" t="s">
        <v>110</v>
      </c>
      <c r="E3" s="79">
        <v>1479248.13</v>
      </c>
      <c r="F3" s="80">
        <v>683</v>
      </c>
      <c r="G3" s="79">
        <v>2165.8098535871154</v>
      </c>
      <c r="H3" s="47">
        <v>1000</v>
      </c>
      <c r="I3" s="167" t="s">
        <v>108</v>
      </c>
      <c r="J3" s="81" t="s">
        <v>8</v>
      </c>
    </row>
    <row r="4" spans="1:13" ht="14.6" thickBot="1" x14ac:dyDescent="0.35">
      <c r="A4" s="169" t="s">
        <v>71</v>
      </c>
      <c r="B4" s="170"/>
      <c r="C4" s="105" t="s">
        <v>3</v>
      </c>
      <c r="D4" s="105" t="s">
        <v>3</v>
      </c>
      <c r="E4" s="93">
        <f>SUM(E3:E3)</f>
        <v>1479248.13</v>
      </c>
      <c r="F4" s="94">
        <f>SUM(F3:F3)</f>
        <v>683</v>
      </c>
      <c r="G4" s="105" t="s">
        <v>3</v>
      </c>
      <c r="H4" s="105" t="s">
        <v>3</v>
      </c>
      <c r="I4" s="105" t="s">
        <v>3</v>
      </c>
      <c r="J4" s="106" t="s">
        <v>3</v>
      </c>
    </row>
  </sheetData>
  <mergeCells count="2">
    <mergeCell ref="A1:J1"/>
    <mergeCell ref="A4:B4"/>
  </mergeCells>
  <phoneticPr fontId="12" type="noConversion"/>
  <hyperlinks>
    <hyperlink ref="J4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26"/>
  <sheetViews>
    <sheetView zoomScale="60" zoomScaleNormal="60" workbookViewId="0">
      <selection activeCell="B25" sqref="B24:B25"/>
    </sheetView>
  </sheetViews>
  <sheetFormatPr defaultColWidth="9.15234375" defaultRowHeight="14.15" x14ac:dyDescent="0.35"/>
  <cols>
    <col min="1" max="1" width="4.53515625" style="5" customWidth="1"/>
    <col min="2" max="2" width="48.84375" style="5" bestFit="1" customWidth="1"/>
    <col min="3" max="4" width="14.69140625" style="43" customWidth="1"/>
    <col min="5" max="8" width="12.69140625" style="5" customWidth="1"/>
    <col min="9" max="9" width="16.15234375" style="5" bestFit="1" customWidth="1"/>
    <col min="10" max="10" width="18.3046875" style="5" customWidth="1"/>
    <col min="11" max="11" width="9.15234375" style="5" customWidth="1"/>
    <col min="12" max="16384" width="9.15234375" style="5"/>
  </cols>
  <sheetData>
    <row r="1" spans="1:11" s="11" customFormat="1" ht="15.9" thickBot="1" x14ac:dyDescent="0.4">
      <c r="A1" s="187" t="s">
        <v>111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1" customFormat="1" ht="15.75" customHeight="1" thickBot="1" x14ac:dyDescent="0.35">
      <c r="A2" s="145" t="s">
        <v>52</v>
      </c>
      <c r="B2" s="97"/>
      <c r="C2" s="98"/>
      <c r="D2" s="99"/>
      <c r="E2" s="147" t="s">
        <v>85</v>
      </c>
      <c r="F2" s="147"/>
      <c r="G2" s="147"/>
      <c r="H2" s="147"/>
      <c r="I2" s="147"/>
      <c r="J2" s="147"/>
      <c r="K2" s="147"/>
    </row>
    <row r="3" spans="1:11" customFormat="1" ht="50.15" thickBot="1" x14ac:dyDescent="0.35">
      <c r="A3" s="146"/>
      <c r="B3" s="188" t="s">
        <v>78</v>
      </c>
      <c r="C3" s="172" t="s">
        <v>79</v>
      </c>
      <c r="D3" s="172" t="s">
        <v>80</v>
      </c>
      <c r="E3" s="17" t="s">
        <v>72</v>
      </c>
      <c r="F3" s="17" t="s">
        <v>73</v>
      </c>
      <c r="G3" s="17" t="s">
        <v>74</v>
      </c>
      <c r="H3" s="17" t="s">
        <v>75</v>
      </c>
      <c r="I3" s="18" t="s">
        <v>76</v>
      </c>
      <c r="J3" s="171" t="s">
        <v>77</v>
      </c>
    </row>
    <row r="4" spans="1:11" customFormat="1" collapsed="1" x14ac:dyDescent="0.3">
      <c r="A4" s="21">
        <v>1</v>
      </c>
      <c r="B4" s="26" t="s">
        <v>104</v>
      </c>
      <c r="C4" s="101">
        <v>39100</v>
      </c>
      <c r="D4" s="101">
        <v>39268</v>
      </c>
      <c r="E4" s="95">
        <v>1.1601609699173787E-2</v>
      </c>
      <c r="F4" s="95">
        <v>-7.2668027679267944E-3</v>
      </c>
      <c r="G4" s="95">
        <v>2.2157485261636634E-2</v>
      </c>
      <c r="H4" s="95">
        <v>2.3468127740528422E-2</v>
      </c>
      <c r="I4" s="95">
        <v>1.1658098535872403</v>
      </c>
      <c r="J4" s="102">
        <v>6.1261452972471098E-2</v>
      </c>
    </row>
    <row r="5" spans="1:11" ht="14.6" thickBot="1" x14ac:dyDescent="0.4">
      <c r="A5" s="129"/>
      <c r="B5" s="174" t="s">
        <v>84</v>
      </c>
      <c r="C5" s="134" t="s">
        <v>3</v>
      </c>
      <c r="D5" s="134" t="s">
        <v>3</v>
      </c>
      <c r="E5" s="135">
        <f>AVERAGE(E4:E4)</f>
        <v>1.1601609699173787E-2</v>
      </c>
      <c r="F5" s="135">
        <f>AVERAGE(F4:F4)</f>
        <v>-7.2668027679267944E-3</v>
      </c>
      <c r="G5" s="135">
        <f>AVERAGE(G4:G4)</f>
        <v>2.2157485261636634E-2</v>
      </c>
      <c r="H5" s="135">
        <f>AVERAGE(H4:H4)</f>
        <v>2.3468127740528422E-2</v>
      </c>
      <c r="I5" s="134" t="s">
        <v>3</v>
      </c>
      <c r="J5" s="134" t="s">
        <v>3</v>
      </c>
    </row>
    <row r="6" spans="1:11" x14ac:dyDescent="0.35">
      <c r="A6" s="189" t="s">
        <v>112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x14ac:dyDescent="0.35">
      <c r="B7" s="28"/>
      <c r="C7" s="29"/>
      <c r="D7" s="29"/>
      <c r="E7" s="28"/>
      <c r="F7" s="28"/>
      <c r="G7" s="28"/>
      <c r="H7" s="28"/>
      <c r="I7" s="28"/>
    </row>
    <row r="8" spans="1:11" x14ac:dyDescent="0.35">
      <c r="B8" s="28"/>
      <c r="C8" s="29"/>
      <c r="D8" s="29"/>
      <c r="E8" s="28"/>
      <c r="F8" s="28"/>
      <c r="G8" s="28"/>
      <c r="H8" s="28"/>
      <c r="I8" s="28"/>
    </row>
    <row r="9" spans="1:11" x14ac:dyDescent="0.35">
      <c r="B9" s="28"/>
      <c r="C9" s="29"/>
      <c r="D9" s="29"/>
      <c r="E9" s="111"/>
      <c r="F9" s="28"/>
      <c r="G9" s="28"/>
      <c r="H9" s="28"/>
      <c r="I9" s="28"/>
    </row>
    <row r="10" spans="1:11" x14ac:dyDescent="0.35">
      <c r="B10" s="28"/>
      <c r="C10" s="29"/>
      <c r="D10" s="29"/>
      <c r="E10" s="28"/>
      <c r="F10" s="28"/>
      <c r="G10" s="28"/>
      <c r="H10" s="28"/>
      <c r="I10" s="28"/>
    </row>
    <row r="11" spans="1:11" x14ac:dyDescent="0.35">
      <c r="B11" s="28"/>
      <c r="C11" s="29"/>
      <c r="D11" s="29"/>
      <c r="E11" s="28"/>
      <c r="F11" s="28"/>
      <c r="G11" s="28"/>
      <c r="H11" s="28"/>
      <c r="I11" s="28"/>
    </row>
    <row r="12" spans="1:11" x14ac:dyDescent="0.35">
      <c r="B12" s="28"/>
      <c r="C12" s="29"/>
      <c r="D12" s="29"/>
      <c r="E12" s="28"/>
      <c r="F12" s="28"/>
      <c r="G12" s="28"/>
      <c r="H12" s="28"/>
      <c r="I12" s="28"/>
    </row>
    <row r="13" spans="1:11" x14ac:dyDescent="0.35">
      <c r="B13" s="28"/>
      <c r="C13" s="29"/>
      <c r="D13" s="29"/>
      <c r="E13" s="28"/>
      <c r="F13" s="28"/>
      <c r="G13" s="28"/>
      <c r="H13" s="28"/>
      <c r="I13" s="28"/>
    </row>
    <row r="14" spans="1:11" x14ac:dyDescent="0.35">
      <c r="B14" s="28"/>
      <c r="C14" s="29"/>
      <c r="D14" s="29"/>
      <c r="E14" s="28"/>
      <c r="F14" s="28"/>
      <c r="G14" s="28"/>
      <c r="H14" s="28"/>
      <c r="I14" s="28"/>
    </row>
    <row r="15" spans="1:11" x14ac:dyDescent="0.35">
      <c r="B15" s="28"/>
      <c r="C15" s="29"/>
      <c r="D15" s="29"/>
      <c r="E15" s="28"/>
      <c r="F15" s="28"/>
      <c r="G15" s="28"/>
      <c r="H15" s="28"/>
      <c r="I15" s="28"/>
    </row>
    <row r="19" spans="3:3" x14ac:dyDescent="0.35">
      <c r="C19" s="5"/>
    </row>
    <row r="20" spans="3:3" x14ac:dyDescent="0.35">
      <c r="C20" s="5"/>
    </row>
    <row r="21" spans="3:3" x14ac:dyDescent="0.35">
      <c r="C21" s="5"/>
    </row>
    <row r="22" spans="3:3" x14ac:dyDescent="0.35">
      <c r="C22" s="5"/>
    </row>
    <row r="23" spans="3:3" x14ac:dyDescent="0.35">
      <c r="C23" s="5"/>
    </row>
    <row r="24" spans="3:3" x14ac:dyDescent="0.35">
      <c r="C24" s="5"/>
    </row>
    <row r="25" spans="3:3" x14ac:dyDescent="0.35">
      <c r="C25" s="5"/>
    </row>
    <row r="26" spans="3:3" x14ac:dyDescent="0.35">
      <c r="C26" s="5"/>
    </row>
  </sheetData>
  <mergeCells count="4">
    <mergeCell ref="A2:A3"/>
    <mergeCell ref="A1:J1"/>
    <mergeCell ref="E2:K2"/>
    <mergeCell ref="A6:K6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I34"/>
  <sheetViews>
    <sheetView zoomScale="60" zoomScaleNormal="60" workbookViewId="0">
      <selection activeCell="E45" sqref="E45"/>
    </sheetView>
  </sheetViews>
  <sheetFormatPr defaultColWidth="9.15234375" defaultRowHeight="14.15" x14ac:dyDescent="0.3"/>
  <cols>
    <col min="1" max="1" width="4.15234375" style="22" customWidth="1"/>
    <col min="2" max="2" width="50.69140625" style="22" customWidth="1"/>
    <col min="3" max="3" width="24.69140625" style="22" customWidth="1"/>
    <col min="4" max="4" width="24.69140625" style="23" customWidth="1"/>
    <col min="5" max="7" width="24.69140625" style="22" customWidth="1"/>
    <col min="8" max="16384" width="9.15234375" style="22"/>
  </cols>
  <sheetData>
    <row r="1" spans="1:7" s="30" customFormat="1" ht="15.9" thickBot="1" x14ac:dyDescent="0.35">
      <c r="A1" s="144" t="s">
        <v>113</v>
      </c>
      <c r="B1" s="144"/>
      <c r="C1" s="144"/>
      <c r="D1" s="144"/>
      <c r="E1" s="144"/>
      <c r="F1" s="144"/>
      <c r="G1" s="144"/>
    </row>
    <row r="2" spans="1:7" s="30" customFormat="1" ht="15.75" customHeight="1" thickBot="1" x14ac:dyDescent="0.35">
      <c r="A2" s="145" t="s">
        <v>88</v>
      </c>
      <c r="B2" s="85"/>
      <c r="C2" s="177" t="s">
        <v>89</v>
      </c>
      <c r="D2" s="178"/>
      <c r="E2" s="177" t="s">
        <v>90</v>
      </c>
      <c r="F2" s="178"/>
      <c r="G2" s="86"/>
    </row>
    <row r="3" spans="1:7" s="30" customFormat="1" ht="42.9" thickBot="1" x14ac:dyDescent="0.35">
      <c r="A3" s="146"/>
      <c r="B3" s="100" t="s">
        <v>78</v>
      </c>
      <c r="C3" s="100" t="s">
        <v>91</v>
      </c>
      <c r="D3" s="100" t="s">
        <v>92</v>
      </c>
      <c r="E3" s="100" t="s">
        <v>93</v>
      </c>
      <c r="F3" s="100" t="s">
        <v>92</v>
      </c>
      <c r="G3" s="18" t="s">
        <v>94</v>
      </c>
    </row>
    <row r="4" spans="1:7" s="30" customFormat="1" x14ac:dyDescent="0.3">
      <c r="A4" s="21">
        <v>1</v>
      </c>
      <c r="B4" s="35" t="s">
        <v>104</v>
      </c>
      <c r="C4" s="36">
        <v>16.964839999999853</v>
      </c>
      <c r="D4" s="95">
        <v>1.1601609699034347E-2</v>
      </c>
      <c r="E4" s="37">
        <v>0</v>
      </c>
      <c r="F4" s="95">
        <v>0</v>
      </c>
      <c r="G4" s="38">
        <v>0</v>
      </c>
    </row>
    <row r="5" spans="1:7" s="30" customFormat="1" ht="14.6" thickBot="1" x14ac:dyDescent="0.35">
      <c r="A5" s="107"/>
      <c r="B5" s="175" t="s">
        <v>71</v>
      </c>
      <c r="C5" s="108">
        <v>5.3727700000001342</v>
      </c>
      <c r="D5" s="92">
        <v>2.0540663027901972E-3</v>
      </c>
      <c r="E5" s="89">
        <v>-16</v>
      </c>
      <c r="F5" s="92">
        <v>-4.7690014903129657E-3</v>
      </c>
      <c r="G5" s="90">
        <v>-32.660738525962422</v>
      </c>
    </row>
    <row r="6" spans="1:7" s="30" customFormat="1" x14ac:dyDescent="0.3">
      <c r="D6" s="39"/>
    </row>
    <row r="7" spans="1:7" s="30" customFormat="1" x14ac:dyDescent="0.3">
      <c r="A7" s="28"/>
      <c r="D7" s="39"/>
    </row>
    <row r="8" spans="1:7" s="30" customFormat="1" x14ac:dyDescent="0.3">
      <c r="A8" s="28"/>
      <c r="D8" s="39"/>
    </row>
    <row r="9" spans="1:7" s="30" customFormat="1" x14ac:dyDescent="0.3">
      <c r="D9" s="39"/>
    </row>
    <row r="10" spans="1:7" s="30" customFormat="1" x14ac:dyDescent="0.3">
      <c r="D10" s="39"/>
    </row>
    <row r="11" spans="1:7" s="30" customFormat="1" x14ac:dyDescent="0.3">
      <c r="D11" s="39"/>
    </row>
    <row r="12" spans="1:7" s="30" customFormat="1" x14ac:dyDescent="0.3">
      <c r="D12" s="39"/>
    </row>
    <row r="13" spans="1:7" s="30" customFormat="1" x14ac:dyDescent="0.3">
      <c r="D13" s="39"/>
    </row>
    <row r="14" spans="1:7" s="30" customFormat="1" x14ac:dyDescent="0.3">
      <c r="D14" s="39"/>
    </row>
    <row r="15" spans="1:7" s="30" customFormat="1" x14ac:dyDescent="0.3">
      <c r="D15" s="39"/>
    </row>
    <row r="16" spans="1:7" s="30" customFormat="1" x14ac:dyDescent="0.3">
      <c r="D16" s="39"/>
    </row>
    <row r="17" spans="2:9" s="30" customFormat="1" x14ac:dyDescent="0.3">
      <c r="D17" s="39"/>
    </row>
    <row r="18" spans="2:9" s="30" customFormat="1" x14ac:dyDescent="0.3">
      <c r="D18" s="39"/>
    </row>
    <row r="19" spans="2:9" s="30" customFormat="1" x14ac:dyDescent="0.3">
      <c r="D19" s="39"/>
    </row>
    <row r="20" spans="2:9" s="30" customFormat="1" x14ac:dyDescent="0.3">
      <c r="D20" s="39"/>
    </row>
    <row r="21" spans="2:9" s="30" customFormat="1" x14ac:dyDescent="0.3">
      <c r="D21" s="39"/>
    </row>
    <row r="22" spans="2:9" s="30" customFormat="1" x14ac:dyDescent="0.3">
      <c r="D22" s="39"/>
    </row>
    <row r="23" spans="2:9" s="30" customFormat="1" x14ac:dyDescent="0.3">
      <c r="D23" s="39"/>
    </row>
    <row r="24" spans="2:9" s="30" customFormat="1" x14ac:dyDescent="0.3">
      <c r="D24" s="39"/>
    </row>
    <row r="25" spans="2:9" s="30" customFormat="1" x14ac:dyDescent="0.3">
      <c r="D25" s="39"/>
    </row>
    <row r="26" spans="2:9" s="30" customFormat="1" x14ac:dyDescent="0.3">
      <c r="D26" s="39"/>
    </row>
    <row r="27" spans="2:9" s="30" customFormat="1" x14ac:dyDescent="0.3"/>
    <row r="28" spans="2:9" s="30" customFormat="1" x14ac:dyDescent="0.3"/>
    <row r="29" spans="2:9" s="30" customFormat="1" x14ac:dyDescent="0.3">
      <c r="H29" s="22"/>
      <c r="I29" s="22"/>
    </row>
    <row r="32" spans="2:9" ht="28.75" thickBot="1" x14ac:dyDescent="0.35">
      <c r="B32" s="142" t="s">
        <v>78</v>
      </c>
      <c r="C32" s="100" t="s">
        <v>114</v>
      </c>
      <c r="D32" s="100" t="s">
        <v>115</v>
      </c>
      <c r="E32" s="34" t="s">
        <v>116</v>
      </c>
    </row>
    <row r="33" spans="1:5" x14ac:dyDescent="0.3">
      <c r="A33" s="22">
        <v>1</v>
      </c>
      <c r="B33" s="35" t="str">
        <f>B4</f>
        <v>Zbalansovanyi Fond Parytet</v>
      </c>
      <c r="C33" s="112">
        <f>C4</f>
        <v>16.964839999999853</v>
      </c>
      <c r="D33" s="95">
        <f>D4</f>
        <v>1.1601609699034347E-2</v>
      </c>
      <c r="E33" s="113">
        <f>G4</f>
        <v>0</v>
      </c>
    </row>
    <row r="34" spans="1:5" x14ac:dyDescent="0.3">
      <c r="B34" s="35"/>
    </row>
  </sheetData>
  <mergeCells count="4"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D22"/>
  <sheetViews>
    <sheetView topLeftCell="C1" zoomScale="85" workbookViewId="0">
      <selection activeCell="O48" sqref="O48"/>
    </sheetView>
  </sheetViews>
  <sheetFormatPr defaultRowHeight="12.45" x14ac:dyDescent="0.3"/>
  <cols>
    <col min="1" max="1" width="49.3828125" bestFit="1" customWidth="1"/>
    <col min="2" max="2" width="12.69140625" customWidth="1"/>
    <col min="3" max="3" width="2.69140625" customWidth="1"/>
  </cols>
  <sheetData>
    <row r="1" spans="1:4" ht="14.6" thickBot="1" x14ac:dyDescent="0.35">
      <c r="A1" s="61" t="s">
        <v>78</v>
      </c>
      <c r="B1" s="62" t="s">
        <v>98</v>
      </c>
      <c r="C1" s="10"/>
      <c r="D1" s="10"/>
    </row>
    <row r="2" spans="1:4" ht="14.15" x14ac:dyDescent="0.3">
      <c r="A2" s="26" t="s">
        <v>104</v>
      </c>
      <c r="B2" s="123">
        <v>1.1601609699173787E-2</v>
      </c>
      <c r="C2" s="10"/>
      <c r="D2" s="10"/>
    </row>
    <row r="3" spans="1:4" ht="14.15" x14ac:dyDescent="0.3">
      <c r="A3" s="153" t="s">
        <v>99</v>
      </c>
      <c r="B3" s="124">
        <v>1.1601609699173787E-2</v>
      </c>
      <c r="C3" s="10"/>
      <c r="D3" s="10"/>
    </row>
    <row r="4" spans="1:4" ht="14.15" x14ac:dyDescent="0.3">
      <c r="A4" s="153" t="s">
        <v>14</v>
      </c>
      <c r="B4" s="124">
        <v>-3.3484427547886275E-3</v>
      </c>
      <c r="C4" s="10"/>
      <c r="D4" s="10"/>
    </row>
    <row r="5" spans="1:4" ht="14.15" x14ac:dyDescent="0.3">
      <c r="A5" s="153" t="s">
        <v>13</v>
      </c>
      <c r="B5" s="124">
        <v>-1.3596193065941176E-3</v>
      </c>
      <c r="C5" s="10"/>
      <c r="D5" s="10"/>
    </row>
    <row r="6" spans="1:4" ht="14.15" x14ac:dyDescent="0.3">
      <c r="A6" s="153" t="s">
        <v>100</v>
      </c>
      <c r="B6" s="124">
        <v>1.1246662556007925E-2</v>
      </c>
      <c r="C6" s="10"/>
      <c r="D6" s="10"/>
    </row>
    <row r="7" spans="1:4" ht="14.15" x14ac:dyDescent="0.3">
      <c r="A7" s="153" t="s">
        <v>101</v>
      </c>
      <c r="B7" s="124">
        <v>-6.2029977943932613E-3</v>
      </c>
      <c r="C7" s="10"/>
      <c r="D7" s="10"/>
    </row>
    <row r="8" spans="1:4" ht="14.15" x14ac:dyDescent="0.3">
      <c r="A8" s="153" t="s">
        <v>102</v>
      </c>
      <c r="B8" s="124">
        <v>1.052054794520548E-2</v>
      </c>
      <c r="C8" s="10"/>
      <c r="D8" s="10"/>
    </row>
    <row r="9" spans="1:4" ht="14.6" thickBot="1" x14ac:dyDescent="0.35">
      <c r="A9" s="190" t="s">
        <v>103</v>
      </c>
      <c r="B9" s="125">
        <v>1.6908989058314283E-2</v>
      </c>
      <c r="C9" s="10"/>
      <c r="D9" s="10"/>
    </row>
    <row r="10" spans="1:4" x14ac:dyDescent="0.3">
      <c r="B10" s="10"/>
      <c r="C10" s="10"/>
      <c r="D10" s="10"/>
    </row>
    <row r="11" spans="1:4" ht="14.15" x14ac:dyDescent="0.3">
      <c r="A11" s="49"/>
      <c r="B11" s="50"/>
      <c r="C11" s="10"/>
      <c r="D11" s="10"/>
    </row>
    <row r="12" spans="1:4" ht="14.15" x14ac:dyDescent="0.3">
      <c r="A12" s="49"/>
      <c r="B12" s="50"/>
      <c r="C12" s="10"/>
      <c r="D12" s="10"/>
    </row>
    <row r="13" spans="1:4" ht="14.15" x14ac:dyDescent="0.3">
      <c r="A13" s="49"/>
      <c r="B13" s="50"/>
      <c r="C13" s="10"/>
      <c r="D13" s="10"/>
    </row>
    <row r="14" spans="1:4" ht="14.15" x14ac:dyDescent="0.3">
      <c r="A14" s="49"/>
      <c r="B14" s="50"/>
      <c r="C14" s="10"/>
      <c r="D14" s="10"/>
    </row>
    <row r="15" spans="1:4" ht="14.15" x14ac:dyDescent="0.3">
      <c r="A15" s="49"/>
      <c r="B15" s="50"/>
      <c r="C15" s="10"/>
      <c r="D15" s="10"/>
    </row>
    <row r="16" spans="1:4" x14ac:dyDescent="0.3">
      <c r="B16" s="10"/>
    </row>
    <row r="20" spans="1:2" x14ac:dyDescent="0.3">
      <c r="A20" s="7"/>
      <c r="B20" s="8"/>
    </row>
    <row r="21" spans="1:2" x14ac:dyDescent="0.3">
      <c r="B21" s="8"/>
    </row>
    <row r="22" spans="1:2" x14ac:dyDescent="0.3">
      <c r="B22" s="8"/>
    </row>
  </sheetData>
  <autoFilter ref="A1:B1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IDX + ROR</vt:lpstr>
      <vt:lpstr>O_NAV</vt:lpstr>
      <vt:lpstr>O_ROR</vt:lpstr>
      <vt:lpstr> O_dynamics NAV</vt:lpstr>
      <vt:lpstr>O_diagram(ROR)</vt:lpstr>
      <vt:lpstr>І_NAV</vt:lpstr>
      <vt:lpstr>І_ROR</vt:lpstr>
      <vt:lpstr>І_dynamics NAV</vt:lpstr>
      <vt:lpstr>І_diagram(ROR)</vt:lpstr>
      <vt:lpstr>C_NAV</vt:lpstr>
      <vt:lpstr>C_ROR</vt:lpstr>
      <vt:lpstr>C_dynamics NAV</vt:lpstr>
      <vt:lpstr>C_diagram(ROR)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Никита</cp:lastModifiedBy>
  <dcterms:created xsi:type="dcterms:W3CDTF">2010-05-19T12:57:40Z</dcterms:created>
  <dcterms:modified xsi:type="dcterms:W3CDTF">2020-07-14T14:05:10Z</dcterms:modified>
</cp:coreProperties>
</file>