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activeTab="1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<sst xmlns="http://schemas.openxmlformats.org/spreadsheetml/2006/main" count="630" uniqueCount="210">
  <si>
    <t>http://www.task.ua/</t>
  </si>
  <si>
    <t>http://pioglobal.ua/</t>
  </si>
  <si>
    <t>http://www.delta-capital.com.ua/</t>
  </si>
  <si>
    <t>http://am.concorde.ua/</t>
  </si>
  <si>
    <t>http://www.dragon-am.com/</t>
  </si>
  <si>
    <t>http://univer.ua/</t>
  </si>
  <si>
    <t>http://raam.com.ua/</t>
  </si>
  <si>
    <t>http://www.mcapital.com.ua/</t>
  </si>
  <si>
    <t>http://www.sem.biz.ua/</t>
  </si>
  <si>
    <t>http://otpcapital.com.ua/</t>
  </si>
  <si>
    <t>http://vuk.com.ua/</t>
  </si>
  <si>
    <t>Разом</t>
  </si>
  <si>
    <t>х</t>
  </si>
  <si>
    <t>http://dragon-am.com/</t>
  </si>
  <si>
    <t>http://www.altus.ua/</t>
  </si>
  <si>
    <t>http://www.vseswit.com.ua/</t>
  </si>
  <si>
    <t>http://www.am.troika.ua/</t>
  </si>
  <si>
    <t>http://www.kinto.com/</t>
  </si>
  <si>
    <t>http://bonum-group.com/</t>
  </si>
  <si>
    <t>http://www.am.eavex.com.ua/</t>
  </si>
  <si>
    <t>http://upicapital.com/</t>
  </si>
  <si>
    <t>http://www.sparta.ua/</t>
  </si>
  <si>
    <t>http://am.artcapital.ua/</t>
  </si>
  <si>
    <t>**</t>
  </si>
  <si>
    <t>http://raam.com.ua</t>
  </si>
  <si>
    <t>http://upicapital.com</t>
  </si>
  <si>
    <t>http://fidobank.ua/</t>
  </si>
  <si>
    <t>http://citadele.com.ua/</t>
  </si>
  <si>
    <t/>
  </si>
  <si>
    <t>PFTS index</t>
  </si>
  <si>
    <t>UX index</t>
  </si>
  <si>
    <t>Open-ended CII</t>
  </si>
  <si>
    <t>Interval CII</t>
  </si>
  <si>
    <t>Closed-end CII</t>
  </si>
  <si>
    <t>May</t>
  </si>
  <si>
    <t>June</t>
  </si>
  <si>
    <t>Since the beginning of 2013</t>
  </si>
  <si>
    <t>Monthly change</t>
  </si>
  <si>
    <t>Change since year beginning</t>
  </si>
  <si>
    <t>RTSI (Russia)</t>
  </si>
  <si>
    <t>MICEX (Russia)</t>
  </si>
  <si>
    <t>HANG SENG (Hong Kong)</t>
  </si>
  <si>
    <t>NIKKEI 225 (Japan)</t>
  </si>
  <si>
    <t>DJIA (USA)</t>
  </si>
  <si>
    <t>S&amp;P 500 (USA)</t>
  </si>
  <si>
    <t>FTSE 100 (Great Britain)</t>
  </si>
  <si>
    <t>CAC 40 (France)</t>
  </si>
  <si>
    <t>PFTS Index</t>
  </si>
  <si>
    <t>UX Index</t>
  </si>
  <si>
    <t>DAX (Germany)</t>
  </si>
  <si>
    <t>SHANGHAI SE COMPOSITE (China)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</si>
  <si>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</si>
  <si>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</si>
  <si>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</si>
  <si>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</si>
  <si>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</si>
  <si>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</si>
  <si>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</si>
  <si>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</si>
  <si>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</si>
  <si>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"OTP Classic"</t>
  </si>
  <si>
    <t>"KINTO-Classic"</t>
  </si>
  <si>
    <t>"Raiffeisen Money Market"</t>
  </si>
  <si>
    <t>"Sparta Balanced"</t>
  </si>
  <si>
    <t>"OTP Equity Fund"</t>
  </si>
  <si>
    <t>"FIDO Bond Fund"</t>
  </si>
  <si>
    <t>"KINTO-Equity"</t>
  </si>
  <si>
    <t>"Premium-Index Fund "</t>
  </si>
  <si>
    <t>"Delta-Fund Balanced"</t>
  </si>
  <si>
    <t>"Andromeda"</t>
  </si>
  <si>
    <t>"Sofiyivsky"</t>
  </si>
  <si>
    <t>"Delta-Money Market Fund"</t>
  </si>
  <si>
    <t>"Altus-Deposit"</t>
  </si>
  <si>
    <t>"Argentum"</t>
  </si>
  <si>
    <t>"VSE"</t>
  </si>
  <si>
    <t>"Altus - Balanced"</t>
  </si>
  <si>
    <t>"UNIVER.UA/Mykhailo Hrushevsky: Government Securities Fund"</t>
  </si>
  <si>
    <t>"Troika Dialog Bonds"</t>
  </si>
  <si>
    <r>
      <t xml:space="preserve">"OTP Bond </t>
    </r>
    <r>
      <rPr>
        <sz val="11"/>
        <color indexed="8"/>
        <rFont val="Arial"/>
        <family val="0"/>
      </rPr>
      <t>Fund"</t>
    </r>
  </si>
  <si>
    <t>"Raiffeisen Balanced"</t>
  </si>
  <si>
    <t>"Concorde Prosperity”</t>
  </si>
  <si>
    <t>"KINTO-Treasury"</t>
  </si>
  <si>
    <t>"FIDO Equity Fund Ukraine"</t>
  </si>
  <si>
    <t>"Raiffeisen Equity"</t>
  </si>
  <si>
    <t>"Sparta 300"</t>
  </si>
  <si>
    <t>"UNIVER.UA/Taras Shevchenko: Savings Fund"</t>
  </si>
  <si>
    <t>"Premium - Balanced Fund"</t>
  </si>
  <si>
    <t>“TASK Resurs”</t>
  </si>
  <si>
    <t>"Altus-Strategic"</t>
  </si>
  <si>
    <t>"UNIVER.UA/Volodymyr The Great: Balanced Fund"</t>
  </si>
  <si>
    <t>"UNIVER.UA/Yaroslav The Wise - Equities Fund"</t>
  </si>
  <si>
    <t>"SEM Azhio"</t>
  </si>
  <si>
    <t>"Concorde Stability"</t>
  </si>
  <si>
    <t>"Nadbannia"</t>
  </si>
  <si>
    <t>"Bonum Optimum"</t>
  </si>
  <si>
    <t>"Troika Dialog Equities"</t>
  </si>
  <si>
    <t>"Millenium Balanced"</t>
  </si>
  <si>
    <t>"ART Index"</t>
  </si>
  <si>
    <t>"Patron"</t>
  </si>
  <si>
    <t>Total</t>
  </si>
  <si>
    <t>Other</t>
  </si>
  <si>
    <t>* All funds are diversified unit funds.</t>
  </si>
  <si>
    <t>LLC "AMC  "OTP Capital"</t>
  </si>
  <si>
    <t>PrJSC "Kinto"</t>
  </si>
  <si>
    <t>LLC "AMC "Raiffeisen Aval"</t>
  </si>
  <si>
    <t xml:space="preserve">PrJSC AMC "SPARTA" </t>
  </si>
  <si>
    <t>LLC AMC "FIDO INVESTMENTS"</t>
  </si>
  <si>
    <t>LLC "AMC "PIOGLOBAL Ukraine"</t>
  </si>
  <si>
    <t>LLC AMC "Delta-Capital"</t>
  </si>
  <si>
    <t>LLC "AMC "UPI CAPITAL"</t>
  </si>
  <si>
    <t xml:space="preserve">LLC AMC "EAVEX ASSET MANAGEMENT" </t>
  </si>
  <si>
    <t>:LLC AMC "Altus Assets Activities"</t>
  </si>
  <si>
    <t>AMC "Dragon Asset Management"</t>
  </si>
  <si>
    <t>LLC AMC "Vsesvit"</t>
  </si>
  <si>
    <t>LLC AMC "Univer Management"</t>
  </si>
  <si>
    <t>LLC AMC-JSPF "Troika Dialog Ukraine"</t>
  </si>
  <si>
    <t>LLC AMC "Concorde Asset Management"</t>
  </si>
  <si>
    <t xml:space="preserve">LLC "AMC "ТАSK-Invest" </t>
  </si>
  <si>
    <t xml:space="preserve">LLC "AMC "Community Asset Management" </t>
  </si>
  <si>
    <t>LLC "AMC "Art-Capital Management"</t>
  </si>
  <si>
    <t>LLC AMC "Bonum Group"</t>
  </si>
  <si>
    <t>LLC "Millenium Asset Management"</t>
  </si>
  <si>
    <t>LLC "VUK"</t>
  </si>
  <si>
    <t>"Citadele Ukrainian Balanced Fund"</t>
  </si>
  <si>
    <t>"Citadele Ukrainian Bond Fund"</t>
  </si>
  <si>
    <t>LLC AMC JSPF "Citadele Asset Management Ukraine"</t>
  </si>
  <si>
    <t>Open-ended funds' rates of return. Sorting by the date of reaching compliance with the standards</t>
  </si>
  <si>
    <t>Rate of return on investment certificates</t>
  </si>
  <si>
    <t xml:space="preserve">one month </t>
  </si>
  <si>
    <t xml:space="preserve">three months  </t>
  </si>
  <si>
    <t>six months (since year beginning)</t>
  </si>
  <si>
    <t>1 year</t>
  </si>
  <si>
    <t>since the fund's inception</t>
  </si>
  <si>
    <t>since the fund's inception, % per annum (average)*</t>
  </si>
  <si>
    <t>Fund</t>
  </si>
  <si>
    <t>Registration date</t>
  </si>
  <si>
    <t>Date of reaching compliance with the standards</t>
  </si>
  <si>
    <t>no data</t>
  </si>
  <si>
    <t>"Concorde Stability”</t>
  </si>
  <si>
    <t>"TASK Resurs"</t>
  </si>
  <si>
    <t>"Altus-Deposit'</t>
  </si>
  <si>
    <t>"OTP Bond Fund"</t>
  </si>
  <si>
    <t>Average</t>
  </si>
  <si>
    <t>* The indicator "since the fund's inception, % per annum (average)" is calculated based on compound interest formula.</t>
  </si>
  <si>
    <t>** As the fund was recognized less than a year ago, the indicator "since the fund's inception, % per annum (average)" will not be representative.</t>
  </si>
  <si>
    <t xml:space="preserve"> Open-ended funds' dynamics.  Ranking by net inflow</t>
  </si>
  <si>
    <t>No</t>
  </si>
  <si>
    <t>Net asset value</t>
  </si>
  <si>
    <t>Number of investment certificates in circulation</t>
  </si>
  <si>
    <t>Net inflow/ outflow of capital during month, UAH thsd.</t>
  </si>
  <si>
    <t>Change, UAH thsd.</t>
  </si>
  <si>
    <t>Change, %</t>
  </si>
  <si>
    <t>Change, items</t>
  </si>
  <si>
    <t>NAV change, UAH thsd.</t>
  </si>
  <si>
    <t>NAV change, %</t>
  </si>
  <si>
    <t>Net inflow/ outflow of capital, UAH thsd.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</si>
  <si>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</si>
  <si>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</si>
  <si>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</si>
  <si>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</si>
  <si>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</si>
  <si>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</si>
  <si>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</si>
  <si>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</si>
  <si>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"Platinum"</t>
  </si>
  <si>
    <t>unit</t>
  </si>
  <si>
    <t>diversified</t>
  </si>
  <si>
    <t>LLC "Dragon Asset Management"</t>
  </si>
  <si>
    <t>"Orion"</t>
  </si>
  <si>
    <t>LLC "AMC  "UPI CAPITAL"</t>
  </si>
  <si>
    <t>"Concorde Perspectiva"</t>
  </si>
  <si>
    <t>"Aurum"</t>
  </si>
  <si>
    <t>"OTP Balanced"</t>
  </si>
  <si>
    <t>"Balanced Fund "Parity"</t>
  </si>
  <si>
    <t>LLC AMC "ART - CAPITAL Management"</t>
  </si>
  <si>
    <t>"Optimum"</t>
  </si>
  <si>
    <t>LLC AMC "SEM"</t>
  </si>
  <si>
    <t>"UNIVER.UA/Otaman: Fund of Perspective Equities"</t>
  </si>
  <si>
    <t>LLC "AMC "Univer Management"</t>
  </si>
  <si>
    <t>"Absolute-Invest"</t>
  </si>
  <si>
    <t>LLC AMC "Absolute Asset Management"</t>
  </si>
  <si>
    <t>Interval funds' rates of return. Sorting by the date of reaching compliance with the standards</t>
  </si>
  <si>
    <t>Interval funds' dynamics.  Ranking by net inflow</t>
  </si>
  <si>
    <t>v</t>
  </si>
  <si>
    <t>Fund name</t>
  </si>
  <si>
    <t>Closed-end funds. Ranking by NAV</t>
  </si>
  <si>
    <t>Number of securities in circulation, items</t>
  </si>
  <si>
    <t>NAV per one security, UAH</t>
  </si>
  <si>
    <t>Security nominal, UAH</t>
  </si>
  <si>
    <t>"Raiffaisen Foreign Currency"</t>
  </si>
  <si>
    <t>non-diversified</t>
  </si>
  <si>
    <t>"Pershyi Zolotyi"</t>
  </si>
  <si>
    <t>"AntiBank"</t>
  </si>
  <si>
    <t>"Ukrainian Exchange Index"</t>
  </si>
  <si>
    <t>PrSC "Kinto"</t>
  </si>
  <si>
    <t>"Centavr"</t>
  </si>
  <si>
    <t>LLC AMC "UPI CAPITAL"</t>
  </si>
  <si>
    <t>"UNIVER.UA/SKIF-Real Estate Fund"</t>
  </si>
  <si>
    <t>LLC AMC "UNIVER Management"</t>
  </si>
  <si>
    <t>"KINTO-Autumn"</t>
  </si>
  <si>
    <t>"KINTO-Spring"</t>
  </si>
  <si>
    <t>"KINTO-Summer"</t>
  </si>
  <si>
    <t>"KINTO-Winter"</t>
  </si>
  <si>
    <t>Closed-end funds' rates of return. Sorting by the date of reaching compliance with the standards</t>
  </si>
  <si>
    <t>Closed-end funds' dynamics.  Ranking by net inflow</t>
  </si>
  <si>
    <t>Number of securities in circulation</t>
  </si>
  <si>
    <t>one month</t>
  </si>
  <si>
    <t>Rate of return</t>
  </si>
  <si>
    <t>Period</t>
  </si>
  <si>
    <t>Index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</si>
</sst>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b/>
      <sz val="11.75"/>
      <name val="Arial"/>
      <family val="0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5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2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 wrapText="1" shrinkToFit="1"/>
    </xf>
    <xf numFmtId="4" fontId="12" fillId="0" borderId="29" xfId="0" applyNumberFormat="1" applyFont="1" applyFill="1" applyBorder="1" applyAlignment="1">
      <alignment horizontal="right" vertical="center" indent="1"/>
    </xf>
    <xf numFmtId="3" fontId="12" fillId="0" borderId="30" xfId="0" applyNumberFormat="1" applyFont="1" applyFill="1" applyBorder="1" applyAlignment="1">
      <alignment horizontal="right" vertical="center" indent="1"/>
    </xf>
    <xf numFmtId="4" fontId="12" fillId="0" borderId="31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5" xfId="0" applyNumberFormat="1" applyFont="1" applyFill="1" applyBorder="1" applyAlignment="1">
      <alignment horizontal="right" vertical="center" indent="1"/>
    </xf>
    <xf numFmtId="4" fontId="41" fillId="0" borderId="15" xfId="22" applyNumberFormat="1" applyFont="1" applyFill="1" applyBorder="1" applyAlignment="1">
      <alignment horizontal="right" vertical="center" wrapText="1" indent="1"/>
      <protection/>
    </xf>
    <xf numFmtId="3" fontId="41" fillId="0" borderId="15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11" fillId="0" borderId="32" xfId="0" applyFont="1" applyBorder="1" applyAlignment="1">
      <alignment vertical="center"/>
    </xf>
    <xf numFmtId="14" fontId="11" fillId="0" borderId="32" xfId="0" applyNumberFormat="1" applyFont="1" applyBorder="1" applyAlignment="1">
      <alignment horizontal="center" vertical="center"/>
    </xf>
    <xf numFmtId="14" fontId="11" fillId="0" borderId="33" xfId="0" applyNumberFormat="1" applyFont="1" applyBorder="1" applyAlignment="1">
      <alignment horizontal="center" vertical="center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4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right" vertical="center" indent="1"/>
    </xf>
    <xf numFmtId="0" fontId="11" fillId="0" borderId="35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 horizontal="left" vertical="center" wrapText="1" shrinkToFit="1"/>
    </xf>
    <xf numFmtId="4" fontId="11" fillId="0" borderId="37" xfId="0" applyNumberFormat="1" applyFont="1" applyFill="1" applyBorder="1" applyAlignment="1">
      <alignment horizontal="right" vertical="center" indent="1"/>
    </xf>
    <xf numFmtId="10" fontId="11" fillId="0" borderId="37" xfId="26" applyNumberFormat="1" applyFont="1" applyFill="1" applyBorder="1" applyAlignment="1">
      <alignment horizontal="right" vertical="center" indent="1"/>
    </xf>
    <xf numFmtId="4" fontId="11" fillId="0" borderId="38" xfId="0" applyNumberFormat="1" applyFont="1" applyFill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10" fontId="11" fillId="0" borderId="46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0" fillId="0" borderId="47" xfId="0" applyNumberFormat="1" applyFont="1" applyBorder="1" applyAlignment="1">
      <alignment horizontal="right" vertical="center" indent="1"/>
    </xf>
    <xf numFmtId="10" fontId="22" fillId="0" borderId="31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4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10" fontId="22" fillId="0" borderId="43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48" xfId="0" applyFont="1" applyFill="1" applyBorder="1" applyAlignment="1">
      <alignment horizontal="left" vertical="center" wrapText="1" shrinkToFit="1"/>
    </xf>
    <xf numFmtId="4" fontId="11" fillId="0" borderId="49" xfId="0" applyNumberFormat="1" applyFont="1" applyFill="1" applyBorder="1" applyAlignment="1">
      <alignment horizontal="right" vertical="center" indent="1"/>
    </xf>
    <xf numFmtId="10" fontId="22" fillId="0" borderId="49" xfId="21" applyNumberFormat="1" applyFont="1" applyFill="1" applyBorder="1" applyAlignment="1">
      <alignment horizontal="right" vertical="center" wrapText="1" indent="1"/>
      <protection/>
    </xf>
    <xf numFmtId="4" fontId="11" fillId="0" borderId="50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2" fillId="0" borderId="37" xfId="21" applyNumberFormat="1" applyFont="1" applyFill="1" applyBorder="1" applyAlignment="1">
      <alignment horizontal="right" vertical="center" wrapText="1" indent="1"/>
      <protection/>
    </xf>
    <xf numFmtId="10" fontId="22" fillId="0" borderId="40" xfId="21" applyNumberFormat="1" applyFont="1" applyFill="1" applyBorder="1" applyAlignment="1">
      <alignment horizontal="right" vertical="center" wrapText="1" indent="1"/>
      <protection/>
    </xf>
    <xf numFmtId="10" fontId="22" fillId="0" borderId="51" xfId="21" applyNumberFormat="1" applyFont="1" applyFill="1" applyBorder="1" applyAlignment="1">
      <alignment horizontal="right" vertical="center" indent="1"/>
      <protection/>
    </xf>
    <xf numFmtId="0" fontId="12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/>
      <protection/>
    </xf>
    <xf numFmtId="0" fontId="22" fillId="0" borderId="8" xfId="19" applyFont="1" applyFill="1" applyBorder="1" applyAlignment="1">
      <alignment vertical="center"/>
      <protection/>
    </xf>
    <xf numFmtId="0" fontId="22" fillId="0" borderId="8" xfId="19" applyFont="1" applyFill="1" applyBorder="1" applyAlignment="1">
      <alignment vertical="center"/>
      <protection/>
    </xf>
    <xf numFmtId="10" fontId="22" fillId="0" borderId="23" xfId="21" applyNumberFormat="1" applyFont="1" applyFill="1" applyBorder="1" applyAlignment="1">
      <alignment horizontal="left" vertical="center" wrapText="1"/>
      <protection/>
    </xf>
    <xf numFmtId="10" fontId="22" fillId="0" borderId="0" xfId="21" applyNumberFormat="1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22" fillId="0" borderId="0" xfId="19" applyFont="1" applyFill="1" applyBorder="1" applyAlignment="1">
      <alignment vertical="center" wrapText="1"/>
      <protection/>
    </xf>
    <xf numFmtId="4" fontId="22" fillId="0" borderId="0" xfId="19" applyNumberFormat="1" applyFont="1" applyFill="1" applyBorder="1" applyAlignment="1">
      <alignment horizontal="center" vertical="center" wrapText="1"/>
      <protection/>
    </xf>
    <xf numFmtId="3" fontId="22" fillId="0" borderId="0" xfId="19" applyNumberFormat="1" applyFont="1" applyFill="1" applyBorder="1" applyAlignment="1">
      <alignment horizontal="center" vertical="center" wrapText="1"/>
      <protection/>
    </xf>
    <xf numFmtId="4" fontId="22" fillId="0" borderId="0" xfId="19" applyNumberFormat="1" applyFont="1" applyFill="1" applyBorder="1" applyAlignment="1">
      <alignment horizontal="right" vertical="center" wrapText="1" indent="1"/>
      <protection/>
    </xf>
    <xf numFmtId="3" fontId="22" fillId="0" borderId="0" xfId="19" applyNumberFormat="1" applyFont="1" applyFill="1" applyBorder="1" applyAlignment="1">
      <alignment horizontal="right" vertical="center" wrapText="1" indent="1"/>
      <protection/>
    </xf>
    <xf numFmtId="3" fontId="11" fillId="0" borderId="0" xfId="0" applyNumberFormat="1" applyFont="1" applyBorder="1" applyAlignment="1">
      <alignment horizontal="right" vertical="center" indent="1"/>
    </xf>
    <xf numFmtId="0" fontId="23" fillId="0" borderId="0" xfId="15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horizontal="right" vertical="center" indent="1"/>
    </xf>
    <xf numFmtId="4" fontId="12" fillId="0" borderId="0" xfId="0" applyNumberFormat="1" applyFont="1" applyFill="1" applyBorder="1" applyAlignment="1">
      <alignment horizontal="center" vertical="center"/>
    </xf>
    <xf numFmtId="4" fontId="41" fillId="0" borderId="0" xfId="22" applyNumberFormat="1" applyFont="1" applyFill="1" applyBorder="1" applyAlignment="1">
      <alignment horizontal="right" vertical="center" wrapText="1" indent="1"/>
      <protection/>
    </xf>
    <xf numFmtId="3" fontId="41" fillId="0" borderId="0" xfId="22" applyNumberFormat="1" applyFont="1" applyFill="1" applyBorder="1" applyAlignment="1">
      <alignment horizontal="right" vertical="center" wrapText="1" indent="1"/>
      <protection/>
    </xf>
    <xf numFmtId="10" fontId="22" fillId="0" borderId="20" xfId="21" applyNumberFormat="1" applyFont="1" applyFill="1" applyBorder="1" applyAlignment="1">
      <alignment horizontal="right" vertical="center" wrapText="1" indent="1"/>
      <protection/>
    </xf>
    <xf numFmtId="0" fontId="12" fillId="0" borderId="0" xfId="0" applyFont="1" applyFill="1" applyBorder="1" applyAlignment="1">
      <alignment horizontal="center" vertical="center" wrapText="1" shrinkToFit="1"/>
    </xf>
    <xf numFmtId="0" fontId="22" fillId="0" borderId="51" xfId="19" applyFont="1" applyFill="1" applyBorder="1" applyAlignment="1">
      <alignment vertical="center" wrapText="1"/>
      <protection/>
    </xf>
    <xf numFmtId="4" fontId="53" fillId="0" borderId="8" xfId="19" applyNumberFormat="1" applyFont="1" applyFill="1" applyBorder="1" applyAlignment="1">
      <alignment horizontal="center" vertical="center" wrapText="1"/>
      <protection/>
    </xf>
    <xf numFmtId="3" fontId="53" fillId="0" borderId="8" xfId="19" applyNumberFormat="1" applyFont="1" applyFill="1" applyBorder="1" applyAlignment="1">
      <alignment horizontal="center" vertical="center" wrapText="1"/>
      <protection/>
    </xf>
    <xf numFmtId="4" fontId="53" fillId="0" borderId="0" xfId="19" applyNumberFormat="1" applyFont="1" applyFill="1" applyBorder="1" applyAlignment="1">
      <alignment horizontal="center" vertical="center" wrapText="1"/>
      <protection/>
    </xf>
    <xf numFmtId="3" fontId="53" fillId="0" borderId="0" xfId="19" applyNumberFormat="1" applyFont="1" applyFill="1" applyBorder="1" applyAlignment="1">
      <alignment horizontal="center" vertical="center" wrapText="1"/>
      <protection/>
    </xf>
    <xf numFmtId="0" fontId="22" fillId="0" borderId="0" xfId="19" applyFont="1" applyFill="1" applyBorder="1" applyAlignment="1">
      <alignment vertical="center" wrapText="1"/>
      <protection/>
    </xf>
    <xf numFmtId="0" fontId="22" fillId="0" borderId="5" xfId="20" applyFont="1" applyFill="1" applyBorder="1" applyAlignment="1">
      <alignment vertical="center" wrapTex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55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3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1" fillId="0" borderId="0" xfId="22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/>
    </xf>
    <xf numFmtId="0" fontId="12" fillId="0" borderId="3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the Ukrainian equity indexes and the rates of return of public funds in June 2013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6484519"/>
        <c:axId val="37034080"/>
      </c:barChart>
      <c:catAx>
        <c:axId val="264845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7034080"/>
        <c:crosses val="autoZero"/>
        <c:auto val="1"/>
        <c:lblOffset val="0"/>
        <c:noMultiLvlLbl val="0"/>
      </c:catAx>
      <c:valAx>
        <c:axId val="37034080"/>
        <c:scaling>
          <c:orientation val="minMax"/>
          <c:max val="0.11"/>
        </c:scaling>
        <c:axPos val="l"/>
        <c:delete val="0"/>
        <c:numFmt formatCode="0%" sourceLinked="0"/>
        <c:majorTickMark val="out"/>
        <c:minorTickMark val="none"/>
        <c:tickLblPos val="nextTo"/>
        <c:crossAx val="26484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the Ukrainian and global equity indexes in June 2013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325"/>
          <c:w val="1"/>
          <c:h val="0.6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'інд+дох'!$B$23:$B$34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Change since year beginning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'інд+дох'!$C$23:$C$34</c:f>
              <c:numCache/>
            </c:numRef>
          </c:val>
        </c:ser>
        <c:overlap val="-20"/>
        <c:gapWidth val="100"/>
        <c:axId val="64871265"/>
        <c:axId val="46970474"/>
      </c:barChart>
      <c:catAx>
        <c:axId val="648712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70474"/>
        <c:crosses val="autoZero"/>
        <c:auto val="0"/>
        <c:lblOffset val="100"/>
        <c:tickLblSkip val="1"/>
        <c:noMultiLvlLbl val="0"/>
      </c:catAx>
      <c:valAx>
        <c:axId val="46970474"/>
        <c:scaling>
          <c:orientation val="minMax"/>
          <c:max val="0.35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71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15"/>
          <c:w val="0.59725"/>
          <c:h val="0.05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Funds’ shares within the aggregate NAV of open-ended CII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16"/>
          <c:y val="0.27925"/>
          <c:w val="0.415"/>
          <c:h val="0.42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В_ВЧА!$B$47:$B$57</c:f>
              <c:strCache>
                <c:ptCount val="11"/>
                <c:pt idx="0">
                  <c:v>Other</c:v>
                </c:pt>
                <c:pt idx="1">
                  <c:v>"OTP Classic"</c:v>
                </c:pt>
                <c:pt idx="2">
                  <c:v>"KINTO-Classic"</c:v>
                </c:pt>
                <c:pt idx="3">
                  <c:v>"Raiffeisen Money Market"</c:v>
                </c:pt>
                <c:pt idx="4">
                  <c:v>"Sparta Balanced"</c:v>
                </c:pt>
                <c:pt idx="5">
                  <c:v>"OTP Equity Fund"</c:v>
                </c:pt>
                <c:pt idx="6">
                  <c:v>"FIDO Bond Fund"</c:v>
                </c:pt>
                <c:pt idx="7">
                  <c:v>"KINTO-Equity"</c:v>
                </c:pt>
                <c:pt idx="8">
                  <c:v>"Premium-Index Fund "</c:v>
                </c:pt>
                <c:pt idx="9">
                  <c:v>"Delta-Fund Balanced"</c:v>
                </c:pt>
                <c:pt idx="10">
                  <c:v>"Andromeda"</c:v>
                </c:pt>
              </c:strCache>
            </c:strRef>
          </c:cat>
          <c:val>
            <c:numRef>
              <c:f>В_ВЧА!$C$47:$C$57</c:f>
              <c:numCache>
                <c:ptCount val="11"/>
                <c:pt idx="0">
                  <c:v>37095079.11780009</c:v>
                </c:pt>
                <c:pt idx="1">
                  <c:v>39042757.71</c:v>
                </c:pt>
                <c:pt idx="2">
                  <c:v>20410446.8</c:v>
                </c:pt>
                <c:pt idx="3">
                  <c:v>18606054.27</c:v>
                </c:pt>
                <c:pt idx="4">
                  <c:v>9095600.2</c:v>
                </c:pt>
                <c:pt idx="5">
                  <c:v>4696619.42</c:v>
                </c:pt>
                <c:pt idx="6">
                  <c:v>4403615.77</c:v>
                </c:pt>
                <c:pt idx="7">
                  <c:v>3797794.02</c:v>
                </c:pt>
                <c:pt idx="8">
                  <c:v>3734439.34</c:v>
                </c:pt>
                <c:pt idx="9">
                  <c:v>3732507.79</c:v>
                </c:pt>
                <c:pt idx="10">
                  <c:v>2834814.02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В_ВЧА!$B$47:$B$57</c:f>
              <c:strCache>
                <c:ptCount val="11"/>
                <c:pt idx="0">
                  <c:v>Other</c:v>
                </c:pt>
                <c:pt idx="1">
                  <c:v>"OTP Classic"</c:v>
                </c:pt>
                <c:pt idx="2">
                  <c:v>"KINTO-Classic"</c:v>
                </c:pt>
                <c:pt idx="3">
                  <c:v>"Raiffeisen Money Market"</c:v>
                </c:pt>
                <c:pt idx="4">
                  <c:v>"Sparta Balanced"</c:v>
                </c:pt>
                <c:pt idx="5">
                  <c:v>"OTP Equity Fund"</c:v>
                </c:pt>
                <c:pt idx="6">
                  <c:v>"FIDO Bond Fund"</c:v>
                </c:pt>
                <c:pt idx="7">
                  <c:v>"KINTO-Equity"</c:v>
                </c:pt>
                <c:pt idx="8">
                  <c:v>"Premium-Index Fund "</c:v>
                </c:pt>
                <c:pt idx="9">
                  <c:v>"Delta-Fund Balanced"</c:v>
                </c:pt>
                <c:pt idx="10">
                  <c:v>"Andromeda"</c:v>
                </c:pt>
              </c:strCache>
            </c:strRef>
          </c:cat>
          <c:val>
            <c:numRef>
              <c:f>В_ВЧА!$D$47:$D$57</c:f>
              <c:numCache>
                <c:ptCount val="11"/>
                <c:pt idx="0">
                  <c:v>0.25157780557335274</c:v>
                </c:pt>
                <c:pt idx="1">
                  <c:v>0.26478690817781997</c:v>
                </c:pt>
                <c:pt idx="2">
                  <c:v>0.1384230884212272</c:v>
                </c:pt>
                <c:pt idx="3">
                  <c:v>0.12618574794679954</c:v>
                </c:pt>
                <c:pt idx="4">
                  <c:v>0.06168611020944096</c:v>
                </c:pt>
                <c:pt idx="5">
                  <c:v>0.031852343636863095</c:v>
                </c:pt>
                <c:pt idx="6">
                  <c:v>0.029865200947184575</c:v>
                </c:pt>
                <c:pt idx="7">
                  <c:v>0.02575653451329972</c:v>
                </c:pt>
                <c:pt idx="8">
                  <c:v>0.025326864817311556</c:v>
                </c:pt>
                <c:pt idx="9">
                  <c:v>0.02531376509837547</c:v>
                </c:pt>
                <c:pt idx="10">
                  <c:v>0.019225630658325152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 NAV dynamics over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1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ВЧА'!$C$79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ВЧА'!$B$80:$B$90</c:f>
              <c:strCache/>
            </c:strRef>
          </c:cat>
          <c:val>
            <c:numRef>
              <c:f>'В_динаміка ВЧА'!$C$80:$C$90</c:f>
              <c:numCache/>
            </c:numRef>
          </c:val>
        </c:ser>
        <c:ser>
          <c:idx val="0"/>
          <c:order val="1"/>
          <c:tx>
            <c:strRef>
              <c:f>'В_динаміка ВЧА'!$E$79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ВЧА'!$B$80:$B$90</c:f>
              <c:strCache/>
            </c:strRef>
          </c:cat>
          <c:val>
            <c:numRef>
              <c:f>'В_динаміка ВЧА'!$E$80:$E$90</c:f>
              <c:numCache/>
            </c:numRef>
          </c:val>
        </c:ser>
        <c:overlap val="-30"/>
        <c:axId val="20081083"/>
        <c:axId val="46512020"/>
      </c:barChart>
      <c:lineChart>
        <c:grouping val="standard"/>
        <c:varyColors val="0"/>
        <c:ser>
          <c:idx val="2"/>
          <c:order val="2"/>
          <c:tx>
            <c:strRef>
              <c:f>'В_динаміка ВЧА'!$D$79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ВЧА'!$B$80:$B$89</c:f>
              <c:strCache/>
            </c:strRef>
          </c:cat>
          <c:val>
            <c:numRef>
              <c:f>'В_динаміка ВЧА'!$D$80:$D$89</c:f>
              <c:numCache/>
            </c:numRef>
          </c:val>
          <c:smooth val="0"/>
        </c:ser>
        <c:axId val="15954997"/>
        <c:axId val="9377246"/>
      </c:lineChart>
      <c:catAx>
        <c:axId val="200810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6512020"/>
        <c:crosses val="autoZero"/>
        <c:auto val="0"/>
        <c:lblOffset val="40"/>
        <c:noMultiLvlLbl val="0"/>
      </c:catAx>
      <c:valAx>
        <c:axId val="46512020"/>
        <c:scaling>
          <c:orientation val="minMax"/>
          <c:min val="-1600"/>
        </c:scaling>
        <c:axPos val="l"/>
        <c:delete val="0"/>
        <c:numFmt formatCode="#,##0" sourceLinked="0"/>
        <c:majorTickMark val="in"/>
        <c:minorTickMark val="none"/>
        <c:tickLblPos val="nextTo"/>
        <c:crossAx val="20081083"/>
        <c:crossesAt val="1"/>
        <c:crossBetween val="between"/>
        <c:dispUnits/>
      </c:valAx>
      <c:catAx>
        <c:axId val="15954997"/>
        <c:scaling>
          <c:orientation val="minMax"/>
        </c:scaling>
        <c:axPos val="b"/>
        <c:delete val="1"/>
        <c:majorTickMark val="in"/>
        <c:minorTickMark val="none"/>
        <c:tickLblPos val="nextTo"/>
        <c:crossAx val="9377246"/>
        <c:crosses val="autoZero"/>
        <c:auto val="0"/>
        <c:lblOffset val="100"/>
        <c:noMultiLvlLbl val="0"/>
      </c:catAx>
      <c:valAx>
        <c:axId val="9377246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59549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17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Rates of return: open-ended funds, bank deposits and indexes over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1"/>
          <c:h val="0.90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'В_діаграма(дох)'!$A$2:$A$47</c:f>
              <c:strCache/>
            </c:strRef>
          </c:cat>
          <c:val>
            <c:numRef>
              <c:f>'В_діаграма(дох)'!$B$2:$B$47</c:f>
              <c:numCache/>
            </c:numRef>
          </c:val>
        </c:ser>
        <c:gapWidth val="60"/>
        <c:axId val="17286351"/>
        <c:axId val="21359432"/>
      </c:barChart>
      <c:catAx>
        <c:axId val="17286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59432"/>
        <c:crosses val="autoZero"/>
        <c:auto val="0"/>
        <c:lblOffset val="0"/>
        <c:tickLblSkip val="1"/>
        <c:noMultiLvlLbl val="0"/>
      </c:catAx>
      <c:valAx>
        <c:axId val="21359432"/>
        <c:scaling>
          <c:orientation val="minMax"/>
          <c:max val="0.1"/>
          <c:min val="-0.12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86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Interval CII NAV dynamics over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ВЧА'!$C$40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ВЧА'!$B$41:$B$48</c:f>
              <c:strCache/>
            </c:strRef>
          </c:cat>
          <c:val>
            <c:numRef>
              <c:f>'І_динаміка ВЧА'!$C$41:$C$48</c:f>
              <c:numCache/>
            </c:numRef>
          </c:val>
        </c:ser>
        <c:ser>
          <c:idx val="0"/>
          <c:order val="1"/>
          <c:tx>
            <c:strRef>
              <c:f>'І_динаміка ВЧА'!$E$40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ВЧА'!$B$41:$B$48</c:f>
              <c:strCache/>
            </c:strRef>
          </c:cat>
          <c:val>
            <c:numRef>
              <c:f>'І_динаміка ВЧА'!$E$41:$E$48</c:f>
              <c:numCache/>
            </c:numRef>
          </c:val>
        </c:ser>
        <c:overlap val="-20"/>
        <c:axId val="58017161"/>
        <c:axId val="52392402"/>
      </c:barChart>
      <c:lineChart>
        <c:grouping val="standard"/>
        <c:varyColors val="0"/>
        <c:ser>
          <c:idx val="2"/>
          <c:order val="2"/>
          <c:tx>
            <c:strRef>
              <c:f>'І_динаміка ВЧА'!$D$40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ВЧА'!$D$41:$D$48</c:f>
              <c:numCache/>
            </c:numRef>
          </c:val>
          <c:smooth val="0"/>
        </c:ser>
        <c:axId val="1769571"/>
        <c:axId val="15926140"/>
      </c:lineChart>
      <c:catAx>
        <c:axId val="580171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2392402"/>
        <c:crosses val="autoZero"/>
        <c:auto val="0"/>
        <c:lblOffset val="100"/>
        <c:noMultiLvlLbl val="0"/>
      </c:catAx>
      <c:valAx>
        <c:axId val="5239240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017161"/>
        <c:crossesAt val="1"/>
        <c:crossBetween val="between"/>
        <c:dispUnits/>
      </c:valAx>
      <c:catAx>
        <c:axId val="1769571"/>
        <c:scaling>
          <c:orientation val="minMax"/>
        </c:scaling>
        <c:axPos val="b"/>
        <c:delete val="1"/>
        <c:majorTickMark val="in"/>
        <c:minorTickMark val="none"/>
        <c:tickLblPos val="nextTo"/>
        <c:crossAx val="15926140"/>
        <c:crosses val="autoZero"/>
        <c:auto val="0"/>
        <c:lblOffset val="100"/>
        <c:noMultiLvlLbl val="0"/>
      </c:catAx>
      <c:valAx>
        <c:axId val="1592614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695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4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interval funds, bank deposits and indexes over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515"/>
          <c:w val="0.9605"/>
          <c:h val="0.84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'І_діаграма(дох)'!$A$2:$A$16</c:f>
              <c:strCache/>
            </c:strRef>
          </c:cat>
          <c:val>
            <c:numRef>
              <c:f>'І_діаграма(дох)'!$B$2:$B$16</c:f>
              <c:numCache/>
            </c:numRef>
          </c:val>
        </c:ser>
        <c:gapWidth val="60"/>
        <c:axId val="9117533"/>
        <c:axId val="14948934"/>
      </c:barChart>
      <c:catAx>
        <c:axId val="911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48934"/>
        <c:crosses val="autoZero"/>
        <c:auto val="0"/>
        <c:lblOffset val="100"/>
        <c:tickLblSkip val="1"/>
        <c:noMultiLvlLbl val="0"/>
      </c:catAx>
      <c:valAx>
        <c:axId val="14948934"/>
        <c:scaling>
          <c:orientation val="minMax"/>
          <c:max val="0.03"/>
          <c:min val="-0.1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1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Closed-end CII NAV dynamics over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ВЧА'!$C$42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ВЧА'!$C$43:$C$52</c:f>
              <c:numCache/>
            </c:numRef>
          </c:val>
        </c:ser>
        <c:ser>
          <c:idx val="0"/>
          <c:order val="1"/>
          <c:tx>
            <c:strRef>
              <c:f>'3_динаміка ВЧА'!$E$42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ВЧА'!$E$43:$E$52</c:f>
              <c:numCache/>
            </c:numRef>
          </c:val>
        </c:ser>
        <c:overlap val="-20"/>
        <c:axId val="322679"/>
        <c:axId val="2904112"/>
      </c:barChart>
      <c:lineChart>
        <c:grouping val="standard"/>
        <c:varyColors val="0"/>
        <c:ser>
          <c:idx val="2"/>
          <c:order val="2"/>
          <c:tx>
            <c:strRef>
              <c:f>'3_динаміка ВЧА'!$D$42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ВЧА'!$D$43:$D$52</c:f>
              <c:numCache/>
            </c:numRef>
          </c:val>
          <c:smooth val="0"/>
        </c:ser>
        <c:axId val="26137009"/>
        <c:axId val="33906490"/>
      </c:lineChart>
      <c:catAx>
        <c:axId val="3226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904112"/>
        <c:crosses val="autoZero"/>
        <c:auto val="0"/>
        <c:lblOffset val="100"/>
        <c:noMultiLvlLbl val="0"/>
      </c:catAx>
      <c:valAx>
        <c:axId val="290411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2679"/>
        <c:crossesAt val="1"/>
        <c:crossBetween val="between"/>
        <c:dispUnits/>
      </c:valAx>
      <c:catAx>
        <c:axId val="26137009"/>
        <c:scaling>
          <c:orientation val="minMax"/>
        </c:scaling>
        <c:axPos val="b"/>
        <c:delete val="1"/>
        <c:majorTickMark val="in"/>
        <c:minorTickMark val="none"/>
        <c:tickLblPos val="nextTo"/>
        <c:crossAx val="33906490"/>
        <c:crosses val="autoZero"/>
        <c:auto val="0"/>
        <c:lblOffset val="100"/>
        <c:noMultiLvlLbl val="0"/>
      </c:catAx>
      <c:valAx>
        <c:axId val="33906490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1370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closed-end funds, bank deposits and indexes over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25"/>
          <c:w val="1"/>
          <c:h val="0.7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'З_діаграма(дох)'!$A$2:$A$18</c:f>
              <c:strCache/>
            </c:strRef>
          </c:cat>
          <c:val>
            <c:numRef>
              <c:f>'З_діаграма(дох)'!$B$2:$B$18</c:f>
              <c:numCache/>
            </c:numRef>
          </c:val>
        </c:ser>
        <c:gapWidth val="60"/>
        <c:axId val="36722955"/>
        <c:axId val="62071140"/>
      </c:barChart>
      <c:catAx>
        <c:axId val="36722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71140"/>
        <c:crosses val="autoZero"/>
        <c:auto val="0"/>
        <c:lblOffset val="100"/>
        <c:tickLblSkip val="1"/>
        <c:noMultiLvlLbl val="0"/>
      </c:catAx>
      <c:valAx>
        <c:axId val="62071140"/>
        <c:scaling>
          <c:orientation val="minMax"/>
          <c:max val="0.02"/>
          <c:min val="-0.1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22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57</xdr:row>
      <xdr:rowOff>95250</xdr:rowOff>
    </xdr:from>
    <xdr:to>
      <xdr:col>4</xdr:col>
      <xdr:colOff>609600</xdr:colOff>
      <xdr:row>81</xdr:row>
      <xdr:rowOff>95250</xdr:rowOff>
    </xdr:to>
    <xdr:graphicFrame>
      <xdr:nvGraphicFramePr>
        <xdr:cNvPr id="1" name="Chart 2"/>
        <xdr:cNvGraphicFramePr/>
      </xdr:nvGraphicFramePr>
      <xdr:xfrm>
        <a:off x="304800" y="10982325"/>
        <a:ext cx="8020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45</xdr:row>
      <xdr:rowOff>104775</xdr:rowOff>
    </xdr:from>
    <xdr:to>
      <xdr:col>12</xdr:col>
      <xdr:colOff>390525</xdr:colOff>
      <xdr:row>70</xdr:row>
      <xdr:rowOff>161925</xdr:rowOff>
    </xdr:to>
    <xdr:graphicFrame>
      <xdr:nvGraphicFramePr>
        <xdr:cNvPr id="1" name="Chart 7"/>
        <xdr:cNvGraphicFramePr/>
      </xdr:nvGraphicFramePr>
      <xdr:xfrm>
        <a:off x="47625" y="8334375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5905500" y="190500"/>
        <a:ext cx="7953375" cy="931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19050</xdr:rowOff>
    </xdr:from>
    <xdr:to>
      <xdr:col>9</xdr:col>
      <xdr:colOff>666750</xdr:colOff>
      <xdr:row>33</xdr:row>
      <xdr:rowOff>152400</xdr:rowOff>
    </xdr:to>
    <xdr:graphicFrame>
      <xdr:nvGraphicFramePr>
        <xdr:cNvPr id="1" name="Chart 8"/>
        <xdr:cNvGraphicFramePr/>
      </xdr:nvGraphicFramePr>
      <xdr:xfrm>
        <a:off x="85725" y="264795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5086350" y="228600"/>
        <a:ext cx="68008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9</xdr:col>
      <xdr:colOff>647700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323850" y="28098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53000" y="200025"/>
        <a:ext cx="68199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7"/>
  <sheetViews>
    <sheetView zoomScale="85" zoomScaleNormal="85" workbookViewId="0" topLeftCell="A1">
      <selection activeCell="D22" sqref="D22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8" t="s">
        <v>207</v>
      </c>
      <c r="B1" s="78"/>
      <c r="C1" s="78"/>
      <c r="D1" s="79"/>
      <c r="E1" s="79"/>
      <c r="F1" s="79"/>
    </row>
    <row r="2" spans="1:9" ht="15.75" thickBot="1">
      <c r="A2" s="26" t="s">
        <v>208</v>
      </c>
      <c r="B2" s="173" t="s">
        <v>29</v>
      </c>
      <c r="C2" s="173" t="s">
        <v>30</v>
      </c>
      <c r="D2" s="173" t="s">
        <v>31</v>
      </c>
      <c r="E2" s="173" t="s">
        <v>32</v>
      </c>
      <c r="F2" s="173" t="s">
        <v>33</v>
      </c>
      <c r="G2" s="2"/>
      <c r="I2" s="1"/>
    </row>
    <row r="3" spans="1:12" ht="14.25">
      <c r="A3" s="93" t="s">
        <v>34</v>
      </c>
      <c r="B3" s="94">
        <v>0.044861727552065744</v>
      </c>
      <c r="C3" s="94">
        <v>0.04935118384738302</v>
      </c>
      <c r="D3" s="94">
        <v>0.0190025641025641</v>
      </c>
      <c r="E3" s="94">
        <v>0.019095666207720602</v>
      </c>
      <c r="F3" s="94">
        <v>0.019020000000000002</v>
      </c>
      <c r="G3" s="62"/>
      <c r="H3" s="62"/>
      <c r="I3" s="2"/>
      <c r="J3" s="2"/>
      <c r="K3" s="2"/>
      <c r="L3" s="2"/>
    </row>
    <row r="4" spans="1:12" ht="14.25">
      <c r="A4" s="93" t="s">
        <v>35</v>
      </c>
      <c r="B4" s="94">
        <v>0.012220624754933906</v>
      </c>
      <c r="C4" s="94">
        <v>-0.0004844905351313322</v>
      </c>
      <c r="D4" s="94">
        <v>0.0009545536507916191</v>
      </c>
      <c r="E4" s="94">
        <v>-0.021423684362940704</v>
      </c>
      <c r="F4" s="94">
        <v>-0.02754995458394237</v>
      </c>
      <c r="G4" s="62"/>
      <c r="H4" s="62"/>
      <c r="I4" s="2"/>
      <c r="J4" s="2"/>
      <c r="K4" s="2"/>
      <c r="L4" s="2"/>
    </row>
    <row r="5" spans="1:12" ht="15" thickBot="1">
      <c r="A5" s="82" t="s">
        <v>36</v>
      </c>
      <c r="B5" s="84">
        <v>-0.057531412577200514</v>
      </c>
      <c r="C5" s="84">
        <v>-0.08846364248443017</v>
      </c>
      <c r="D5" s="84">
        <v>-0.013985191852970532</v>
      </c>
      <c r="E5" s="84">
        <v>0.05943311120142719</v>
      </c>
      <c r="F5" s="84">
        <v>-0.01827834607346344</v>
      </c>
      <c r="G5" s="62"/>
      <c r="H5" s="62"/>
      <c r="I5" s="2"/>
      <c r="J5" s="2"/>
      <c r="K5" s="2"/>
      <c r="L5" s="2"/>
    </row>
    <row r="6" spans="1:14" ht="14.25">
      <c r="A6" s="76"/>
      <c r="B6" s="75"/>
      <c r="C6" s="75"/>
      <c r="D6" s="77"/>
      <c r="E6" s="77"/>
      <c r="F6" s="77"/>
      <c r="G6" s="9"/>
      <c r="J6" s="2"/>
      <c r="K6" s="2"/>
      <c r="L6" s="2"/>
      <c r="M6" s="2"/>
      <c r="N6" s="2"/>
    </row>
    <row r="7" spans="1:14" ht="14.25">
      <c r="A7" s="76"/>
      <c r="B7" s="77"/>
      <c r="C7" s="77"/>
      <c r="D7" s="77"/>
      <c r="E7" s="77"/>
      <c r="F7" s="77"/>
      <c r="J7" s="4"/>
      <c r="K7" s="4"/>
      <c r="L7" s="4"/>
      <c r="M7" s="4"/>
      <c r="N7" s="4"/>
    </row>
    <row r="8" spans="1:6" ht="14.25">
      <c r="A8" s="76"/>
      <c r="B8" s="77"/>
      <c r="C8" s="77"/>
      <c r="D8" s="77"/>
      <c r="E8" s="77"/>
      <c r="F8" s="77"/>
    </row>
    <row r="9" spans="1:6" ht="14.25">
      <c r="A9" s="76"/>
      <c r="B9" s="77"/>
      <c r="C9" s="77"/>
      <c r="D9" s="77"/>
      <c r="E9" s="77"/>
      <c r="F9" s="77"/>
    </row>
    <row r="10" spans="1:14" ht="14.25">
      <c r="A10" s="76"/>
      <c r="B10" s="77"/>
      <c r="C10" s="77"/>
      <c r="D10" s="77"/>
      <c r="E10" s="77"/>
      <c r="F10" s="77"/>
      <c r="N10" s="9"/>
    </row>
    <row r="11" spans="1:6" ht="14.25">
      <c r="A11" s="76"/>
      <c r="B11" s="77"/>
      <c r="C11" s="77"/>
      <c r="D11" s="77"/>
      <c r="E11" s="77"/>
      <c r="F11" s="77"/>
    </row>
    <row r="12" spans="1:6" ht="14.25">
      <c r="A12" s="76"/>
      <c r="B12" s="77"/>
      <c r="C12" s="77"/>
      <c r="D12" s="77"/>
      <c r="E12" s="77"/>
      <c r="F12" s="77"/>
    </row>
    <row r="13" spans="1:6" ht="14.25">
      <c r="A13" s="76"/>
      <c r="B13" s="77"/>
      <c r="C13" s="77"/>
      <c r="D13" s="77"/>
      <c r="E13" s="77"/>
      <c r="F13" s="77"/>
    </row>
    <row r="14" spans="1:6" ht="14.25">
      <c r="A14" s="76"/>
      <c r="B14" s="77"/>
      <c r="C14" s="77"/>
      <c r="D14" s="77"/>
      <c r="E14" s="77"/>
      <c r="F14" s="77"/>
    </row>
    <row r="15" spans="1:6" ht="14.25">
      <c r="A15" s="76"/>
      <c r="B15" s="77"/>
      <c r="C15" s="77"/>
      <c r="D15" s="77"/>
      <c r="E15" s="77"/>
      <c r="F15" s="77"/>
    </row>
    <row r="16" spans="1:6" ht="14.25">
      <c r="A16" s="76"/>
      <c r="B16" s="77"/>
      <c r="C16" s="77"/>
      <c r="D16" s="77"/>
      <c r="E16" s="77"/>
      <c r="F16" s="77"/>
    </row>
    <row r="17" spans="1:6" ht="14.25">
      <c r="A17" s="76"/>
      <c r="B17" s="77"/>
      <c r="C17" s="77"/>
      <c r="D17" s="77"/>
      <c r="E17" s="77"/>
      <c r="F17" s="77"/>
    </row>
    <row r="18" spans="1:6" ht="14.25">
      <c r="A18" s="76"/>
      <c r="B18" s="77"/>
      <c r="C18" s="77"/>
      <c r="D18" s="77"/>
      <c r="E18" s="77"/>
      <c r="F18" s="77"/>
    </row>
    <row r="19" spans="1:6" ht="14.25">
      <c r="A19" s="76"/>
      <c r="B19" s="77"/>
      <c r="C19" s="77"/>
      <c r="D19" s="77"/>
      <c r="E19" s="77"/>
      <c r="F19" s="77"/>
    </row>
    <row r="20" spans="1:6" ht="14.25">
      <c r="A20" s="76"/>
      <c r="B20" s="77"/>
      <c r="C20" s="77"/>
      <c r="D20" s="77"/>
      <c r="E20" s="77"/>
      <c r="F20" s="77"/>
    </row>
    <row r="21" spans="1:6" ht="15" thickBot="1">
      <c r="A21" s="76"/>
      <c r="B21" s="77"/>
      <c r="C21" s="77"/>
      <c r="D21" s="77"/>
      <c r="E21" s="77"/>
      <c r="F21" s="77"/>
    </row>
    <row r="22" spans="1:6" ht="26.25" thickBot="1">
      <c r="A22" s="26" t="s">
        <v>209</v>
      </c>
      <c r="B22" s="174" t="s">
        <v>37</v>
      </c>
      <c r="C22" s="174" t="s">
        <v>38</v>
      </c>
      <c r="D22" s="81"/>
      <c r="E22" s="77"/>
      <c r="F22" s="77"/>
    </row>
    <row r="23" spans="1:6" ht="28.5">
      <c r="A23" s="28" t="s">
        <v>50</v>
      </c>
      <c r="B23" s="29">
        <v>-0.13969460008084889</v>
      </c>
      <c r="C23" s="68">
        <v>-0.11375349826486059</v>
      </c>
      <c r="D23" s="81"/>
      <c r="E23" s="77"/>
      <c r="F23" s="77"/>
    </row>
    <row r="24" spans="1:6" ht="14.25">
      <c r="A24" s="176" t="s">
        <v>41</v>
      </c>
      <c r="B24" s="29">
        <v>-0.07095653121449641</v>
      </c>
      <c r="C24" s="68">
        <v>-0.08220468980998019</v>
      </c>
      <c r="D24" s="81"/>
      <c r="E24" s="77"/>
      <c r="F24" s="77"/>
    </row>
    <row r="25" spans="1:6" ht="14.25">
      <c r="A25" s="175" t="s">
        <v>45</v>
      </c>
      <c r="B25" s="29">
        <v>-0.05584307673144373</v>
      </c>
      <c r="C25" s="68">
        <v>0.04895896796318211</v>
      </c>
      <c r="D25" s="81"/>
      <c r="E25" s="77"/>
      <c r="F25" s="77"/>
    </row>
    <row r="26" spans="1:6" ht="14.25">
      <c r="A26" s="57" t="s">
        <v>46</v>
      </c>
      <c r="B26" s="29">
        <v>-0.053102499879703946</v>
      </c>
      <c r="C26" s="68">
        <v>0.03277674193771141</v>
      </c>
      <c r="D26" s="81"/>
      <c r="E26" s="77"/>
      <c r="F26" s="77"/>
    </row>
    <row r="27" spans="1:6" ht="14.25">
      <c r="A27" s="177" t="s">
        <v>49</v>
      </c>
      <c r="B27" s="29">
        <v>-0.04666756100248659</v>
      </c>
      <c r="C27" s="68">
        <v>0.04556124948931939</v>
      </c>
      <c r="D27" s="81"/>
      <c r="E27" s="77"/>
      <c r="F27" s="77"/>
    </row>
    <row r="28" spans="1:6" ht="14.25">
      <c r="A28" s="28" t="s">
        <v>39</v>
      </c>
      <c r="B28" s="29">
        <v>-0.04205252998655584</v>
      </c>
      <c r="C28" s="68">
        <v>-0.16473038284718855</v>
      </c>
      <c r="D28" s="81"/>
      <c r="E28" s="77"/>
      <c r="F28" s="77"/>
    </row>
    <row r="29" spans="1:6" ht="14.25">
      <c r="A29" s="175" t="s">
        <v>44</v>
      </c>
      <c r="B29" s="29">
        <v>-0.01499932545960736</v>
      </c>
      <c r="C29" s="68">
        <v>0.14535484837032864</v>
      </c>
      <c r="D29" s="81"/>
      <c r="E29" s="77"/>
      <c r="F29" s="77"/>
    </row>
    <row r="30" spans="1:6" ht="14.25">
      <c r="A30" s="175" t="s">
        <v>40</v>
      </c>
      <c r="B30" s="29">
        <v>-0.01459816171296946</v>
      </c>
      <c r="C30" s="68">
        <v>-0.0978219594228057</v>
      </c>
      <c r="D30" s="81"/>
      <c r="E30" s="77"/>
      <c r="F30" s="77"/>
    </row>
    <row r="31" spans="1:6" ht="14.25">
      <c r="A31" s="175" t="s">
        <v>43</v>
      </c>
      <c r="B31" s="29">
        <v>-0.01362634687279407</v>
      </c>
      <c r="C31" s="68">
        <v>0.15237851587287476</v>
      </c>
      <c r="D31" s="81"/>
      <c r="E31" s="77"/>
      <c r="F31" s="77"/>
    </row>
    <row r="32" spans="1:6" ht="14.25">
      <c r="A32" s="28" t="s">
        <v>42</v>
      </c>
      <c r="B32" s="29">
        <v>-0.00705794894058176</v>
      </c>
      <c r="C32" s="68">
        <v>0.31573671643973444</v>
      </c>
      <c r="D32" s="81"/>
      <c r="E32" s="77"/>
      <c r="F32" s="77"/>
    </row>
    <row r="33" spans="1:6" ht="14.25">
      <c r="A33" s="28" t="s">
        <v>48</v>
      </c>
      <c r="B33" s="29">
        <v>-0.0004844905351313322</v>
      </c>
      <c r="C33" s="68">
        <v>-0.08846364248443017</v>
      </c>
      <c r="D33" s="81"/>
      <c r="E33" s="77"/>
      <c r="F33" s="77"/>
    </row>
    <row r="34" spans="1:6" ht="15" thickBot="1">
      <c r="A34" s="82" t="s">
        <v>47</v>
      </c>
      <c r="B34" s="83">
        <v>0.012220624754933906</v>
      </c>
      <c r="C34" s="84">
        <v>-0.057531412577200514</v>
      </c>
      <c r="D34" s="81"/>
      <c r="E34" s="77"/>
      <c r="F34" s="77"/>
    </row>
    <row r="35" spans="1:6" ht="14.25">
      <c r="A35" s="76"/>
      <c r="B35" s="77"/>
      <c r="C35" s="77"/>
      <c r="D35" s="81"/>
      <c r="E35" s="77"/>
      <c r="F35" s="77"/>
    </row>
    <row r="36" spans="1:6" ht="14.25">
      <c r="A36" s="57"/>
      <c r="B36" s="77"/>
      <c r="C36" s="77"/>
      <c r="D36" s="81"/>
      <c r="E36" s="77"/>
      <c r="F36" s="77"/>
    </row>
    <row r="37" ht="12.75">
      <c r="A37" s="177"/>
    </row>
    <row r="38" ht="12.75">
      <c r="A38" s="177"/>
    </row>
    <row r="39" ht="14.25">
      <c r="A39" s="57"/>
    </row>
    <row r="40" ht="12.75">
      <c r="A40" s="177"/>
    </row>
    <row r="41" ht="12.75">
      <c r="A41" s="177"/>
    </row>
    <row r="42" ht="12.75">
      <c r="A42" s="177"/>
    </row>
    <row r="43" ht="14.25">
      <c r="A43" s="57"/>
    </row>
    <row r="44" ht="12.75">
      <c r="A44" s="177"/>
    </row>
    <row r="45" ht="14.25">
      <c r="A45" s="57"/>
    </row>
    <row r="46" ht="12.75">
      <c r="A46" s="177"/>
    </row>
    <row r="47" ht="14.25">
      <c r="A47" s="57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7"/>
  <sheetViews>
    <sheetView zoomScale="85" zoomScaleNormal="85" workbookViewId="0" topLeftCell="A1">
      <selection activeCell="I27" sqref="I27"/>
    </sheetView>
  </sheetViews>
  <sheetFormatPr defaultColWidth="9.00390625" defaultRowHeight="12.75"/>
  <cols>
    <col min="1" max="1" width="4.75390625" style="32" customWidth="1"/>
    <col min="2" max="2" width="36.375" style="30" bestFit="1" customWidth="1"/>
    <col min="3" max="4" width="12.75390625" style="32" customWidth="1"/>
    <col min="5" max="5" width="16.75390625" style="6" customWidth="1"/>
    <col min="6" max="6" width="14.75390625" style="11" customWidth="1"/>
    <col min="7" max="7" width="14.75390625" style="6" customWidth="1"/>
    <col min="8" max="8" width="12.75390625" style="11" customWidth="1"/>
    <col min="9" max="9" width="39.125" style="30" bestFit="1" customWidth="1"/>
    <col min="10" max="10" width="34.75390625" style="30" customWidth="1"/>
    <col min="11" max="11" width="35.875" style="30" customWidth="1"/>
    <col min="12" max="16384" width="9.125" style="30" customWidth="1"/>
  </cols>
  <sheetData>
    <row r="1" spans="1:10" ht="16.5" thickBot="1">
      <c r="A1" s="205" t="s">
        <v>185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60.75" thickBot="1">
      <c r="A2" s="14" t="s">
        <v>52</v>
      </c>
      <c r="B2" s="14" t="s">
        <v>134</v>
      </c>
      <c r="C2" s="45" t="s">
        <v>162</v>
      </c>
      <c r="D2" s="45" t="s">
        <v>163</v>
      </c>
      <c r="E2" s="45" t="s">
        <v>54</v>
      </c>
      <c r="F2" s="45" t="s">
        <v>186</v>
      </c>
      <c r="G2" s="45" t="s">
        <v>187</v>
      </c>
      <c r="H2" s="45" t="s">
        <v>188</v>
      </c>
      <c r="I2" s="16" t="s">
        <v>58</v>
      </c>
      <c r="J2" s="17" t="s">
        <v>59</v>
      </c>
    </row>
    <row r="3" spans="1:11" ht="14.25" customHeight="1">
      <c r="A3" s="20">
        <v>1</v>
      </c>
      <c r="B3" s="111" t="s">
        <v>189</v>
      </c>
      <c r="C3" s="199" t="s">
        <v>165</v>
      </c>
      <c r="D3" s="200" t="s">
        <v>190</v>
      </c>
      <c r="E3" s="114">
        <v>11163113.63</v>
      </c>
      <c r="F3" s="115">
        <v>12929</v>
      </c>
      <c r="G3" s="114">
        <v>863.4166316033724</v>
      </c>
      <c r="H3" s="55">
        <v>800</v>
      </c>
      <c r="I3" s="111" t="s">
        <v>104</v>
      </c>
      <c r="J3" s="116" t="s">
        <v>24</v>
      </c>
      <c r="K3" s="49"/>
    </row>
    <row r="4" spans="1:11" ht="14.25">
      <c r="A4" s="20">
        <v>2</v>
      </c>
      <c r="B4" s="111" t="s">
        <v>191</v>
      </c>
      <c r="C4" s="199" t="s">
        <v>165</v>
      </c>
      <c r="D4" s="200" t="s">
        <v>190</v>
      </c>
      <c r="E4" s="114">
        <v>5283643.89</v>
      </c>
      <c r="F4" s="115">
        <v>26431</v>
      </c>
      <c r="G4" s="114">
        <v>199.90329121107789</v>
      </c>
      <c r="H4" s="55">
        <v>300</v>
      </c>
      <c r="I4" s="111" t="s">
        <v>104</v>
      </c>
      <c r="J4" s="116" t="s">
        <v>6</v>
      </c>
      <c r="K4" s="50"/>
    </row>
    <row r="5" spans="1:11" ht="14.25" customHeight="1">
      <c r="A5" s="20">
        <v>3</v>
      </c>
      <c r="B5" s="111" t="s">
        <v>192</v>
      </c>
      <c r="C5" s="199" t="s">
        <v>165</v>
      </c>
      <c r="D5" s="200" t="s">
        <v>166</v>
      </c>
      <c r="E5" s="114">
        <v>3147478.97</v>
      </c>
      <c r="F5" s="115">
        <v>4806</v>
      </c>
      <c r="G5" s="114">
        <v>654.9061527257595</v>
      </c>
      <c r="H5" s="55">
        <v>1000</v>
      </c>
      <c r="I5" s="111" t="s">
        <v>174</v>
      </c>
      <c r="J5" s="116" t="s">
        <v>22</v>
      </c>
      <c r="K5" s="51"/>
    </row>
    <row r="6" spans="1:11" ht="14.25" customHeight="1">
      <c r="A6" s="20">
        <v>4</v>
      </c>
      <c r="B6" s="111" t="s">
        <v>193</v>
      </c>
      <c r="C6" s="199" t="s">
        <v>165</v>
      </c>
      <c r="D6" s="200" t="s">
        <v>190</v>
      </c>
      <c r="E6" s="114">
        <v>2398444.04</v>
      </c>
      <c r="F6" s="115">
        <v>82874</v>
      </c>
      <c r="G6" s="114">
        <v>28.940850447667543</v>
      </c>
      <c r="H6" s="55">
        <v>100</v>
      </c>
      <c r="I6" s="111" t="s">
        <v>194</v>
      </c>
      <c r="J6" s="116" t="s">
        <v>17</v>
      </c>
      <c r="K6" s="52"/>
    </row>
    <row r="7" spans="1:11" ht="14.25" customHeight="1">
      <c r="A7" s="20">
        <v>5</v>
      </c>
      <c r="B7" s="89" t="s">
        <v>195</v>
      </c>
      <c r="C7" s="199" t="s">
        <v>165</v>
      </c>
      <c r="D7" s="200" t="s">
        <v>166</v>
      </c>
      <c r="E7" s="114">
        <v>2016484.64</v>
      </c>
      <c r="F7" s="115">
        <v>1578</v>
      </c>
      <c r="G7" s="114">
        <v>1277.8736628643853</v>
      </c>
      <c r="H7" s="55">
        <v>1000</v>
      </c>
      <c r="I7" s="111" t="s">
        <v>196</v>
      </c>
      <c r="J7" s="116" t="s">
        <v>25</v>
      </c>
      <c r="K7" s="50"/>
    </row>
    <row r="8" spans="1:11" ht="14.25">
      <c r="A8" s="20">
        <v>6</v>
      </c>
      <c r="B8" s="111" t="s">
        <v>197</v>
      </c>
      <c r="C8" s="199" t="s">
        <v>165</v>
      </c>
      <c r="D8" s="200" t="s">
        <v>190</v>
      </c>
      <c r="E8" s="114">
        <v>1123261.69</v>
      </c>
      <c r="F8" s="115">
        <v>1156</v>
      </c>
      <c r="G8" s="114">
        <v>971.6796626297578</v>
      </c>
      <c r="H8" s="55">
        <v>1000</v>
      </c>
      <c r="I8" s="111" t="s">
        <v>198</v>
      </c>
      <c r="J8" s="116" t="s">
        <v>5</v>
      </c>
      <c r="K8" s="50"/>
    </row>
    <row r="9" spans="1:11" ht="14.25">
      <c r="A9" s="20">
        <v>7</v>
      </c>
      <c r="B9" s="111" t="s">
        <v>199</v>
      </c>
      <c r="C9" s="199" t="s">
        <v>165</v>
      </c>
      <c r="D9" s="200" t="s">
        <v>190</v>
      </c>
      <c r="E9" s="114">
        <v>611269.761</v>
      </c>
      <c r="F9" s="115">
        <v>1157</v>
      </c>
      <c r="G9" s="114">
        <v>528.3230432152118</v>
      </c>
      <c r="H9" s="55">
        <v>1000</v>
      </c>
      <c r="I9" s="111" t="s">
        <v>194</v>
      </c>
      <c r="J9" s="116" t="s">
        <v>17</v>
      </c>
      <c r="K9" s="50"/>
    </row>
    <row r="10" spans="1:11" ht="14.25">
      <c r="A10" s="20">
        <v>8</v>
      </c>
      <c r="B10" s="111" t="s">
        <v>200</v>
      </c>
      <c r="C10" s="199" t="s">
        <v>165</v>
      </c>
      <c r="D10" s="200" t="s">
        <v>190</v>
      </c>
      <c r="E10" s="114">
        <v>585393.07</v>
      </c>
      <c r="F10" s="115">
        <v>1381</v>
      </c>
      <c r="G10" s="114">
        <v>423.89070963070236</v>
      </c>
      <c r="H10" s="55">
        <v>1000</v>
      </c>
      <c r="I10" s="111" t="s">
        <v>194</v>
      </c>
      <c r="J10" s="116" t="s">
        <v>17</v>
      </c>
      <c r="K10" s="51"/>
    </row>
    <row r="11" spans="1:11" ht="14.25">
      <c r="A11" s="20">
        <v>9</v>
      </c>
      <c r="B11" s="111" t="s">
        <v>201</v>
      </c>
      <c r="C11" s="199" t="s">
        <v>165</v>
      </c>
      <c r="D11" s="200" t="s">
        <v>190</v>
      </c>
      <c r="E11" s="114">
        <v>562736.724</v>
      </c>
      <c r="F11" s="115">
        <v>1245</v>
      </c>
      <c r="G11" s="114">
        <v>451.9973686746988</v>
      </c>
      <c r="H11" s="55">
        <v>1000</v>
      </c>
      <c r="I11" s="111" t="s">
        <v>194</v>
      </c>
      <c r="J11" s="116" t="s">
        <v>17</v>
      </c>
      <c r="K11" s="52"/>
    </row>
    <row r="12" spans="1:11" ht="14.25">
      <c r="A12" s="20">
        <v>10</v>
      </c>
      <c r="B12" s="111" t="s">
        <v>202</v>
      </c>
      <c r="C12" s="199" t="s">
        <v>165</v>
      </c>
      <c r="D12" s="200" t="s">
        <v>190</v>
      </c>
      <c r="E12" s="114">
        <v>543981.45</v>
      </c>
      <c r="F12" s="115">
        <v>1247</v>
      </c>
      <c r="G12" s="114">
        <v>436.2321170809943</v>
      </c>
      <c r="H12" s="55">
        <v>1000</v>
      </c>
      <c r="I12" s="111" t="s">
        <v>194</v>
      </c>
      <c r="J12" s="116" t="s">
        <v>17</v>
      </c>
      <c r="K12" s="52"/>
    </row>
    <row r="13" spans="1:10" ht="15.75" customHeight="1" thickBot="1">
      <c r="A13" s="206" t="s">
        <v>99</v>
      </c>
      <c r="B13" s="207"/>
      <c r="C13" s="117" t="s">
        <v>12</v>
      </c>
      <c r="D13" s="117" t="s">
        <v>12</v>
      </c>
      <c r="E13" s="102">
        <f>SUM(E3:E12)</f>
        <v>27435807.865</v>
      </c>
      <c r="F13" s="103">
        <f>SUM(F3:F12)</f>
        <v>134804</v>
      </c>
      <c r="G13" s="117" t="s">
        <v>12</v>
      </c>
      <c r="H13" s="117" t="s">
        <v>12</v>
      </c>
      <c r="I13" s="117" t="s">
        <v>12</v>
      </c>
      <c r="J13" s="118" t="s">
        <v>12</v>
      </c>
    </row>
    <row r="15" spans="1:10" ht="15.75">
      <c r="A15" s="222"/>
      <c r="B15" s="222"/>
      <c r="C15" s="222"/>
      <c r="D15" s="222"/>
      <c r="E15" s="222"/>
      <c r="F15" s="222"/>
      <c r="G15" s="222"/>
      <c r="H15" s="222"/>
      <c r="I15" s="222"/>
      <c r="J15" s="222"/>
    </row>
    <row r="16" spans="1:10" ht="15">
      <c r="A16" s="184"/>
      <c r="B16" s="184"/>
      <c r="C16" s="184"/>
      <c r="D16" s="184"/>
      <c r="E16" s="184"/>
      <c r="F16" s="184"/>
      <c r="G16" s="184"/>
      <c r="H16" s="184"/>
      <c r="I16" s="184"/>
      <c r="J16" s="184"/>
    </row>
    <row r="17" spans="1:10" ht="14.25">
      <c r="A17" s="152"/>
      <c r="B17" s="185"/>
      <c r="C17" s="201"/>
      <c r="D17" s="202"/>
      <c r="E17" s="188"/>
      <c r="F17" s="189"/>
      <c r="G17" s="188"/>
      <c r="H17" s="190"/>
      <c r="I17" s="185"/>
      <c r="J17" s="191"/>
    </row>
    <row r="18" spans="1:10" ht="14.25">
      <c r="A18" s="152"/>
      <c r="B18" s="185"/>
      <c r="C18" s="201"/>
      <c r="D18" s="202"/>
      <c r="E18" s="188"/>
      <c r="F18" s="189"/>
      <c r="G18" s="188"/>
      <c r="H18" s="190"/>
      <c r="I18" s="185"/>
      <c r="J18" s="191"/>
    </row>
    <row r="19" spans="1:10" ht="14.25">
      <c r="A19" s="152"/>
      <c r="B19" s="185"/>
      <c r="C19" s="201"/>
      <c r="D19" s="202"/>
      <c r="E19" s="188"/>
      <c r="F19" s="189"/>
      <c r="G19" s="188"/>
      <c r="H19" s="190"/>
      <c r="I19" s="185"/>
      <c r="J19" s="191"/>
    </row>
    <row r="20" spans="1:10" ht="14.25">
      <c r="A20" s="152"/>
      <c r="B20" s="185"/>
      <c r="C20" s="201"/>
      <c r="D20" s="202"/>
      <c r="E20" s="188"/>
      <c r="F20" s="189"/>
      <c r="G20" s="188"/>
      <c r="H20" s="190"/>
      <c r="I20" s="185"/>
      <c r="J20" s="191"/>
    </row>
    <row r="21" spans="1:10" ht="14.25">
      <c r="A21" s="152"/>
      <c r="B21" s="203"/>
      <c r="C21" s="201"/>
      <c r="D21" s="202"/>
      <c r="E21" s="188"/>
      <c r="F21" s="189"/>
      <c r="G21" s="188"/>
      <c r="H21" s="190"/>
      <c r="I21" s="185"/>
      <c r="J21" s="191"/>
    </row>
    <row r="22" spans="1:10" ht="14.25">
      <c r="A22" s="152"/>
      <c r="B22" s="185"/>
      <c r="C22" s="201"/>
      <c r="D22" s="202"/>
      <c r="E22" s="188"/>
      <c r="F22" s="189"/>
      <c r="G22" s="188"/>
      <c r="H22" s="190"/>
      <c r="I22" s="185"/>
      <c r="J22" s="191"/>
    </row>
    <row r="23" spans="1:10" ht="14.25">
      <c r="A23" s="152"/>
      <c r="B23" s="185"/>
      <c r="C23" s="201"/>
      <c r="D23" s="202"/>
      <c r="E23" s="188"/>
      <c r="F23" s="189"/>
      <c r="G23" s="188"/>
      <c r="H23" s="190"/>
      <c r="I23" s="185"/>
      <c r="J23" s="191"/>
    </row>
    <row r="24" spans="1:10" ht="14.25">
      <c r="A24" s="152"/>
      <c r="B24" s="185"/>
      <c r="C24" s="201"/>
      <c r="D24" s="202"/>
      <c r="E24" s="188"/>
      <c r="F24" s="189"/>
      <c r="G24" s="188"/>
      <c r="H24" s="190"/>
      <c r="I24" s="185"/>
      <c r="J24" s="191"/>
    </row>
    <row r="25" spans="1:10" ht="14.25">
      <c r="A25" s="152"/>
      <c r="B25" s="185"/>
      <c r="C25" s="201"/>
      <c r="D25" s="202"/>
      <c r="E25" s="188"/>
      <c r="F25" s="189"/>
      <c r="G25" s="188"/>
      <c r="H25" s="190"/>
      <c r="I25" s="185"/>
      <c r="J25" s="191"/>
    </row>
    <row r="26" spans="1:10" ht="14.25">
      <c r="A26" s="152"/>
      <c r="B26" s="185"/>
      <c r="C26" s="201"/>
      <c r="D26" s="202"/>
      <c r="E26" s="188"/>
      <c r="F26" s="189"/>
      <c r="G26" s="188"/>
      <c r="H26" s="190"/>
      <c r="I26" s="185"/>
      <c r="J26" s="191"/>
    </row>
    <row r="27" spans="1:10" ht="15">
      <c r="A27" s="223"/>
      <c r="B27" s="223"/>
      <c r="C27" s="193"/>
      <c r="D27" s="193"/>
      <c r="E27" s="194"/>
      <c r="F27" s="195"/>
      <c r="G27" s="193"/>
      <c r="H27" s="193"/>
      <c r="I27" s="193"/>
      <c r="J27" s="193"/>
    </row>
  </sheetData>
  <mergeCells count="4">
    <mergeCell ref="A1:J1"/>
    <mergeCell ref="A13:B13"/>
    <mergeCell ref="A15:J15"/>
    <mergeCell ref="A27:B27"/>
  </mergeCells>
  <hyperlinks>
    <hyperlink ref="J13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2" customWidth="1"/>
    <col min="2" max="2" width="46.75390625" style="32" customWidth="1"/>
    <col min="3" max="4" width="14.75390625" style="31" customWidth="1"/>
    <col min="5" max="8" width="12.75390625" style="32" customWidth="1"/>
    <col min="9" max="9" width="16.125" style="32" bestFit="1" customWidth="1"/>
    <col min="10" max="10" width="19.125" style="32" customWidth="1"/>
    <col min="11" max="16384" width="9.125" style="32" customWidth="1"/>
  </cols>
  <sheetData>
    <row r="1" spans="1:10" s="53" customFormat="1" ht="16.5" thickBot="1">
      <c r="A1" s="222" t="s">
        <v>203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s="23" customFormat="1" ht="15.75" customHeight="1" thickBot="1">
      <c r="A2" s="211" t="s">
        <v>52</v>
      </c>
      <c r="B2" s="105"/>
      <c r="C2" s="106"/>
      <c r="D2" s="107"/>
      <c r="E2" s="213" t="s">
        <v>127</v>
      </c>
      <c r="F2" s="213"/>
      <c r="G2" s="213"/>
      <c r="H2" s="213"/>
      <c r="I2" s="213"/>
      <c r="J2" s="213"/>
    </row>
    <row r="3" spans="1:10" s="23" customFormat="1" ht="75.75" thickBot="1">
      <c r="A3" s="212"/>
      <c r="B3" s="172" t="s">
        <v>134</v>
      </c>
      <c r="C3" s="27" t="s">
        <v>135</v>
      </c>
      <c r="D3" s="27" t="s">
        <v>136</v>
      </c>
      <c r="E3" s="16" t="s">
        <v>128</v>
      </c>
      <c r="F3" s="16" t="s">
        <v>129</v>
      </c>
      <c r="G3" s="178" t="s">
        <v>130</v>
      </c>
      <c r="H3" s="16" t="s">
        <v>131</v>
      </c>
      <c r="I3" s="17" t="s">
        <v>132</v>
      </c>
      <c r="J3" s="17" t="s">
        <v>133</v>
      </c>
    </row>
    <row r="4" spans="1:10" s="23" customFormat="1" ht="14.25" collapsed="1">
      <c r="A4" s="20">
        <v>1</v>
      </c>
      <c r="B4" s="111" t="s">
        <v>192</v>
      </c>
      <c r="C4" s="108">
        <v>39205</v>
      </c>
      <c r="D4" s="108">
        <v>39322</v>
      </c>
      <c r="E4" s="104">
        <v>-0.00201471033484657</v>
      </c>
      <c r="F4" s="104">
        <v>-0.0028448022000884254</v>
      </c>
      <c r="G4" s="104">
        <v>-0.03806956438272291</v>
      </c>
      <c r="H4" s="104">
        <v>-0.017449115222698652</v>
      </c>
      <c r="I4" s="104">
        <v>-0.345093847274233</v>
      </c>
      <c r="J4" s="109">
        <v>-0.08662671388442666</v>
      </c>
    </row>
    <row r="5" spans="1:10" s="23" customFormat="1" ht="14.25" collapsed="1">
      <c r="A5" s="20">
        <v>2</v>
      </c>
      <c r="B5" s="111" t="s">
        <v>197</v>
      </c>
      <c r="C5" s="108">
        <v>40050</v>
      </c>
      <c r="D5" s="108">
        <v>40319</v>
      </c>
      <c r="E5" s="104">
        <v>0.010385021814328432</v>
      </c>
      <c r="F5" s="104">
        <v>0.19474872741306593</v>
      </c>
      <c r="G5" s="104">
        <v>0.22082693091944616</v>
      </c>
      <c r="H5" s="104">
        <v>0.11264159275564456</v>
      </c>
      <c r="I5" s="104">
        <v>-0.028320337370241977</v>
      </c>
      <c r="J5" s="109">
        <v>-0.014701761069512376</v>
      </c>
    </row>
    <row r="6" spans="1:10" s="23" customFormat="1" ht="14.25" collapsed="1">
      <c r="A6" s="20">
        <v>3</v>
      </c>
      <c r="B6" s="111" t="s">
        <v>200</v>
      </c>
      <c r="C6" s="108">
        <v>40204</v>
      </c>
      <c r="D6" s="108">
        <v>40329</v>
      </c>
      <c r="E6" s="104">
        <v>-0.038201624735635265</v>
      </c>
      <c r="F6" s="104">
        <v>-0.09516686640518512</v>
      </c>
      <c r="G6" s="104" t="s">
        <v>137</v>
      </c>
      <c r="H6" s="104">
        <v>-0.10020827335553217</v>
      </c>
      <c r="I6" s="104">
        <v>-0.5761092903693132</v>
      </c>
      <c r="J6" s="109">
        <v>-0.3616150706175294</v>
      </c>
    </row>
    <row r="7" spans="1:10" s="23" customFormat="1" ht="14.25" collapsed="1">
      <c r="A7" s="20">
        <v>4</v>
      </c>
      <c r="B7" s="111" t="s">
        <v>201</v>
      </c>
      <c r="C7" s="108">
        <v>40288</v>
      </c>
      <c r="D7" s="108">
        <v>40438</v>
      </c>
      <c r="E7" s="104">
        <v>-0.050783759225382585</v>
      </c>
      <c r="F7" s="104">
        <v>-0.16130704534509777</v>
      </c>
      <c r="G7" s="104" t="s">
        <v>137</v>
      </c>
      <c r="H7" s="104">
        <v>-0.21918203918085577</v>
      </c>
      <c r="I7" s="104">
        <v>-0.5480026313252833</v>
      </c>
      <c r="J7" s="109">
        <v>-0.38865037032897054</v>
      </c>
    </row>
    <row r="8" spans="1:10" s="23" customFormat="1" ht="14.25">
      <c r="A8" s="20">
        <v>5</v>
      </c>
      <c r="B8" s="111" t="s">
        <v>199</v>
      </c>
      <c r="C8" s="108">
        <v>40364</v>
      </c>
      <c r="D8" s="108">
        <v>40533</v>
      </c>
      <c r="E8" s="104">
        <v>-0.006590689191688925</v>
      </c>
      <c r="F8" s="104">
        <v>-0.07169470987679483</v>
      </c>
      <c r="G8" s="104" t="s">
        <v>137</v>
      </c>
      <c r="H8" s="104">
        <v>-0.08905454232440013</v>
      </c>
      <c r="I8" s="104">
        <v>-0.4716769567847944</v>
      </c>
      <c r="J8" s="109">
        <v>-0.37589193994288606</v>
      </c>
    </row>
    <row r="9" spans="1:10" s="23" customFormat="1" ht="14.25">
      <c r="A9" s="20">
        <v>6</v>
      </c>
      <c r="B9" s="111" t="s">
        <v>193</v>
      </c>
      <c r="C9" s="108">
        <v>40555</v>
      </c>
      <c r="D9" s="108">
        <v>40626</v>
      </c>
      <c r="E9" s="104">
        <v>-0.002637311364169004</v>
      </c>
      <c r="F9" s="104">
        <v>-0.05385150407779593</v>
      </c>
      <c r="G9" s="104">
        <v>-0.1043687138866336</v>
      </c>
      <c r="H9" s="104">
        <v>-0.13967864954869147</v>
      </c>
      <c r="I9" s="104">
        <v>-0.7105914955233286</v>
      </c>
      <c r="J9" s="109">
        <v>-0.676514800407843</v>
      </c>
    </row>
    <row r="10" spans="1:10" s="23" customFormat="1" ht="14.25">
      <c r="A10" s="20">
        <v>7</v>
      </c>
      <c r="B10" s="111" t="s">
        <v>202</v>
      </c>
      <c r="C10" s="108">
        <v>40448</v>
      </c>
      <c r="D10" s="108">
        <v>40632</v>
      </c>
      <c r="E10" s="104">
        <v>-0.06438581490352735</v>
      </c>
      <c r="F10" s="104">
        <v>-0.12089288847423718</v>
      </c>
      <c r="G10" s="104">
        <v>-0.14066727944653679</v>
      </c>
      <c r="H10" s="104">
        <v>-0.1329345588892311</v>
      </c>
      <c r="I10" s="104">
        <v>-0.5637678829190016</v>
      </c>
      <c r="J10" s="109">
        <v>-0.5353982361039544</v>
      </c>
    </row>
    <row r="11" spans="1:10" s="23" customFormat="1" ht="14.25">
      <c r="A11" s="20">
        <v>8</v>
      </c>
      <c r="B11" s="111" t="s">
        <v>191</v>
      </c>
      <c r="C11" s="108">
        <v>40735</v>
      </c>
      <c r="D11" s="108">
        <v>40809</v>
      </c>
      <c r="E11" s="104">
        <v>-0.12990376987073315</v>
      </c>
      <c r="F11" s="104">
        <v>-0.23590164622062737</v>
      </c>
      <c r="G11" s="104">
        <v>-0.26658328513807694</v>
      </c>
      <c r="H11" s="104">
        <v>-0.24112397149997045</v>
      </c>
      <c r="I11" s="104">
        <v>-0.33365569596307376</v>
      </c>
      <c r="J11" s="109">
        <v>-0.49322332999530527</v>
      </c>
    </row>
    <row r="12" spans="1:10" s="23" customFormat="1" ht="14.25">
      <c r="A12" s="20">
        <v>9</v>
      </c>
      <c r="B12" s="89" t="s">
        <v>195</v>
      </c>
      <c r="C12" s="108">
        <v>40716</v>
      </c>
      <c r="D12" s="108">
        <v>40995</v>
      </c>
      <c r="E12" s="104">
        <v>0.002053681555127529</v>
      </c>
      <c r="F12" s="104">
        <v>0.059376423014342095</v>
      </c>
      <c r="G12" s="104">
        <v>0.1768525710450104</v>
      </c>
      <c r="H12" s="104" t="s">
        <v>137</v>
      </c>
      <c r="I12" s="104">
        <v>0.27787366286438275</v>
      </c>
      <c r="J12" s="109">
        <v>15.391844680328806</v>
      </c>
    </row>
    <row r="13" spans="1:10" s="23" customFormat="1" ht="14.25" collapsed="1">
      <c r="A13" s="20">
        <v>10</v>
      </c>
      <c r="B13" s="111" t="s">
        <v>189</v>
      </c>
      <c r="C13" s="108">
        <v>41005</v>
      </c>
      <c r="D13" s="108">
        <v>41114</v>
      </c>
      <c r="E13" s="104">
        <v>0.0065794304171031825</v>
      </c>
      <c r="F13" s="104">
        <v>0.009893081151247873</v>
      </c>
      <c r="G13" s="104">
        <v>0.02406091837526958</v>
      </c>
      <c r="H13" s="104" t="s">
        <v>137</v>
      </c>
      <c r="I13" s="104">
        <v>0.07927078950421551</v>
      </c>
      <c r="J13" s="109">
        <v>-0.2738864401812542</v>
      </c>
    </row>
    <row r="14" spans="1:10" s="23" customFormat="1" ht="15.75" collapsed="1" thickBot="1">
      <c r="A14" s="20"/>
      <c r="B14" s="157" t="s">
        <v>142</v>
      </c>
      <c r="C14" s="158" t="s">
        <v>12</v>
      </c>
      <c r="D14" s="158" t="s">
        <v>12</v>
      </c>
      <c r="E14" s="159">
        <f>AVERAGE(E4:E13)</f>
        <v>-0.02754995458394237</v>
      </c>
      <c r="F14" s="159">
        <f>AVERAGE(F4:F13)</f>
        <v>-0.04776412310211707</v>
      </c>
      <c r="G14" s="159">
        <f>AVERAGE(G4:G13)</f>
        <v>-0.01827834607346344</v>
      </c>
      <c r="H14" s="159">
        <f>AVERAGE(H4:H13)</f>
        <v>-0.1033736946582169</v>
      </c>
      <c r="I14" s="159">
        <f>AVERAGE(I4:I13)</f>
        <v>-0.3220073685160671</v>
      </c>
      <c r="J14" s="158" t="s">
        <v>12</v>
      </c>
    </row>
    <row r="15" spans="1:10" s="23" customFormat="1" ht="14.25">
      <c r="A15" s="214" t="s">
        <v>143</v>
      </c>
      <c r="B15" s="214"/>
      <c r="C15" s="214"/>
      <c r="D15" s="214"/>
      <c r="E15" s="214"/>
      <c r="F15" s="214"/>
      <c r="G15" s="214"/>
      <c r="H15" s="214"/>
      <c r="I15" s="214"/>
      <c r="J15" s="214"/>
    </row>
    <row r="16" spans="1:10" s="23" customFormat="1" ht="15" thickBot="1">
      <c r="A16" s="210" t="s">
        <v>144</v>
      </c>
      <c r="B16" s="210"/>
      <c r="C16" s="210"/>
      <c r="D16" s="210"/>
      <c r="E16" s="210"/>
      <c r="F16" s="210"/>
      <c r="G16" s="210"/>
      <c r="H16" s="210"/>
      <c r="I16" s="210"/>
      <c r="J16" s="210"/>
    </row>
    <row r="17" spans="3:4" s="23" customFormat="1" ht="15.75" customHeight="1">
      <c r="C17" s="67"/>
      <c r="D17" s="67"/>
    </row>
    <row r="18" spans="1:8" ht="14.25">
      <c r="A18" s="111"/>
      <c r="B18" s="30"/>
      <c r="C18" s="110"/>
      <c r="E18" s="110"/>
      <c r="F18" s="110"/>
      <c r="G18" s="110"/>
      <c r="H18" s="110"/>
    </row>
    <row r="19" spans="1:5" ht="14.25">
      <c r="A19" s="111"/>
      <c r="B19" s="30"/>
      <c r="C19" s="110"/>
      <c r="E19" s="110"/>
    </row>
    <row r="20" spans="1:6" ht="14.25">
      <c r="A20" s="111"/>
      <c r="E20" s="110"/>
      <c r="F20" s="110"/>
    </row>
    <row r="21" ht="14.25">
      <c r="A21" s="111"/>
    </row>
    <row r="22" ht="14.25">
      <c r="A22" s="111"/>
    </row>
    <row r="23" ht="14.25">
      <c r="A23" s="111"/>
    </row>
    <row r="24" ht="14.25">
      <c r="A24" s="111"/>
    </row>
    <row r="25" ht="14.25">
      <c r="A25" s="111"/>
    </row>
    <row r="26" ht="14.25">
      <c r="A26" s="89"/>
    </row>
    <row r="27" ht="14.25">
      <c r="A27" s="111"/>
    </row>
    <row r="28" ht="15">
      <c r="A28" s="157"/>
    </row>
  </sheetData>
  <mergeCells count="5">
    <mergeCell ref="A16:J16"/>
    <mergeCell ref="A1:J1"/>
    <mergeCell ref="A2:A3"/>
    <mergeCell ref="E2:J2"/>
    <mergeCell ref="A15:J1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32"/>
  <sheetViews>
    <sheetView zoomScale="85" zoomScaleNormal="85" workbookViewId="0" topLeftCell="A16">
      <selection activeCell="L9" sqref="L9"/>
    </sheetView>
  </sheetViews>
  <sheetFormatPr defaultColWidth="9.00390625" defaultRowHeight="12.75"/>
  <cols>
    <col min="1" max="1" width="4.00390625" style="19" customWidth="1"/>
    <col min="2" max="2" width="50.75390625" style="19" customWidth="1"/>
    <col min="3" max="3" width="24.75390625" style="19" customWidth="1"/>
    <col min="4" max="4" width="24.75390625" style="54" customWidth="1"/>
    <col min="5" max="7" width="24.75390625" style="19" customWidth="1"/>
    <col min="8" max="16384" width="9.125" style="19" customWidth="1"/>
  </cols>
  <sheetData>
    <row r="1" spans="1:7" s="30" customFormat="1" ht="16.5" thickBot="1">
      <c r="A1" s="215" t="s">
        <v>204</v>
      </c>
      <c r="B1" s="215"/>
      <c r="C1" s="215"/>
      <c r="D1" s="215"/>
      <c r="E1" s="215"/>
      <c r="F1" s="215"/>
      <c r="G1" s="215"/>
    </row>
    <row r="2" spans="1:7" s="30" customFormat="1" ht="15.75" customHeight="1" thickBot="1">
      <c r="A2" s="211" t="s">
        <v>52</v>
      </c>
      <c r="B2" s="225" t="s">
        <v>134</v>
      </c>
      <c r="C2" s="216" t="s">
        <v>147</v>
      </c>
      <c r="D2" s="217"/>
      <c r="E2" s="216" t="s">
        <v>205</v>
      </c>
      <c r="F2" s="217"/>
      <c r="G2" s="220" t="s">
        <v>149</v>
      </c>
    </row>
    <row r="3" spans="1:7" s="30" customFormat="1" ht="15.75" thickBot="1">
      <c r="A3" s="212"/>
      <c r="B3" s="226"/>
      <c r="C3" s="36" t="s">
        <v>150</v>
      </c>
      <c r="D3" s="36" t="s">
        <v>151</v>
      </c>
      <c r="E3" s="36" t="s">
        <v>152</v>
      </c>
      <c r="F3" s="36" t="s">
        <v>151</v>
      </c>
      <c r="G3" s="221"/>
    </row>
    <row r="4" spans="1:8" s="30" customFormat="1" ht="14.25">
      <c r="A4" s="20">
        <v>1</v>
      </c>
      <c r="B4" s="111" t="s">
        <v>197</v>
      </c>
      <c r="C4" s="39">
        <v>11.545199999999953</v>
      </c>
      <c r="D4" s="104">
        <v>0.010385021814329617</v>
      </c>
      <c r="E4" s="40">
        <v>0</v>
      </c>
      <c r="F4" s="104">
        <v>0</v>
      </c>
      <c r="G4" s="41">
        <v>0</v>
      </c>
      <c r="H4" s="111"/>
    </row>
    <row r="5" spans="1:8" s="30" customFormat="1" ht="14.25">
      <c r="A5" s="20">
        <v>2</v>
      </c>
      <c r="B5" s="89" t="s">
        <v>195</v>
      </c>
      <c r="C5" s="39">
        <v>4.132729999999981</v>
      </c>
      <c r="D5" s="104">
        <v>0.0020536815551311705</v>
      </c>
      <c r="E5" s="40">
        <v>0</v>
      </c>
      <c r="F5" s="104">
        <v>0</v>
      </c>
      <c r="G5" s="41">
        <v>0</v>
      </c>
      <c r="H5" s="111"/>
    </row>
    <row r="6" spans="1:8" s="46" customFormat="1" ht="14.25">
      <c r="A6" s="20">
        <v>3</v>
      </c>
      <c r="B6" s="111" t="s">
        <v>199</v>
      </c>
      <c r="C6" s="39">
        <v>-4.055416999999899</v>
      </c>
      <c r="D6" s="104">
        <v>-0.00659068919165843</v>
      </c>
      <c r="E6" s="40">
        <v>0</v>
      </c>
      <c r="F6" s="104">
        <v>0</v>
      </c>
      <c r="G6" s="41">
        <v>0</v>
      </c>
      <c r="H6" s="111"/>
    </row>
    <row r="7" spans="1:8" s="46" customFormat="1" ht="14.25">
      <c r="A7" s="20">
        <v>4</v>
      </c>
      <c r="B7" s="111" t="s">
        <v>193</v>
      </c>
      <c r="C7" s="39">
        <v>-6.342169999999926</v>
      </c>
      <c r="D7" s="104">
        <v>-0.002637311364156536</v>
      </c>
      <c r="E7" s="40">
        <v>0</v>
      </c>
      <c r="F7" s="104">
        <v>0</v>
      </c>
      <c r="G7" s="41">
        <v>0</v>
      </c>
      <c r="H7" s="111"/>
    </row>
    <row r="8" spans="1:8" s="46" customFormat="1" ht="14.25">
      <c r="A8" s="20">
        <v>5</v>
      </c>
      <c r="B8" s="111" t="s">
        <v>192</v>
      </c>
      <c r="C8" s="39">
        <v>-6.354059999999589</v>
      </c>
      <c r="D8" s="104">
        <v>-0.002014710334871339</v>
      </c>
      <c r="E8" s="40">
        <v>0</v>
      </c>
      <c r="F8" s="104">
        <v>0</v>
      </c>
      <c r="G8" s="41">
        <v>0</v>
      </c>
      <c r="H8" s="89"/>
    </row>
    <row r="9" spans="1:8" s="46" customFormat="1" ht="14.25">
      <c r="A9" s="20">
        <v>6</v>
      </c>
      <c r="B9" s="111" t="s">
        <v>200</v>
      </c>
      <c r="C9" s="39">
        <v>-23.25120000000007</v>
      </c>
      <c r="D9" s="104">
        <v>-0.03820162473557842</v>
      </c>
      <c r="E9" s="40">
        <v>0</v>
      </c>
      <c r="F9" s="104">
        <v>0</v>
      </c>
      <c r="G9" s="41">
        <v>0</v>
      </c>
      <c r="H9" s="111"/>
    </row>
    <row r="10" spans="1:8" s="46" customFormat="1" ht="14.25">
      <c r="A10" s="20">
        <v>7</v>
      </c>
      <c r="B10" s="111" t="s">
        <v>201</v>
      </c>
      <c r="C10" s="39">
        <v>-30.1068239999999</v>
      </c>
      <c r="D10" s="104">
        <v>-0.05078375922546078</v>
      </c>
      <c r="E10" s="40">
        <v>0</v>
      </c>
      <c r="F10" s="104">
        <v>0</v>
      </c>
      <c r="G10" s="41">
        <v>0</v>
      </c>
      <c r="H10" s="111"/>
    </row>
    <row r="11" spans="1:8" s="46" customFormat="1" ht="14.25">
      <c r="A11" s="20">
        <v>8</v>
      </c>
      <c r="B11" s="111" t="s">
        <v>202</v>
      </c>
      <c r="C11" s="39">
        <v>-37.43497000000009</v>
      </c>
      <c r="D11" s="104">
        <v>-0.0643858149035421</v>
      </c>
      <c r="E11" s="40">
        <v>0</v>
      </c>
      <c r="F11" s="104">
        <v>0</v>
      </c>
      <c r="G11" s="41">
        <v>0</v>
      </c>
      <c r="H11" s="111"/>
    </row>
    <row r="12" spans="1:8" s="46" customFormat="1" ht="14.25">
      <c r="A12" s="20">
        <v>9</v>
      </c>
      <c r="B12" s="111" t="s">
        <v>189</v>
      </c>
      <c r="C12" s="39">
        <v>-717.0420599999986</v>
      </c>
      <c r="D12" s="104">
        <v>-0.06035628477525438</v>
      </c>
      <c r="E12" s="40">
        <v>-921</v>
      </c>
      <c r="F12" s="104">
        <v>-0.06649819494584838</v>
      </c>
      <c r="G12" s="41">
        <v>-794.987038524644</v>
      </c>
      <c r="H12" s="111"/>
    </row>
    <row r="13" spans="1:8" s="46" customFormat="1" ht="14.25">
      <c r="A13" s="20">
        <v>10</v>
      </c>
      <c r="B13" s="111" t="s">
        <v>191</v>
      </c>
      <c r="C13" s="39">
        <v>-2642.6788637000004</v>
      </c>
      <c r="D13" s="104">
        <v>-0.33340540699864896</v>
      </c>
      <c r="E13" s="40">
        <v>-8069</v>
      </c>
      <c r="F13" s="104">
        <v>-0.2338840579710145</v>
      </c>
      <c r="G13" s="41">
        <v>-1853.5636258990617</v>
      </c>
      <c r="H13" s="111"/>
    </row>
    <row r="14" spans="1:7" s="30" customFormat="1" ht="15.75" thickBot="1">
      <c r="A14" s="121"/>
      <c r="B14" s="96" t="s">
        <v>99</v>
      </c>
      <c r="C14" s="97">
        <f>SUM(C4:C13)</f>
        <v>-3451.5876346999985</v>
      </c>
      <c r="D14" s="101">
        <v>-0.11174744839633768</v>
      </c>
      <c r="E14" s="98">
        <f>SUM(E4:E13)</f>
        <v>-8990</v>
      </c>
      <c r="F14" s="101">
        <v>-0.06251999388013409</v>
      </c>
      <c r="G14" s="122">
        <f>SUM(G4:G13)</f>
        <v>-2648.5506644237057</v>
      </c>
    </row>
    <row r="15" s="30" customFormat="1" ht="14.25">
      <c r="D15" s="6"/>
    </row>
    <row r="16" s="30" customFormat="1" ht="14.25">
      <c r="D16" s="6"/>
    </row>
    <row r="17" s="30" customFormat="1" ht="14.25">
      <c r="D17" s="6"/>
    </row>
    <row r="18" s="30" customFormat="1" ht="14.25">
      <c r="D18" s="6"/>
    </row>
    <row r="19" s="30" customFormat="1" ht="14.25">
      <c r="D19" s="6"/>
    </row>
    <row r="20" s="30" customFormat="1" ht="14.25">
      <c r="D20" s="6"/>
    </row>
    <row r="21" s="30" customFormat="1" ht="14.25">
      <c r="D21" s="6"/>
    </row>
    <row r="22" s="30" customFormat="1" ht="14.25">
      <c r="D22" s="6"/>
    </row>
    <row r="23" s="30" customFormat="1" ht="14.25">
      <c r="D23" s="6"/>
    </row>
    <row r="24" s="30" customFormat="1" ht="14.25">
      <c r="D24" s="6"/>
    </row>
    <row r="25" s="30" customFormat="1" ht="14.25">
      <c r="D25" s="6"/>
    </row>
    <row r="26" s="30" customFormat="1" ht="14.25">
      <c r="D26" s="6"/>
    </row>
    <row r="27" s="30" customFormat="1" ht="14.25">
      <c r="D27" s="6"/>
    </row>
    <row r="28" s="30" customFormat="1" ht="14.25">
      <c r="D28" s="6"/>
    </row>
    <row r="29" s="30" customFormat="1" ht="14.25">
      <c r="D29" s="6"/>
    </row>
    <row r="30" s="30" customFormat="1" ht="14.25">
      <c r="D30" s="6"/>
    </row>
    <row r="31" s="30" customFormat="1" ht="14.25">
      <c r="D31" s="6"/>
    </row>
    <row r="32" s="30" customFormat="1" ht="14.25">
      <c r="D32" s="6"/>
    </row>
    <row r="33" s="30" customFormat="1" ht="14.25">
      <c r="D33" s="6"/>
    </row>
    <row r="34" s="30" customFormat="1" ht="14.25">
      <c r="D34" s="6"/>
    </row>
    <row r="35" s="30" customFormat="1" ht="14.25">
      <c r="D35" s="6"/>
    </row>
    <row r="36" spans="2:5" s="30" customFormat="1" ht="15" thickBot="1">
      <c r="B36" s="86"/>
      <c r="C36" s="86"/>
      <c r="D36" s="87"/>
      <c r="E36" s="86"/>
    </row>
    <row r="37" s="30" customFormat="1" ht="14.25"/>
    <row r="38" s="30" customFormat="1" ht="14.25"/>
    <row r="39" s="30" customFormat="1" ht="14.25"/>
    <row r="40" s="30" customFormat="1" ht="14.25"/>
    <row r="41" s="30" customFormat="1" ht="14.25"/>
    <row r="42" spans="2:5" s="30" customFormat="1" ht="30.75" thickBot="1">
      <c r="B42" s="43" t="s">
        <v>134</v>
      </c>
      <c r="C42" s="36" t="s">
        <v>153</v>
      </c>
      <c r="D42" s="36" t="s">
        <v>154</v>
      </c>
      <c r="E42" s="37" t="s">
        <v>155</v>
      </c>
    </row>
    <row r="43" spans="2:5" s="30" customFormat="1" ht="14.25">
      <c r="B43" s="135" t="str">
        <f aca="true" t="shared" si="0" ref="B43:D52">B4</f>
        <v>"UNIVER.UA/SKIF-Real Estate Fund"</v>
      </c>
      <c r="C43" s="136">
        <f t="shared" si="0"/>
        <v>11.545199999999953</v>
      </c>
      <c r="D43" s="162">
        <f t="shared" si="0"/>
        <v>0.010385021814329617</v>
      </c>
      <c r="E43" s="137">
        <f aca="true" t="shared" si="1" ref="E43:E52">G4</f>
        <v>0</v>
      </c>
    </row>
    <row r="44" spans="2:5" s="30" customFormat="1" ht="14.25">
      <c r="B44" s="38" t="str">
        <f t="shared" si="0"/>
        <v>"Centavr"</v>
      </c>
      <c r="C44" s="39">
        <f t="shared" si="0"/>
        <v>4.132729999999981</v>
      </c>
      <c r="D44" s="163">
        <f t="shared" si="0"/>
        <v>0.0020536815551311705</v>
      </c>
      <c r="E44" s="41">
        <f t="shared" si="1"/>
        <v>0</v>
      </c>
    </row>
    <row r="45" spans="2:5" s="30" customFormat="1" ht="14.25">
      <c r="B45" s="38" t="str">
        <f t="shared" si="0"/>
        <v>"KINTO-Autumn"</v>
      </c>
      <c r="C45" s="39">
        <f t="shared" si="0"/>
        <v>-4.055416999999899</v>
      </c>
      <c r="D45" s="163">
        <f t="shared" si="0"/>
        <v>-0.00659068919165843</v>
      </c>
      <c r="E45" s="41">
        <f t="shared" si="1"/>
        <v>0</v>
      </c>
    </row>
    <row r="46" spans="2:5" s="30" customFormat="1" ht="14.25">
      <c r="B46" s="38" t="str">
        <f t="shared" si="0"/>
        <v>"Ukrainian Exchange Index"</v>
      </c>
      <c r="C46" s="39">
        <f t="shared" si="0"/>
        <v>-6.342169999999926</v>
      </c>
      <c r="D46" s="163">
        <f t="shared" si="0"/>
        <v>-0.002637311364156536</v>
      </c>
      <c r="E46" s="41">
        <f t="shared" si="1"/>
        <v>0</v>
      </c>
    </row>
    <row r="47" spans="2:5" s="30" customFormat="1" ht="14.25">
      <c r="B47" s="130" t="str">
        <f t="shared" si="0"/>
        <v>"AntiBank"</v>
      </c>
      <c r="C47" s="131">
        <f t="shared" si="0"/>
        <v>-6.354059999999589</v>
      </c>
      <c r="D47" s="170">
        <f t="shared" si="0"/>
        <v>-0.002014710334871339</v>
      </c>
      <c r="E47" s="133">
        <f t="shared" si="1"/>
        <v>0</v>
      </c>
    </row>
    <row r="48" spans="2:6" ht="14.25">
      <c r="B48" s="126" t="str">
        <f t="shared" si="0"/>
        <v>"KINTO-Spring"</v>
      </c>
      <c r="C48" s="127">
        <f t="shared" si="0"/>
        <v>-23.25120000000007</v>
      </c>
      <c r="D48" s="169">
        <f t="shared" si="0"/>
        <v>-0.03820162473557842</v>
      </c>
      <c r="E48" s="129">
        <f t="shared" si="1"/>
        <v>0</v>
      </c>
      <c r="F48" s="18"/>
    </row>
    <row r="49" spans="2:6" ht="14.25">
      <c r="B49" s="38" t="str">
        <f t="shared" si="0"/>
        <v>"KINTO-Summer"</v>
      </c>
      <c r="C49" s="39">
        <f t="shared" si="0"/>
        <v>-30.1068239999999</v>
      </c>
      <c r="D49" s="163">
        <f t="shared" si="0"/>
        <v>-0.05078375922546078</v>
      </c>
      <c r="E49" s="41">
        <f t="shared" si="1"/>
        <v>0</v>
      </c>
      <c r="F49" s="18"/>
    </row>
    <row r="50" spans="2:6" ht="14.25">
      <c r="B50" s="38" t="str">
        <f t="shared" si="0"/>
        <v>"KINTO-Winter"</v>
      </c>
      <c r="C50" s="39">
        <f t="shared" si="0"/>
        <v>-37.43497000000009</v>
      </c>
      <c r="D50" s="163">
        <f t="shared" si="0"/>
        <v>-0.0643858149035421</v>
      </c>
      <c r="E50" s="41">
        <f t="shared" si="1"/>
        <v>0</v>
      </c>
      <c r="F50" s="18"/>
    </row>
    <row r="51" spans="2:6" ht="14.25">
      <c r="B51" s="38" t="str">
        <f t="shared" si="0"/>
        <v>"Raiffaisen Foreign Currency"</v>
      </c>
      <c r="C51" s="39">
        <f t="shared" si="0"/>
        <v>-717.0420599999986</v>
      </c>
      <c r="D51" s="163">
        <f t="shared" si="0"/>
        <v>-0.06035628477525438</v>
      </c>
      <c r="E51" s="41">
        <f t="shared" si="1"/>
        <v>-794.987038524644</v>
      </c>
      <c r="F51" s="18"/>
    </row>
    <row r="52" spans="2:6" ht="14.25">
      <c r="B52" s="164" t="str">
        <f t="shared" si="0"/>
        <v>"Pershyi Zolotyi"</v>
      </c>
      <c r="C52" s="165">
        <f t="shared" si="0"/>
        <v>-2642.6788637000004</v>
      </c>
      <c r="D52" s="166">
        <f t="shared" si="0"/>
        <v>-0.33340540699864896</v>
      </c>
      <c r="E52" s="167">
        <f t="shared" si="1"/>
        <v>-1853.5636258990617</v>
      </c>
      <c r="F52" s="18"/>
    </row>
    <row r="53" spans="2:6" ht="14.25">
      <c r="B53" s="30"/>
      <c r="C53" s="168"/>
      <c r="D53" s="6"/>
      <c r="F53" s="18"/>
    </row>
    <row r="54" spans="2:6" ht="14.25">
      <c r="B54" s="30"/>
      <c r="C54" s="30"/>
      <c r="D54" s="6"/>
      <c r="F54" s="18"/>
    </row>
    <row r="55" spans="2:6" ht="14.25">
      <c r="B55" s="30"/>
      <c r="C55" s="30"/>
      <c r="D55" s="6"/>
      <c r="F55" s="18"/>
    </row>
    <row r="56" spans="2:6" ht="14.25">
      <c r="B56" s="30"/>
      <c r="C56" s="30"/>
      <c r="D56" s="6"/>
      <c r="F56" s="18"/>
    </row>
    <row r="57" spans="2:6" ht="14.25">
      <c r="B57" s="30"/>
      <c r="C57" s="30"/>
      <c r="D57" s="6"/>
      <c r="F57" s="18"/>
    </row>
    <row r="58" spans="2:6" ht="14.25">
      <c r="B58" s="30"/>
      <c r="C58" s="30"/>
      <c r="D58" s="6"/>
      <c r="F58" s="18"/>
    </row>
    <row r="59" spans="2:6" ht="14.25">
      <c r="B59" s="30"/>
      <c r="C59" s="30"/>
      <c r="D59" s="6"/>
      <c r="F59" s="18"/>
    </row>
    <row r="60" spans="2:4" ht="14.25">
      <c r="B60" s="30"/>
      <c r="C60" s="30"/>
      <c r="D60" s="6"/>
    </row>
    <row r="61" spans="2:4" ht="14.25">
      <c r="B61" s="30"/>
      <c r="C61" s="30"/>
      <c r="D61" s="6"/>
    </row>
    <row r="62" spans="2:4" ht="14.25">
      <c r="B62" s="30"/>
      <c r="C62" s="30"/>
      <c r="D62" s="6"/>
    </row>
    <row r="63" spans="2:4" ht="14.25">
      <c r="B63" s="30"/>
      <c r="C63" s="30"/>
      <c r="D63" s="6"/>
    </row>
    <row r="64" spans="2:4" ht="14.25">
      <c r="B64" s="30"/>
      <c r="C64" s="30"/>
      <c r="D64" s="6"/>
    </row>
    <row r="65" spans="2:4" ht="14.25">
      <c r="B65" s="30"/>
      <c r="C65" s="30"/>
      <c r="D65" s="6"/>
    </row>
    <row r="66" spans="2:4" ht="14.25">
      <c r="B66" s="30"/>
      <c r="C66" s="30"/>
      <c r="D66" s="6"/>
    </row>
    <row r="67" spans="2:4" ht="14.25">
      <c r="B67" s="30"/>
      <c r="C67" s="30"/>
      <c r="D67" s="6"/>
    </row>
    <row r="68" spans="2:4" ht="14.25">
      <c r="B68" s="30"/>
      <c r="C68" s="30"/>
      <c r="D68" s="6"/>
    </row>
    <row r="69" spans="2:4" ht="14.25">
      <c r="B69" s="30"/>
      <c r="C69" s="30"/>
      <c r="D69" s="6"/>
    </row>
    <row r="70" spans="2:4" ht="14.25">
      <c r="B70" s="30"/>
      <c r="C70" s="30"/>
      <c r="D70" s="6"/>
    </row>
    <row r="71" spans="2:4" ht="14.25">
      <c r="B71" s="30"/>
      <c r="C71" s="30"/>
      <c r="D71" s="6"/>
    </row>
    <row r="72" spans="2:4" ht="14.25">
      <c r="B72" s="30"/>
      <c r="C72" s="30"/>
      <c r="D72" s="6"/>
    </row>
    <row r="73" spans="2:4" ht="14.25">
      <c r="B73" s="30"/>
      <c r="C73" s="30"/>
      <c r="D73" s="6"/>
    </row>
    <row r="74" spans="2:4" ht="14.25">
      <c r="B74" s="30"/>
      <c r="C74" s="30"/>
      <c r="D74" s="6"/>
    </row>
    <row r="75" spans="2:4" ht="14.25">
      <c r="B75" s="30"/>
      <c r="C75" s="30"/>
      <c r="D75" s="6"/>
    </row>
    <row r="76" spans="2:4" ht="14.25">
      <c r="B76" s="30"/>
      <c r="C76" s="30"/>
      <c r="D76" s="6"/>
    </row>
    <row r="77" spans="2:4" ht="14.25">
      <c r="B77" s="30"/>
      <c r="C77" s="30"/>
      <c r="D77" s="6"/>
    </row>
    <row r="78" spans="2:4" ht="14.25">
      <c r="B78" s="30"/>
      <c r="C78" s="30"/>
      <c r="D78" s="6"/>
    </row>
    <row r="79" spans="2:4" ht="14.25">
      <c r="B79" s="30"/>
      <c r="C79" s="30"/>
      <c r="D79" s="6"/>
    </row>
    <row r="80" spans="2:4" ht="14.25">
      <c r="B80" s="30"/>
      <c r="C80" s="30"/>
      <c r="D80" s="6"/>
    </row>
    <row r="81" spans="2:4" ht="14.25">
      <c r="B81" s="30"/>
      <c r="C81" s="30"/>
      <c r="D81" s="6"/>
    </row>
    <row r="82" spans="2:4" ht="14.25">
      <c r="B82" s="30"/>
      <c r="C82" s="30"/>
      <c r="D82" s="6"/>
    </row>
    <row r="83" spans="2:4" ht="14.25">
      <c r="B83" s="30"/>
      <c r="C83" s="30"/>
      <c r="D83" s="6"/>
    </row>
    <row r="84" spans="2:4" ht="14.25">
      <c r="B84" s="30"/>
      <c r="C84" s="30"/>
      <c r="D84" s="6"/>
    </row>
    <row r="85" spans="2:4" ht="14.25">
      <c r="B85" s="30"/>
      <c r="C85" s="30"/>
      <c r="D85" s="6"/>
    </row>
    <row r="86" spans="2:4" ht="14.25">
      <c r="B86" s="30"/>
      <c r="C86" s="30"/>
      <c r="D86" s="6"/>
    </row>
    <row r="87" spans="2:4" ht="14.25">
      <c r="B87" s="30"/>
      <c r="C87" s="30"/>
      <c r="D87" s="6"/>
    </row>
    <row r="88" spans="2:4" ht="14.25">
      <c r="B88" s="30"/>
      <c r="C88" s="30"/>
      <c r="D88" s="6"/>
    </row>
    <row r="89" spans="2:4" ht="14.25">
      <c r="B89" s="30"/>
      <c r="C89" s="30"/>
      <c r="D89" s="6"/>
    </row>
    <row r="90" spans="2:4" ht="14.25">
      <c r="B90" s="30"/>
      <c r="C90" s="30"/>
      <c r="D90" s="6"/>
    </row>
    <row r="91" spans="2:4" ht="14.25">
      <c r="B91" s="30"/>
      <c r="C91" s="30"/>
      <c r="D91" s="6"/>
    </row>
    <row r="92" spans="2:4" ht="14.25">
      <c r="B92" s="30"/>
      <c r="C92" s="30"/>
      <c r="D92" s="6"/>
    </row>
    <row r="93" spans="2:4" ht="14.25">
      <c r="B93" s="30"/>
      <c r="C93" s="30"/>
      <c r="D93" s="6"/>
    </row>
    <row r="94" spans="2:4" ht="14.25">
      <c r="B94" s="30"/>
      <c r="C94" s="30"/>
      <c r="D94" s="6"/>
    </row>
    <row r="95" spans="2:4" ht="14.25">
      <c r="B95" s="30"/>
      <c r="C95" s="30"/>
      <c r="D95" s="6"/>
    </row>
    <row r="96" spans="2:4" ht="14.25">
      <c r="B96" s="30"/>
      <c r="C96" s="30"/>
      <c r="D96" s="6"/>
    </row>
    <row r="97" spans="2:4" ht="14.25">
      <c r="B97" s="30"/>
      <c r="C97" s="30"/>
      <c r="D97" s="6"/>
    </row>
    <row r="98" spans="2:4" ht="14.25">
      <c r="B98" s="30"/>
      <c r="C98" s="30"/>
      <c r="D98" s="6"/>
    </row>
    <row r="99" spans="2:4" ht="14.25">
      <c r="B99" s="30"/>
      <c r="C99" s="30"/>
      <c r="D99" s="6"/>
    </row>
    <row r="100" spans="2:4" ht="14.25">
      <c r="B100" s="30"/>
      <c r="C100" s="30"/>
      <c r="D100" s="6"/>
    </row>
    <row r="101" spans="2:4" ht="14.25">
      <c r="B101" s="30"/>
      <c r="C101" s="30"/>
      <c r="D101" s="6"/>
    </row>
    <row r="102" spans="2:4" ht="14.25">
      <c r="B102" s="30"/>
      <c r="C102" s="30"/>
      <c r="D102" s="6"/>
    </row>
    <row r="103" spans="2:4" ht="14.25">
      <c r="B103" s="30"/>
      <c r="C103" s="30"/>
      <c r="D103" s="6"/>
    </row>
    <row r="104" spans="2:4" ht="14.25">
      <c r="B104" s="30"/>
      <c r="C104" s="30"/>
      <c r="D104" s="6"/>
    </row>
    <row r="105" spans="2:4" ht="14.25">
      <c r="B105" s="30"/>
      <c r="C105" s="30"/>
      <c r="D105" s="6"/>
    </row>
    <row r="106" spans="2:4" ht="14.25">
      <c r="B106" s="30"/>
      <c r="C106" s="30"/>
      <c r="D106" s="6"/>
    </row>
    <row r="107" spans="2:4" ht="14.25">
      <c r="B107" s="30"/>
      <c r="C107" s="30"/>
      <c r="D107" s="6"/>
    </row>
    <row r="108" spans="2:4" ht="14.25">
      <c r="B108" s="30"/>
      <c r="C108" s="30"/>
      <c r="D108" s="6"/>
    </row>
    <row r="109" spans="2:4" ht="14.25">
      <c r="B109" s="30"/>
      <c r="C109" s="30"/>
      <c r="D109" s="6"/>
    </row>
    <row r="110" spans="2:4" ht="14.25">
      <c r="B110" s="30"/>
      <c r="C110" s="30"/>
      <c r="D110" s="6"/>
    </row>
    <row r="111" spans="2:4" ht="14.25">
      <c r="B111" s="30"/>
      <c r="C111" s="30"/>
      <c r="D111" s="6"/>
    </row>
    <row r="112" spans="2:4" ht="14.25">
      <c r="B112" s="30"/>
      <c r="C112" s="30"/>
      <c r="D112" s="6"/>
    </row>
    <row r="113" spans="2:4" ht="14.25">
      <c r="B113" s="30"/>
      <c r="C113" s="30"/>
      <c r="D113" s="6"/>
    </row>
    <row r="114" spans="2:4" ht="14.25">
      <c r="B114" s="30"/>
      <c r="C114" s="30"/>
      <c r="D114" s="6"/>
    </row>
    <row r="115" spans="2:4" ht="14.25">
      <c r="B115" s="30"/>
      <c r="C115" s="30"/>
      <c r="D115" s="6"/>
    </row>
    <row r="116" spans="2:4" ht="14.25">
      <c r="B116" s="30"/>
      <c r="C116" s="30"/>
      <c r="D116" s="6"/>
    </row>
    <row r="117" spans="2:4" ht="14.25">
      <c r="B117" s="30"/>
      <c r="C117" s="30"/>
      <c r="D117" s="6"/>
    </row>
    <row r="118" spans="2:4" ht="14.25">
      <c r="B118" s="30"/>
      <c r="C118" s="30"/>
      <c r="D118" s="6"/>
    </row>
    <row r="119" spans="2:4" ht="14.25">
      <c r="B119" s="30"/>
      <c r="C119" s="30"/>
      <c r="D119" s="6"/>
    </row>
    <row r="120" spans="2:4" ht="14.25">
      <c r="B120" s="30"/>
      <c r="C120" s="30"/>
      <c r="D120" s="6"/>
    </row>
    <row r="121" spans="2:4" ht="14.25">
      <c r="B121" s="30"/>
      <c r="C121" s="30"/>
      <c r="D121" s="6"/>
    </row>
    <row r="122" spans="2:4" ht="14.25">
      <c r="B122" s="30"/>
      <c r="C122" s="30"/>
      <c r="D122" s="6"/>
    </row>
    <row r="123" spans="2:4" ht="14.25">
      <c r="B123" s="30"/>
      <c r="C123" s="30"/>
      <c r="D123" s="6"/>
    </row>
    <row r="124" spans="2:4" ht="14.25">
      <c r="B124" s="30"/>
      <c r="C124" s="30"/>
      <c r="D124" s="6"/>
    </row>
    <row r="125" spans="2:4" ht="14.25">
      <c r="B125" s="30"/>
      <c r="C125" s="30"/>
      <c r="D125" s="6"/>
    </row>
    <row r="126" spans="2:4" ht="14.25">
      <c r="B126" s="30"/>
      <c r="C126" s="30"/>
      <c r="D126" s="6"/>
    </row>
    <row r="127" spans="2:4" ht="14.25">
      <c r="B127" s="30"/>
      <c r="C127" s="30"/>
      <c r="D127" s="6"/>
    </row>
    <row r="128" spans="2:4" ht="14.25">
      <c r="B128" s="30"/>
      <c r="C128" s="30"/>
      <c r="D128" s="6"/>
    </row>
    <row r="129" spans="2:4" ht="14.25">
      <c r="B129" s="30"/>
      <c r="C129" s="30"/>
      <c r="D129" s="6"/>
    </row>
    <row r="130" spans="2:4" ht="14.25">
      <c r="B130" s="30"/>
      <c r="C130" s="30"/>
      <c r="D130" s="6"/>
    </row>
    <row r="131" spans="2:4" ht="14.25">
      <c r="B131" s="30"/>
      <c r="C131" s="30"/>
      <c r="D131" s="6"/>
    </row>
    <row r="132" spans="2:4" ht="14.25">
      <c r="B132" s="30"/>
      <c r="C132" s="30"/>
      <c r="D132" s="6"/>
    </row>
  </sheetData>
  <mergeCells count="6">
    <mergeCell ref="C2:D2"/>
    <mergeCell ref="E2:F2"/>
    <mergeCell ref="A2:A3"/>
    <mergeCell ref="A1:G1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42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134</v>
      </c>
      <c r="B1" s="70" t="s">
        <v>206</v>
      </c>
      <c r="C1" s="9"/>
      <c r="D1" s="9"/>
    </row>
    <row r="2" spans="1:4" ht="14.25">
      <c r="A2" s="111" t="s">
        <v>191</v>
      </c>
      <c r="B2" s="145">
        <v>-0.12990376987073315</v>
      </c>
      <c r="C2" s="9"/>
      <c r="D2" s="9"/>
    </row>
    <row r="3" spans="1:4" ht="14.25">
      <c r="A3" s="111" t="s">
        <v>202</v>
      </c>
      <c r="B3" s="145">
        <v>-0.06438581490352735</v>
      </c>
      <c r="C3" s="9"/>
      <c r="D3" s="9"/>
    </row>
    <row r="4" spans="1:4" ht="14.25">
      <c r="A4" s="111" t="s">
        <v>201</v>
      </c>
      <c r="B4" s="145">
        <v>-0.050783759225382585</v>
      </c>
      <c r="C4" s="9"/>
      <c r="D4" s="9"/>
    </row>
    <row r="5" spans="1:4" ht="14.25">
      <c r="A5" s="111" t="s">
        <v>200</v>
      </c>
      <c r="B5" s="145">
        <v>-0.038201624735635265</v>
      </c>
      <c r="C5" s="9"/>
      <c r="D5" s="9"/>
    </row>
    <row r="6" spans="1:4" ht="14.25">
      <c r="A6" s="111" t="s">
        <v>199</v>
      </c>
      <c r="B6" s="145">
        <v>-0.006590689191688925</v>
      </c>
      <c r="C6" s="9"/>
      <c r="D6" s="9"/>
    </row>
    <row r="7" spans="1:4" ht="14.25">
      <c r="A7" s="111" t="s">
        <v>193</v>
      </c>
      <c r="B7" s="145">
        <v>-0.002637311364169004</v>
      </c>
      <c r="C7" s="9"/>
      <c r="D7" s="9"/>
    </row>
    <row r="8" spans="1:4" ht="14.25">
      <c r="A8" s="111" t="s">
        <v>192</v>
      </c>
      <c r="B8" s="145">
        <v>-0.00201471033484657</v>
      </c>
      <c r="C8" s="9"/>
      <c r="D8" s="9"/>
    </row>
    <row r="9" spans="1:4" ht="14.25">
      <c r="A9" s="89" t="s">
        <v>195</v>
      </c>
      <c r="B9" s="145">
        <v>0.002053681555127529</v>
      </c>
      <c r="C9" s="9"/>
      <c r="D9" s="9"/>
    </row>
    <row r="10" spans="1:4" ht="14.25">
      <c r="A10" s="111" t="s">
        <v>189</v>
      </c>
      <c r="B10" s="145">
        <v>0.0065794304171031825</v>
      </c>
      <c r="C10" s="9"/>
      <c r="D10" s="9"/>
    </row>
    <row r="11" spans="1:4" ht="14.25">
      <c r="A11" s="111" t="s">
        <v>197</v>
      </c>
      <c r="B11" s="145">
        <v>0.010385021814328432</v>
      </c>
      <c r="C11" s="9"/>
      <c r="D11" s="9"/>
    </row>
    <row r="12" spans="1:4" ht="14.25">
      <c r="A12" s="28" t="s">
        <v>156</v>
      </c>
      <c r="B12" s="146">
        <v>-0.02754995458394237</v>
      </c>
      <c r="C12" s="9"/>
      <c r="D12" s="9"/>
    </row>
    <row r="13" spans="1:4" ht="14.25">
      <c r="A13" s="28" t="s">
        <v>48</v>
      </c>
      <c r="B13" s="146">
        <v>-0.0004844905351313322</v>
      </c>
      <c r="C13" s="9"/>
      <c r="D13" s="9"/>
    </row>
    <row r="14" spans="1:4" ht="14.25">
      <c r="A14" s="28" t="s">
        <v>47</v>
      </c>
      <c r="B14" s="146">
        <v>0.012220624754933906</v>
      </c>
      <c r="C14" s="9"/>
      <c r="D14" s="9"/>
    </row>
    <row r="15" spans="1:4" ht="14.25">
      <c r="A15" s="28" t="s">
        <v>157</v>
      </c>
      <c r="B15" s="146">
        <v>0.01139055500774333</v>
      </c>
      <c r="C15" s="9"/>
      <c r="D15" s="9"/>
    </row>
    <row r="16" spans="1:4" ht="14.25">
      <c r="A16" s="28" t="s">
        <v>158</v>
      </c>
      <c r="B16" s="146">
        <v>0.007027397260273904</v>
      </c>
      <c r="C16" s="9"/>
      <c r="D16" s="9"/>
    </row>
    <row r="17" spans="1:4" ht="14.25">
      <c r="A17" s="28" t="s">
        <v>159</v>
      </c>
      <c r="B17" s="146">
        <v>0.014794520547945207</v>
      </c>
      <c r="C17" s="9"/>
      <c r="D17" s="9"/>
    </row>
    <row r="18" spans="1:4" ht="15" thickBot="1">
      <c r="A18" s="182" t="s">
        <v>160</v>
      </c>
      <c r="B18" s="147">
        <v>-0.12433776105969474</v>
      </c>
      <c r="C18" s="9"/>
      <c r="D18" s="9"/>
    </row>
    <row r="19" spans="3:4" ht="12.75">
      <c r="C19" s="9"/>
      <c r="D19" s="9"/>
    </row>
    <row r="20" spans="2:4" ht="12.75">
      <c r="B20" s="9"/>
      <c r="C20" s="9"/>
      <c r="D20" s="9"/>
    </row>
    <row r="21" spans="1:4" ht="14.25">
      <c r="A21" s="185"/>
      <c r="B21" s="9"/>
      <c r="C21" s="9"/>
      <c r="D21" s="9"/>
    </row>
    <row r="22" spans="1:3" ht="14.25">
      <c r="A22" s="185"/>
      <c r="C22" s="9"/>
    </row>
    <row r="23" ht="14.25">
      <c r="A23" s="185"/>
    </row>
    <row r="24" ht="14.25">
      <c r="A24" s="185"/>
    </row>
    <row r="25" ht="14.25">
      <c r="A25" s="185"/>
    </row>
    <row r="26" ht="14.25">
      <c r="A26" s="185"/>
    </row>
    <row r="27" ht="14.25">
      <c r="A27" s="203"/>
    </row>
    <row r="28" ht="14.25">
      <c r="A28" s="185"/>
    </row>
    <row r="29" ht="14.25">
      <c r="A29" s="185"/>
    </row>
    <row r="30" ht="14.25">
      <c r="A30" s="185"/>
    </row>
    <row r="31" ht="14.25">
      <c r="A31" s="57"/>
    </row>
    <row r="32" ht="14.25">
      <c r="A32" s="57"/>
    </row>
    <row r="33" ht="14.25">
      <c r="A33" s="57"/>
    </row>
    <row r="34" ht="14.25">
      <c r="A34" s="57"/>
    </row>
    <row r="35" ht="14.25">
      <c r="A35" s="57"/>
    </row>
    <row r="36" ht="14.25">
      <c r="A36" s="57"/>
    </row>
    <row r="37" ht="14.25">
      <c r="A37" s="183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R57"/>
  <sheetViews>
    <sheetView tabSelected="1" zoomScale="75" zoomScaleNormal="75" workbookViewId="0" topLeftCell="A1">
      <selection activeCell="B3" sqref="B3"/>
    </sheetView>
  </sheetViews>
  <sheetFormatPr defaultColWidth="9.125" defaultRowHeight="12.75"/>
  <cols>
    <col min="1" max="1" width="4.75390625" style="23" customWidth="1"/>
    <col min="2" max="2" width="63.00390625" style="19" bestFit="1" customWidth="1"/>
    <col min="3" max="3" width="18.75390625" style="24" customWidth="1"/>
    <col min="4" max="4" width="14.75390625" style="25" customWidth="1"/>
    <col min="5" max="5" width="14.75390625" style="24" customWidth="1"/>
    <col min="6" max="6" width="14.75390625" style="25" customWidth="1"/>
    <col min="7" max="7" width="55.75390625" style="19" bestFit="1" customWidth="1"/>
    <col min="8" max="8" width="34.75390625" style="19" customWidth="1"/>
    <col min="9" max="9" width="6.00390625" style="19" customWidth="1"/>
    <col min="10" max="18" width="4.75390625" style="19" customWidth="1"/>
    <col min="19" max="16384" width="9.125" style="19" customWidth="1"/>
  </cols>
  <sheetData>
    <row r="1" spans="1:9" s="13" customFormat="1" ht="16.5" thickBot="1">
      <c r="A1" s="205" t="s">
        <v>51</v>
      </c>
      <c r="B1" s="205"/>
      <c r="C1" s="205"/>
      <c r="D1" s="205"/>
      <c r="E1" s="205"/>
      <c r="F1" s="205"/>
      <c r="G1" s="205"/>
      <c r="H1" s="205"/>
      <c r="I1" s="12"/>
    </row>
    <row r="2" spans="1:9" ht="54.75" customHeight="1" thickBot="1">
      <c r="A2" s="14" t="s">
        <v>52</v>
      </c>
      <c r="B2" s="15" t="s">
        <v>53</v>
      </c>
      <c r="C2" s="16" t="s">
        <v>54</v>
      </c>
      <c r="D2" s="16" t="s">
        <v>55</v>
      </c>
      <c r="E2" s="16" t="s">
        <v>56</v>
      </c>
      <c r="F2" s="16" t="s">
        <v>57</v>
      </c>
      <c r="G2" s="16" t="s">
        <v>58</v>
      </c>
      <c r="H2" s="17" t="s">
        <v>59</v>
      </c>
      <c r="I2" s="18"/>
    </row>
    <row r="3" spans="1:10" ht="14.25">
      <c r="A3" s="20">
        <v>1</v>
      </c>
      <c r="B3" s="111" t="s">
        <v>60</v>
      </c>
      <c r="C3" s="90">
        <v>39042757.71</v>
      </c>
      <c r="D3" s="91">
        <v>25176</v>
      </c>
      <c r="E3" s="90">
        <v>1550.7927275977122</v>
      </c>
      <c r="F3" s="91">
        <v>1000</v>
      </c>
      <c r="G3" s="111" t="s">
        <v>102</v>
      </c>
      <c r="H3" s="92" t="s">
        <v>9</v>
      </c>
      <c r="I3" s="111"/>
      <c r="J3" s="111"/>
    </row>
    <row r="4" spans="1:10" ht="14.25">
      <c r="A4" s="20">
        <v>2</v>
      </c>
      <c r="B4" s="111" t="s">
        <v>61</v>
      </c>
      <c r="C4" s="90">
        <v>20410446.8</v>
      </c>
      <c r="D4" s="91">
        <v>58523</v>
      </c>
      <c r="E4" s="90">
        <v>348.7594074124703</v>
      </c>
      <c r="F4" s="91">
        <v>100</v>
      </c>
      <c r="G4" s="111" t="s">
        <v>103</v>
      </c>
      <c r="H4" s="92" t="s">
        <v>17</v>
      </c>
      <c r="I4" s="111"/>
      <c r="J4" s="111"/>
    </row>
    <row r="5" spans="1:9" ht="14.25" customHeight="1">
      <c r="A5" s="20">
        <v>3</v>
      </c>
      <c r="B5" s="111" t="s">
        <v>62</v>
      </c>
      <c r="C5" s="90">
        <v>18606054.27</v>
      </c>
      <c r="D5" s="91">
        <v>10786</v>
      </c>
      <c r="E5" s="90">
        <v>1725.0189384387168</v>
      </c>
      <c r="F5" s="91">
        <v>1000</v>
      </c>
      <c r="G5" s="111" t="s">
        <v>104</v>
      </c>
      <c r="H5" s="92" t="s">
        <v>6</v>
      </c>
      <c r="I5" s="111"/>
    </row>
    <row r="6" spans="1:9" ht="14.25">
      <c r="A6" s="20">
        <v>4</v>
      </c>
      <c r="B6" s="111" t="s">
        <v>63</v>
      </c>
      <c r="C6" s="90">
        <v>9095600.2</v>
      </c>
      <c r="D6" s="91">
        <v>68625</v>
      </c>
      <c r="E6" s="90">
        <v>132.54062222222223</v>
      </c>
      <c r="F6" s="91">
        <v>100</v>
      </c>
      <c r="G6" s="111" t="s">
        <v>105</v>
      </c>
      <c r="H6" s="92" t="s">
        <v>21</v>
      </c>
      <c r="I6" s="111"/>
    </row>
    <row r="7" spans="1:9" ht="14.25" customHeight="1">
      <c r="A7" s="20">
        <v>5</v>
      </c>
      <c r="B7" s="89" t="s">
        <v>64</v>
      </c>
      <c r="C7" s="90">
        <v>4696619.42</v>
      </c>
      <c r="D7" s="91">
        <v>7859265</v>
      </c>
      <c r="E7" s="90">
        <v>0.5975901588761798</v>
      </c>
      <c r="F7" s="91">
        <v>1</v>
      </c>
      <c r="G7" s="111" t="s">
        <v>102</v>
      </c>
      <c r="H7" s="92" t="s">
        <v>9</v>
      </c>
      <c r="I7" s="111"/>
    </row>
    <row r="8" spans="1:9" ht="14.25">
      <c r="A8" s="20">
        <v>6</v>
      </c>
      <c r="B8" s="111" t="s">
        <v>65</v>
      </c>
      <c r="C8" s="90">
        <v>4403615.77</v>
      </c>
      <c r="D8" s="91">
        <v>2287</v>
      </c>
      <c r="E8" s="90">
        <v>1925.498806296458</v>
      </c>
      <c r="F8" s="91">
        <v>1000</v>
      </c>
      <c r="G8" s="111" t="s">
        <v>106</v>
      </c>
      <c r="H8" s="92" t="s">
        <v>26</v>
      </c>
      <c r="I8" s="111"/>
    </row>
    <row r="9" spans="1:9" ht="14.25">
      <c r="A9" s="20">
        <v>7</v>
      </c>
      <c r="B9" s="111" t="s">
        <v>66</v>
      </c>
      <c r="C9" s="90">
        <v>3797794.02</v>
      </c>
      <c r="D9" s="91">
        <v>5335</v>
      </c>
      <c r="E9" s="90">
        <v>711.8639212746017</v>
      </c>
      <c r="F9" s="91">
        <v>1000</v>
      </c>
      <c r="G9" s="111" t="s">
        <v>103</v>
      </c>
      <c r="H9" s="92" t="s">
        <v>17</v>
      </c>
      <c r="I9" s="111"/>
    </row>
    <row r="10" spans="1:9" ht="14.25">
      <c r="A10" s="20">
        <v>8</v>
      </c>
      <c r="B10" s="111" t="s">
        <v>67</v>
      </c>
      <c r="C10" s="90">
        <v>3734439.34</v>
      </c>
      <c r="D10" s="91">
        <v>11057</v>
      </c>
      <c r="E10" s="90">
        <v>337.7443556118296</v>
      </c>
      <c r="F10" s="91">
        <v>1000</v>
      </c>
      <c r="G10" s="111" t="s">
        <v>107</v>
      </c>
      <c r="H10" s="92" t="s">
        <v>1</v>
      </c>
      <c r="I10" s="111"/>
    </row>
    <row r="11" spans="1:9" ht="14.25">
      <c r="A11" s="20">
        <v>9</v>
      </c>
      <c r="B11" s="111" t="s">
        <v>68</v>
      </c>
      <c r="C11" s="90">
        <v>3732507.79</v>
      </c>
      <c r="D11" s="91">
        <v>3779</v>
      </c>
      <c r="E11" s="90">
        <v>987.6972188409633</v>
      </c>
      <c r="F11" s="91">
        <v>1000</v>
      </c>
      <c r="G11" s="111" t="s">
        <v>108</v>
      </c>
      <c r="H11" s="92" t="s">
        <v>2</v>
      </c>
      <c r="I11" s="111"/>
    </row>
    <row r="12" spans="1:9" ht="14.25">
      <c r="A12" s="20">
        <v>10</v>
      </c>
      <c r="B12" s="89" t="s">
        <v>69</v>
      </c>
      <c r="C12" s="90">
        <v>2834814.02</v>
      </c>
      <c r="D12" s="91">
        <v>1692</v>
      </c>
      <c r="E12" s="90">
        <v>1675.4219976359338</v>
      </c>
      <c r="F12" s="91">
        <v>1000</v>
      </c>
      <c r="G12" s="111" t="s">
        <v>109</v>
      </c>
      <c r="H12" s="92" t="s">
        <v>20</v>
      </c>
      <c r="I12" s="111"/>
    </row>
    <row r="13" spans="1:9" ht="14.25">
      <c r="A13" s="20">
        <v>11</v>
      </c>
      <c r="B13" s="111" t="s">
        <v>70</v>
      </c>
      <c r="C13" s="90">
        <v>2688327.07</v>
      </c>
      <c r="D13" s="91">
        <v>4632</v>
      </c>
      <c r="E13" s="90">
        <v>580.3814917962003</v>
      </c>
      <c r="F13" s="91">
        <v>1000</v>
      </c>
      <c r="G13" s="89" t="s">
        <v>110</v>
      </c>
      <c r="H13" s="92" t="s">
        <v>19</v>
      </c>
      <c r="I13" s="89"/>
    </row>
    <row r="14" spans="1:9" ht="14.25">
      <c r="A14" s="20">
        <v>12</v>
      </c>
      <c r="B14" s="111" t="s">
        <v>71</v>
      </c>
      <c r="C14" s="90">
        <v>2257454.16</v>
      </c>
      <c r="D14" s="91">
        <v>2602</v>
      </c>
      <c r="E14" s="90">
        <v>867.5842275172945</v>
      </c>
      <c r="F14" s="91">
        <v>1000</v>
      </c>
      <c r="G14" s="111" t="s">
        <v>108</v>
      </c>
      <c r="H14" s="92" t="s">
        <v>2</v>
      </c>
      <c r="I14" s="111"/>
    </row>
    <row r="15" spans="1:9" ht="14.25">
      <c r="A15" s="20">
        <v>13</v>
      </c>
      <c r="B15" s="111" t="s">
        <v>72</v>
      </c>
      <c r="C15" s="90">
        <v>1953816.92</v>
      </c>
      <c r="D15" s="91">
        <v>1307</v>
      </c>
      <c r="E15" s="90">
        <v>1494.886702371844</v>
      </c>
      <c r="F15" s="91">
        <v>1000</v>
      </c>
      <c r="G15" s="111" t="s">
        <v>111</v>
      </c>
      <c r="H15" s="92" t="s">
        <v>14</v>
      </c>
      <c r="I15" s="111"/>
    </row>
    <row r="16" spans="1:9" ht="14.25">
      <c r="A16" s="20">
        <v>14</v>
      </c>
      <c r="B16" s="111" t="s">
        <v>73</v>
      </c>
      <c r="C16" s="90">
        <v>1874849.84</v>
      </c>
      <c r="D16" s="91">
        <v>50945</v>
      </c>
      <c r="E16" s="90">
        <v>36.801449406222396</v>
      </c>
      <c r="F16" s="91">
        <v>100</v>
      </c>
      <c r="G16" s="111" t="s">
        <v>112</v>
      </c>
      <c r="H16" s="92" t="s">
        <v>4</v>
      </c>
      <c r="I16" s="111"/>
    </row>
    <row r="17" spans="1:9" ht="14.25">
      <c r="A17" s="20">
        <v>15</v>
      </c>
      <c r="B17" s="111" t="s">
        <v>79</v>
      </c>
      <c r="C17" s="90">
        <v>1747236.1323</v>
      </c>
      <c r="D17" s="91">
        <v>5001</v>
      </c>
      <c r="E17" s="90">
        <v>349.37735098980204</v>
      </c>
      <c r="F17" s="91">
        <v>500</v>
      </c>
      <c r="G17" s="111" t="s">
        <v>104</v>
      </c>
      <c r="H17" s="92" t="s">
        <v>6</v>
      </c>
      <c r="I17" s="111"/>
    </row>
    <row r="18" spans="1:9" ht="14.25">
      <c r="A18" s="20">
        <v>16</v>
      </c>
      <c r="B18" s="111" t="s">
        <v>75</v>
      </c>
      <c r="C18" s="90">
        <v>1722630.4</v>
      </c>
      <c r="D18" s="91">
        <v>809</v>
      </c>
      <c r="E18" s="90">
        <v>2129.333003708282</v>
      </c>
      <c r="F18" s="91">
        <v>1000</v>
      </c>
      <c r="G18" s="111" t="s">
        <v>111</v>
      </c>
      <c r="H18" s="92" t="s">
        <v>14</v>
      </c>
      <c r="I18" s="111"/>
    </row>
    <row r="19" spans="1:9" ht="14.25">
      <c r="A19" s="20">
        <v>17</v>
      </c>
      <c r="B19" s="111" t="s">
        <v>123</v>
      </c>
      <c r="C19" s="90">
        <v>1700330.7</v>
      </c>
      <c r="D19" s="91">
        <v>847201</v>
      </c>
      <c r="E19" s="90">
        <v>2.006997985129857</v>
      </c>
      <c r="F19" s="91">
        <v>10</v>
      </c>
      <c r="G19" s="111" t="s">
        <v>125</v>
      </c>
      <c r="H19" s="92" t="s">
        <v>27</v>
      </c>
      <c r="I19" s="111"/>
    </row>
    <row r="20" spans="1:9" ht="14.25">
      <c r="A20" s="20">
        <v>18</v>
      </c>
      <c r="B20" s="111" t="s">
        <v>76</v>
      </c>
      <c r="C20" s="90">
        <v>1656371.1</v>
      </c>
      <c r="D20" s="91">
        <v>1321</v>
      </c>
      <c r="E20" s="90">
        <v>1253.876684330053</v>
      </c>
      <c r="F20" s="91">
        <v>1000</v>
      </c>
      <c r="G20" s="111" t="s">
        <v>114</v>
      </c>
      <c r="H20" s="92" t="s">
        <v>5</v>
      </c>
      <c r="I20" s="111"/>
    </row>
    <row r="21" spans="1:9" ht="14.25">
      <c r="A21" s="20">
        <v>19</v>
      </c>
      <c r="B21" s="89" t="s">
        <v>74</v>
      </c>
      <c r="C21" s="90">
        <v>1645562.37</v>
      </c>
      <c r="D21" s="91">
        <v>2277</v>
      </c>
      <c r="E21" s="90">
        <v>722.6887878787879</v>
      </c>
      <c r="F21" s="91">
        <v>1000</v>
      </c>
      <c r="G21" s="111" t="s">
        <v>113</v>
      </c>
      <c r="H21" s="92" t="s">
        <v>15</v>
      </c>
      <c r="I21" s="111"/>
    </row>
    <row r="22" spans="1:9" ht="14.25">
      <c r="A22" s="20">
        <v>20</v>
      </c>
      <c r="B22" s="111" t="s">
        <v>77</v>
      </c>
      <c r="C22" s="90">
        <v>1623443.01</v>
      </c>
      <c r="D22" s="91">
        <v>1226</v>
      </c>
      <c r="E22" s="90">
        <v>1324.1786378466559</v>
      </c>
      <c r="F22" s="91">
        <v>1000</v>
      </c>
      <c r="G22" s="111" t="s">
        <v>115</v>
      </c>
      <c r="H22" s="92" t="s">
        <v>16</v>
      </c>
      <c r="I22" s="111"/>
    </row>
    <row r="23" spans="1:9" ht="14.25">
      <c r="A23" s="20">
        <v>21</v>
      </c>
      <c r="B23" s="89" t="s">
        <v>78</v>
      </c>
      <c r="C23" s="90">
        <v>1579725.08</v>
      </c>
      <c r="D23" s="91">
        <v>1446</v>
      </c>
      <c r="E23" s="90">
        <v>1092.4793084370679</v>
      </c>
      <c r="F23" s="91">
        <v>1000</v>
      </c>
      <c r="G23" s="111" t="s">
        <v>102</v>
      </c>
      <c r="H23" s="92" t="s">
        <v>9</v>
      </c>
      <c r="I23" s="111"/>
    </row>
    <row r="24" spans="1:9" ht="14.25">
      <c r="A24" s="20">
        <v>22</v>
      </c>
      <c r="B24" s="111" t="s">
        <v>124</v>
      </c>
      <c r="C24" s="90">
        <v>1534479.01</v>
      </c>
      <c r="D24" s="91">
        <v>143679</v>
      </c>
      <c r="E24" s="90">
        <v>10.679911538916613</v>
      </c>
      <c r="F24" s="91">
        <v>10</v>
      </c>
      <c r="G24" s="111" t="s">
        <v>125</v>
      </c>
      <c r="H24" s="92" t="s">
        <v>27</v>
      </c>
      <c r="I24" s="111"/>
    </row>
    <row r="25" spans="1:9" ht="14.25">
      <c r="A25" s="20">
        <v>23</v>
      </c>
      <c r="B25" s="111" t="s">
        <v>80</v>
      </c>
      <c r="C25" s="90">
        <v>1375706.14</v>
      </c>
      <c r="D25" s="91">
        <v>28971</v>
      </c>
      <c r="E25" s="90">
        <v>47.485628387007694</v>
      </c>
      <c r="F25" s="91">
        <v>100</v>
      </c>
      <c r="G25" s="111" t="s">
        <v>116</v>
      </c>
      <c r="H25" s="92" t="s">
        <v>3</v>
      </c>
      <c r="I25" s="111"/>
    </row>
    <row r="26" spans="1:9" ht="14.25">
      <c r="A26" s="20">
        <v>24</v>
      </c>
      <c r="B26" s="111" t="s">
        <v>81</v>
      </c>
      <c r="C26" s="90">
        <v>1360686.2898</v>
      </c>
      <c r="D26" s="91">
        <v>14678</v>
      </c>
      <c r="E26" s="90">
        <v>92.70243151655538</v>
      </c>
      <c r="F26" s="91">
        <v>100</v>
      </c>
      <c r="G26" s="111" t="s">
        <v>103</v>
      </c>
      <c r="H26" s="92" t="s">
        <v>17</v>
      </c>
      <c r="I26" s="111"/>
    </row>
    <row r="27" spans="1:9" ht="14.25">
      <c r="A27" s="20">
        <v>25</v>
      </c>
      <c r="B27" s="111" t="s">
        <v>82</v>
      </c>
      <c r="C27" s="90">
        <v>1302843.79</v>
      </c>
      <c r="D27" s="91">
        <v>47948</v>
      </c>
      <c r="E27" s="90">
        <v>27.172015308250607</v>
      </c>
      <c r="F27" s="91">
        <v>100</v>
      </c>
      <c r="G27" s="111" t="s">
        <v>106</v>
      </c>
      <c r="H27" s="92" t="s">
        <v>26</v>
      </c>
      <c r="I27" s="111"/>
    </row>
    <row r="28" spans="1:9" ht="14.25">
      <c r="A28" s="20">
        <v>26</v>
      </c>
      <c r="B28" s="111" t="s">
        <v>83</v>
      </c>
      <c r="C28" s="90">
        <v>1180802.71</v>
      </c>
      <c r="D28" s="91">
        <v>5763</v>
      </c>
      <c r="E28" s="90">
        <v>204.89375498872116</v>
      </c>
      <c r="F28" s="91">
        <v>500</v>
      </c>
      <c r="G28" s="111" t="s">
        <v>104</v>
      </c>
      <c r="H28" s="92" t="s">
        <v>6</v>
      </c>
      <c r="I28" s="111"/>
    </row>
    <row r="29" spans="1:9" ht="14.25">
      <c r="A29" s="20">
        <v>27</v>
      </c>
      <c r="B29" s="111" t="s">
        <v>85</v>
      </c>
      <c r="C29" s="90">
        <v>1160076.1</v>
      </c>
      <c r="D29" s="91">
        <v>1197</v>
      </c>
      <c r="E29" s="90">
        <v>969.1529657477026</v>
      </c>
      <c r="F29" s="91">
        <v>1000</v>
      </c>
      <c r="G29" s="111" t="s">
        <v>114</v>
      </c>
      <c r="H29" s="92" t="s">
        <v>5</v>
      </c>
      <c r="I29" s="111"/>
    </row>
    <row r="30" spans="1:9" ht="14.25">
      <c r="A30" s="20">
        <v>28</v>
      </c>
      <c r="B30" s="111" t="s">
        <v>84</v>
      </c>
      <c r="C30" s="90">
        <v>1157376.36</v>
      </c>
      <c r="D30" s="91">
        <v>125</v>
      </c>
      <c r="E30" s="90">
        <v>9259.010880000002</v>
      </c>
      <c r="F30" s="91">
        <v>10000</v>
      </c>
      <c r="G30" s="111" t="s">
        <v>105</v>
      </c>
      <c r="H30" s="92" t="s">
        <v>21</v>
      </c>
      <c r="I30" s="111"/>
    </row>
    <row r="31" spans="1:9" ht="14.25">
      <c r="A31" s="20">
        <v>29</v>
      </c>
      <c r="B31" s="111" t="s">
        <v>87</v>
      </c>
      <c r="C31" s="90">
        <v>948810.1</v>
      </c>
      <c r="D31" s="91">
        <v>983</v>
      </c>
      <c r="E31" s="90">
        <v>965.2188199389624</v>
      </c>
      <c r="F31" s="91">
        <v>1000</v>
      </c>
      <c r="G31" s="111" t="s">
        <v>117</v>
      </c>
      <c r="H31" s="92" t="s">
        <v>0</v>
      </c>
      <c r="I31" s="111"/>
    </row>
    <row r="32" spans="1:9" ht="14.25">
      <c r="A32" s="20">
        <v>30</v>
      </c>
      <c r="B32" s="111" t="s">
        <v>86</v>
      </c>
      <c r="C32" s="90">
        <v>919744.24</v>
      </c>
      <c r="D32" s="91">
        <v>2718</v>
      </c>
      <c r="E32" s="90">
        <v>338.39008094186903</v>
      </c>
      <c r="F32" s="91">
        <v>1000</v>
      </c>
      <c r="G32" s="111" t="s">
        <v>107</v>
      </c>
      <c r="H32" s="92" t="s">
        <v>1</v>
      </c>
      <c r="I32" s="111"/>
    </row>
    <row r="33" spans="1:9" ht="14.25">
      <c r="A33" s="20">
        <v>31</v>
      </c>
      <c r="B33" s="111" t="s">
        <v>88</v>
      </c>
      <c r="C33" s="90">
        <v>886141.14</v>
      </c>
      <c r="D33" s="91">
        <v>545</v>
      </c>
      <c r="E33" s="90">
        <v>1625.9470458715596</v>
      </c>
      <c r="F33" s="91">
        <v>1000</v>
      </c>
      <c r="G33" s="111" t="s">
        <v>111</v>
      </c>
      <c r="H33" s="92" t="s">
        <v>14</v>
      </c>
      <c r="I33" s="111"/>
    </row>
    <row r="34" spans="1:9" s="22" customFormat="1" ht="14.25">
      <c r="A34" s="20">
        <v>32</v>
      </c>
      <c r="B34" s="111" t="s">
        <v>89</v>
      </c>
      <c r="C34" s="90">
        <v>780688.11</v>
      </c>
      <c r="D34" s="91">
        <v>624</v>
      </c>
      <c r="E34" s="90">
        <v>1251.1027403846153</v>
      </c>
      <c r="F34" s="91">
        <v>1000</v>
      </c>
      <c r="G34" s="111" t="s">
        <v>114</v>
      </c>
      <c r="H34" s="92" t="s">
        <v>5</v>
      </c>
      <c r="I34" s="111"/>
    </row>
    <row r="35" spans="1:9" s="22" customFormat="1" ht="15" customHeight="1">
      <c r="A35" s="20">
        <v>33</v>
      </c>
      <c r="B35" s="111" t="s">
        <v>90</v>
      </c>
      <c r="C35" s="90">
        <v>705227.11</v>
      </c>
      <c r="D35" s="91">
        <v>1268</v>
      </c>
      <c r="E35" s="90">
        <v>556.1727996845426</v>
      </c>
      <c r="F35" s="91">
        <v>1000</v>
      </c>
      <c r="G35" s="111" t="s">
        <v>114</v>
      </c>
      <c r="H35" s="92" t="s">
        <v>5</v>
      </c>
      <c r="I35" s="111"/>
    </row>
    <row r="36" spans="1:9" ht="14.25">
      <c r="A36" s="20">
        <v>34</v>
      </c>
      <c r="B36" s="111" t="s">
        <v>92</v>
      </c>
      <c r="C36" s="90">
        <v>652045.83</v>
      </c>
      <c r="D36" s="91">
        <v>19712</v>
      </c>
      <c r="E36" s="90">
        <v>33.07862368100649</v>
      </c>
      <c r="F36" s="91">
        <v>100</v>
      </c>
      <c r="G36" s="111" t="s">
        <v>116</v>
      </c>
      <c r="H36" s="92" t="s">
        <v>3</v>
      </c>
      <c r="I36" s="111"/>
    </row>
    <row r="37" spans="1:9" ht="14.25" customHeight="1">
      <c r="A37" s="20">
        <v>35</v>
      </c>
      <c r="B37" s="111" t="s">
        <v>91</v>
      </c>
      <c r="C37" s="90">
        <v>645229.59</v>
      </c>
      <c r="D37" s="91">
        <v>1153</v>
      </c>
      <c r="E37" s="90">
        <v>559.6093581960104</v>
      </c>
      <c r="F37" s="91">
        <v>1000</v>
      </c>
      <c r="G37" s="111" t="s">
        <v>118</v>
      </c>
      <c r="H37" s="92" t="s">
        <v>8</v>
      </c>
      <c r="I37" s="111"/>
    </row>
    <row r="38" spans="1:44" s="22" customFormat="1" ht="14.25">
      <c r="A38" s="20">
        <v>36</v>
      </c>
      <c r="B38" s="111" t="s">
        <v>93</v>
      </c>
      <c r="C38" s="90">
        <v>631872.05</v>
      </c>
      <c r="D38" s="91">
        <v>10445</v>
      </c>
      <c r="E38" s="90">
        <v>60.49516993776927</v>
      </c>
      <c r="F38" s="91">
        <v>100</v>
      </c>
      <c r="G38" s="111" t="s">
        <v>119</v>
      </c>
      <c r="H38" s="92" t="s">
        <v>22</v>
      </c>
      <c r="I38" s="11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</row>
    <row r="39" spans="1:9" ht="14.25">
      <c r="A39" s="20">
        <v>37</v>
      </c>
      <c r="B39" s="111" t="s">
        <v>94</v>
      </c>
      <c r="C39" s="90">
        <v>482507.0557</v>
      </c>
      <c r="D39" s="91">
        <v>8937</v>
      </c>
      <c r="E39" s="90">
        <v>53.98982384469061</v>
      </c>
      <c r="F39" s="91">
        <v>100</v>
      </c>
      <c r="G39" s="111" t="s">
        <v>120</v>
      </c>
      <c r="H39" s="92" t="s">
        <v>18</v>
      </c>
      <c r="I39" s="111"/>
    </row>
    <row r="40" spans="1:9" ht="14.25">
      <c r="A40" s="20">
        <v>38</v>
      </c>
      <c r="B40" s="111" t="s">
        <v>95</v>
      </c>
      <c r="C40" s="90">
        <v>453430.04</v>
      </c>
      <c r="D40" s="91">
        <v>1303</v>
      </c>
      <c r="E40" s="90">
        <v>347.9892862624712</v>
      </c>
      <c r="F40" s="91">
        <v>1000</v>
      </c>
      <c r="G40" s="111" t="s">
        <v>115</v>
      </c>
      <c r="H40" s="92" t="s">
        <v>16</v>
      </c>
      <c r="I40" s="111"/>
    </row>
    <row r="41" spans="1:9" ht="14.25">
      <c r="A41" s="20">
        <v>39</v>
      </c>
      <c r="B41" s="111" t="s">
        <v>96</v>
      </c>
      <c r="C41" s="90">
        <v>284377.19</v>
      </c>
      <c r="D41" s="91">
        <v>7486</v>
      </c>
      <c r="E41" s="90">
        <v>37.98786935613145</v>
      </c>
      <c r="F41" s="91">
        <v>100</v>
      </c>
      <c r="G41" s="111" t="s">
        <v>121</v>
      </c>
      <c r="H41" s="92" t="s">
        <v>7</v>
      </c>
      <c r="I41" s="111"/>
    </row>
    <row r="42" spans="1:8" ht="15.75" customHeight="1">
      <c r="A42" s="20">
        <v>40</v>
      </c>
      <c r="B42" s="111" t="s">
        <v>97</v>
      </c>
      <c r="C42" s="90">
        <v>159898.86</v>
      </c>
      <c r="D42" s="91">
        <v>4797</v>
      </c>
      <c r="E42" s="90">
        <v>33.333095684803</v>
      </c>
      <c r="F42" s="91">
        <v>100</v>
      </c>
      <c r="G42" s="111" t="s">
        <v>119</v>
      </c>
      <c r="H42" s="92" t="s">
        <v>22</v>
      </c>
    </row>
    <row r="43" spans="1:8" ht="14.25">
      <c r="A43" s="20">
        <v>41</v>
      </c>
      <c r="B43" s="111" t="s">
        <v>98</v>
      </c>
      <c r="C43" s="90">
        <v>23390.62</v>
      </c>
      <c r="D43" s="91">
        <v>465</v>
      </c>
      <c r="E43" s="90">
        <v>50.302408602150535</v>
      </c>
      <c r="F43" s="91">
        <v>100</v>
      </c>
      <c r="G43" s="111" t="s">
        <v>122</v>
      </c>
      <c r="H43" s="92" t="s">
        <v>10</v>
      </c>
    </row>
    <row r="44" spans="1:8" ht="15" customHeight="1" thickBot="1">
      <c r="A44" s="206" t="s">
        <v>99</v>
      </c>
      <c r="B44" s="207"/>
      <c r="C44" s="102">
        <f>SUM(C3:C43)</f>
        <v>147449728.4578001</v>
      </c>
      <c r="D44" s="103">
        <f>SUM(D3:D43)</f>
        <v>9268089</v>
      </c>
      <c r="E44" s="59" t="s">
        <v>12</v>
      </c>
      <c r="F44" s="59" t="s">
        <v>12</v>
      </c>
      <c r="G44" s="59" t="s">
        <v>12</v>
      </c>
      <c r="H44" s="60" t="s">
        <v>12</v>
      </c>
    </row>
    <row r="45" spans="1:8" ht="15" customHeight="1" thickBot="1">
      <c r="A45" s="208" t="s">
        <v>101</v>
      </c>
      <c r="B45" s="208"/>
      <c r="C45" s="208"/>
      <c r="D45" s="208"/>
      <c r="E45" s="208"/>
      <c r="F45" s="208"/>
      <c r="G45" s="208"/>
      <c r="H45" s="208"/>
    </row>
    <row r="47" spans="2:4" ht="14.25">
      <c r="B47" s="19" t="s">
        <v>100</v>
      </c>
      <c r="C47" s="24">
        <f>C44-SUM(C3:C12)</f>
        <v>37095079.11780009</v>
      </c>
      <c r="D47" s="134">
        <f>C47/$C$44</f>
        <v>0.25157780557335274</v>
      </c>
    </row>
    <row r="48" spans="2:8" ht="14.25">
      <c r="B48" s="89" t="str">
        <f aca="true" t="shared" si="0" ref="B48:C57">B3</f>
        <v>"OTP Classic"</v>
      </c>
      <c r="C48" s="90">
        <f t="shared" si="0"/>
        <v>39042757.71</v>
      </c>
      <c r="D48" s="134">
        <f>C48/$C$44</f>
        <v>0.26478690817781997</v>
      </c>
      <c r="H48" s="18"/>
    </row>
    <row r="49" spans="2:8" ht="14.25">
      <c r="B49" s="89" t="str">
        <f t="shared" si="0"/>
        <v>"KINTO-Classic"</v>
      </c>
      <c r="C49" s="90">
        <f t="shared" si="0"/>
        <v>20410446.8</v>
      </c>
      <c r="D49" s="134">
        <f aca="true" t="shared" si="1" ref="D49:D57">C49/$C$44</f>
        <v>0.1384230884212272</v>
      </c>
      <c r="H49" s="18"/>
    </row>
    <row r="50" spans="2:8" ht="14.25">
      <c r="B50" s="89" t="str">
        <f t="shared" si="0"/>
        <v>"Raiffeisen Money Market"</v>
      </c>
      <c r="C50" s="90">
        <f t="shared" si="0"/>
        <v>18606054.27</v>
      </c>
      <c r="D50" s="134">
        <f t="shared" si="1"/>
        <v>0.12618574794679954</v>
      </c>
      <c r="H50" s="18"/>
    </row>
    <row r="51" spans="2:8" ht="14.25">
      <c r="B51" s="89" t="str">
        <f t="shared" si="0"/>
        <v>"Sparta Balanced"</v>
      </c>
      <c r="C51" s="90">
        <f t="shared" si="0"/>
        <v>9095600.2</v>
      </c>
      <c r="D51" s="134">
        <f t="shared" si="1"/>
        <v>0.06168611020944096</v>
      </c>
      <c r="H51" s="18"/>
    </row>
    <row r="52" spans="2:8" ht="14.25">
      <c r="B52" s="89" t="str">
        <f t="shared" si="0"/>
        <v>"OTP Equity Fund"</v>
      </c>
      <c r="C52" s="90">
        <f t="shared" si="0"/>
        <v>4696619.42</v>
      </c>
      <c r="D52" s="134">
        <f t="shared" si="1"/>
        <v>0.031852343636863095</v>
      </c>
      <c r="H52" s="18"/>
    </row>
    <row r="53" spans="2:8" ht="14.25">
      <c r="B53" s="89" t="str">
        <f t="shared" si="0"/>
        <v>"FIDO Bond Fund"</v>
      </c>
      <c r="C53" s="90">
        <f t="shared" si="0"/>
        <v>4403615.77</v>
      </c>
      <c r="D53" s="134">
        <f t="shared" si="1"/>
        <v>0.029865200947184575</v>
      </c>
      <c r="H53" s="18"/>
    </row>
    <row r="54" spans="2:8" ht="14.25">
      <c r="B54" s="89" t="str">
        <f t="shared" si="0"/>
        <v>"KINTO-Equity"</v>
      </c>
      <c r="C54" s="90">
        <f t="shared" si="0"/>
        <v>3797794.02</v>
      </c>
      <c r="D54" s="134">
        <f t="shared" si="1"/>
        <v>0.02575653451329972</v>
      </c>
      <c r="H54" s="18"/>
    </row>
    <row r="55" spans="2:8" ht="14.25">
      <c r="B55" s="89" t="str">
        <f t="shared" si="0"/>
        <v>"Premium-Index Fund "</v>
      </c>
      <c r="C55" s="90">
        <f t="shared" si="0"/>
        <v>3734439.34</v>
      </c>
      <c r="D55" s="134">
        <f t="shared" si="1"/>
        <v>0.025326864817311556</v>
      </c>
      <c r="H55" s="18"/>
    </row>
    <row r="56" spans="2:4" ht="14.25">
      <c r="B56" s="89" t="str">
        <f t="shared" si="0"/>
        <v>"Delta-Fund Balanced"</v>
      </c>
      <c r="C56" s="90">
        <f t="shared" si="0"/>
        <v>3732507.79</v>
      </c>
      <c r="D56" s="134">
        <f t="shared" si="1"/>
        <v>0.02531376509837547</v>
      </c>
    </row>
    <row r="57" spans="2:4" ht="14.25">
      <c r="B57" s="89" t="str">
        <f t="shared" si="0"/>
        <v>"Andromeda"</v>
      </c>
      <c r="C57" s="90">
        <f t="shared" si="0"/>
        <v>2834814.02</v>
      </c>
      <c r="D57" s="134">
        <f t="shared" si="1"/>
        <v>0.019225630658325152</v>
      </c>
    </row>
  </sheetData>
  <mergeCells count="3">
    <mergeCell ref="A1:H1"/>
    <mergeCell ref="A44:B44"/>
    <mergeCell ref="A45:H45"/>
  </mergeCells>
  <hyperlinks>
    <hyperlink ref="H44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82"/>
  <sheetViews>
    <sheetView zoomScale="75" zoomScaleNormal="75" workbookViewId="0" topLeftCell="A1">
      <selection activeCell="A46" sqref="A46:J46"/>
    </sheetView>
  </sheetViews>
  <sheetFormatPr defaultColWidth="9.00390625" defaultRowHeight="12.75"/>
  <cols>
    <col min="1" max="1" width="4.25390625" style="33" customWidth="1"/>
    <col min="2" max="2" width="61.75390625" style="33" bestFit="1" customWidth="1"/>
    <col min="3" max="4" width="14.75390625" style="34" customWidth="1"/>
    <col min="5" max="8" width="12.75390625" style="35" customWidth="1"/>
    <col min="9" max="9" width="16.125" style="33" bestFit="1" customWidth="1"/>
    <col min="10" max="10" width="18.625" style="33" customWidth="1"/>
    <col min="11" max="16384" width="9.125" style="33" customWidth="1"/>
  </cols>
  <sheetData>
    <row r="1" spans="1:10" s="13" customFormat="1" ht="16.5" thickBot="1">
      <c r="A1" s="209" t="s">
        <v>126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s="19" customFormat="1" ht="15.75" customHeight="1" thickBot="1">
      <c r="A2" s="211" t="s">
        <v>52</v>
      </c>
      <c r="B2" s="105"/>
      <c r="C2" s="106"/>
      <c r="D2" s="107"/>
      <c r="E2" s="213" t="s">
        <v>127</v>
      </c>
      <c r="F2" s="213"/>
      <c r="G2" s="213"/>
      <c r="H2" s="213"/>
      <c r="I2" s="213"/>
      <c r="J2" s="213"/>
    </row>
    <row r="3" spans="1:10" s="23" customFormat="1" ht="75.75" thickBot="1">
      <c r="A3" s="212"/>
      <c r="B3" s="172" t="s">
        <v>134</v>
      </c>
      <c r="C3" s="27" t="s">
        <v>135</v>
      </c>
      <c r="D3" s="27" t="s">
        <v>136</v>
      </c>
      <c r="E3" s="16" t="s">
        <v>128</v>
      </c>
      <c r="F3" s="16" t="s">
        <v>129</v>
      </c>
      <c r="G3" s="178" t="s">
        <v>130</v>
      </c>
      <c r="H3" s="16" t="s">
        <v>131</v>
      </c>
      <c r="I3" s="17" t="s">
        <v>132</v>
      </c>
      <c r="J3" s="17" t="s">
        <v>133</v>
      </c>
    </row>
    <row r="4" spans="1:11" s="19" customFormat="1" ht="14.25" collapsed="1">
      <c r="A4" s="20">
        <v>1</v>
      </c>
      <c r="B4" s="111" t="s">
        <v>61</v>
      </c>
      <c r="C4" s="154">
        <v>38118</v>
      </c>
      <c r="D4" s="154">
        <v>38182</v>
      </c>
      <c r="E4" s="155">
        <v>0.03342696891022867</v>
      </c>
      <c r="F4" s="155">
        <v>0.004920004723076632</v>
      </c>
      <c r="G4" s="155">
        <v>-0.061530333833520134</v>
      </c>
      <c r="H4" s="155">
        <v>-0.07029641083840332</v>
      </c>
      <c r="I4" s="155">
        <v>2.487594074124891</v>
      </c>
      <c r="J4" s="156">
        <v>0.17382539933360985</v>
      </c>
      <c r="K4" s="111"/>
    </row>
    <row r="5" spans="1:11" s="19" customFormat="1" ht="14.25" collapsed="1">
      <c r="A5" s="20">
        <v>2</v>
      </c>
      <c r="B5" s="179" t="s">
        <v>86</v>
      </c>
      <c r="C5" s="154">
        <v>38492</v>
      </c>
      <c r="D5" s="154">
        <v>38629</v>
      </c>
      <c r="E5" s="155">
        <v>-0.00030732324426818725</v>
      </c>
      <c r="F5" s="155">
        <v>-0.021487746311210643</v>
      </c>
      <c r="G5" s="155">
        <v>-0.06167744528537622</v>
      </c>
      <c r="H5" s="155">
        <v>-0.46347451857688815</v>
      </c>
      <c r="I5" s="155">
        <v>-0.661609919058137</v>
      </c>
      <c r="J5" s="156">
        <v>-0.15204545138407466</v>
      </c>
      <c r="K5" s="179"/>
    </row>
    <row r="6" spans="1:11" s="19" customFormat="1" ht="14.25" collapsed="1">
      <c r="A6" s="20">
        <v>3</v>
      </c>
      <c r="B6" s="111" t="s">
        <v>124</v>
      </c>
      <c r="C6" s="154">
        <v>38516</v>
      </c>
      <c r="D6" s="154">
        <v>38705</v>
      </c>
      <c r="E6" s="155" t="s">
        <v>137</v>
      </c>
      <c r="F6" s="155">
        <v>0.0072493955670005494</v>
      </c>
      <c r="G6" s="155">
        <v>-0.11840021769615316</v>
      </c>
      <c r="H6" s="155">
        <v>-0.5092626625861858</v>
      </c>
      <c r="I6" s="155">
        <v>0.06799115389166044</v>
      </c>
      <c r="J6" s="156">
        <v>0.010393652116882812</v>
      </c>
      <c r="K6" s="179"/>
    </row>
    <row r="7" spans="1:11" s="19" customFormat="1" ht="14.25" collapsed="1">
      <c r="A7" s="20">
        <v>4</v>
      </c>
      <c r="B7" s="111" t="s">
        <v>123</v>
      </c>
      <c r="C7" s="154">
        <v>38516</v>
      </c>
      <c r="D7" s="154">
        <v>38733</v>
      </c>
      <c r="E7" s="155" t="s">
        <v>137</v>
      </c>
      <c r="F7" s="155">
        <v>-0.3643839648078444</v>
      </c>
      <c r="G7" s="155">
        <v>-0.6129063931654961</v>
      </c>
      <c r="H7" s="155">
        <v>-0.8264848035555533</v>
      </c>
      <c r="I7" s="155">
        <v>-0.7993002014870143</v>
      </c>
      <c r="J7" s="156">
        <v>-0.22548873577742612</v>
      </c>
      <c r="K7" s="179"/>
    </row>
    <row r="8" spans="1:11" s="19" customFormat="1" ht="14.25" collapsed="1">
      <c r="A8" s="20">
        <v>5</v>
      </c>
      <c r="B8" s="179" t="s">
        <v>75</v>
      </c>
      <c r="C8" s="154">
        <v>38828</v>
      </c>
      <c r="D8" s="154">
        <v>39028</v>
      </c>
      <c r="E8" s="155">
        <v>0.016994321073108498</v>
      </c>
      <c r="F8" s="155">
        <v>0.04214625086980628</v>
      </c>
      <c r="G8" s="155">
        <v>0.07299315586464727</v>
      </c>
      <c r="H8" s="155">
        <v>0.14975621883190482</v>
      </c>
      <c r="I8" s="155">
        <v>1.129333003708303</v>
      </c>
      <c r="J8" s="156">
        <v>0.14798026347990567</v>
      </c>
      <c r="K8" s="179"/>
    </row>
    <row r="9" spans="1:11" s="19" customFormat="1" ht="14.25" collapsed="1">
      <c r="A9" s="20">
        <v>6</v>
      </c>
      <c r="B9" s="179" t="s">
        <v>89</v>
      </c>
      <c r="C9" s="154">
        <v>38919</v>
      </c>
      <c r="D9" s="154">
        <v>39092</v>
      </c>
      <c r="E9" s="155">
        <v>0.003442088858143455</v>
      </c>
      <c r="F9" s="155">
        <v>-0.009519565517820738</v>
      </c>
      <c r="G9" s="155">
        <v>-0.01316279431914169</v>
      </c>
      <c r="H9" s="155">
        <v>-0.028711475001933717</v>
      </c>
      <c r="I9" s="155">
        <v>0.251102740384616</v>
      </c>
      <c r="J9" s="156">
        <v>0.04316359343202958</v>
      </c>
      <c r="K9" s="28"/>
    </row>
    <row r="10" spans="1:11" s="19" customFormat="1" ht="14.25" collapsed="1">
      <c r="A10" s="20">
        <v>7</v>
      </c>
      <c r="B10" s="179" t="s">
        <v>90</v>
      </c>
      <c r="C10" s="154">
        <v>38919</v>
      </c>
      <c r="D10" s="154">
        <v>39092</v>
      </c>
      <c r="E10" s="155">
        <v>0.0077037284230740966</v>
      </c>
      <c r="F10" s="155">
        <v>-0.0679410338075157</v>
      </c>
      <c r="G10" s="155">
        <v>-0.11087269512080566</v>
      </c>
      <c r="H10" s="155">
        <v>-0.21460458620053446</v>
      </c>
      <c r="I10" s="155">
        <v>-0.4438272003154564</v>
      </c>
      <c r="J10" s="156">
        <v>-0.10476142107736686</v>
      </c>
      <c r="K10" s="111"/>
    </row>
    <row r="11" spans="1:11" s="19" customFormat="1" ht="14.25" collapsed="1">
      <c r="A11" s="20">
        <v>8</v>
      </c>
      <c r="B11" s="28" t="s">
        <v>94</v>
      </c>
      <c r="C11" s="154">
        <v>38968</v>
      </c>
      <c r="D11" s="154">
        <v>39140</v>
      </c>
      <c r="E11" s="155">
        <v>-0.00010188429429724977</v>
      </c>
      <c r="F11" s="155">
        <v>0.1451388899840711</v>
      </c>
      <c r="G11" s="155">
        <v>0.1567922978275007</v>
      </c>
      <c r="H11" s="155">
        <v>0.001400103427775523</v>
      </c>
      <c r="I11" s="155">
        <v>-0.4601017615530911</v>
      </c>
      <c r="J11" s="156">
        <v>-0.11239153635332955</v>
      </c>
      <c r="K11" s="111"/>
    </row>
    <row r="12" spans="1:11" s="19" customFormat="1" ht="14.25" collapsed="1">
      <c r="A12" s="20">
        <v>9</v>
      </c>
      <c r="B12" s="111" t="s">
        <v>82</v>
      </c>
      <c r="C12" s="154">
        <v>39066</v>
      </c>
      <c r="D12" s="154">
        <v>39258</v>
      </c>
      <c r="E12" s="155">
        <v>-0.019851222894914367</v>
      </c>
      <c r="F12" s="155">
        <v>-0.06287914441333597</v>
      </c>
      <c r="G12" s="155">
        <v>-0.10063271764159343</v>
      </c>
      <c r="H12" s="155">
        <v>-0.20136809056505678</v>
      </c>
      <c r="I12" s="155">
        <v>-0.7282798469174911</v>
      </c>
      <c r="J12" s="156">
        <v>-0.2357390882552879</v>
      </c>
      <c r="K12" s="28"/>
    </row>
    <row r="13" spans="1:11" s="19" customFormat="1" ht="14.25" collapsed="1">
      <c r="A13" s="20">
        <v>10</v>
      </c>
      <c r="B13" s="111" t="s">
        <v>65</v>
      </c>
      <c r="C13" s="154">
        <v>39066</v>
      </c>
      <c r="D13" s="154">
        <v>39258</v>
      </c>
      <c r="E13" s="155">
        <v>0.0225691908653749</v>
      </c>
      <c r="F13" s="155">
        <v>-0.03975899288816476</v>
      </c>
      <c r="G13" s="155">
        <v>-0.00781369085337802</v>
      </c>
      <c r="H13" s="155">
        <v>0.055653594070176116</v>
      </c>
      <c r="I13" s="155">
        <v>0.9254988062964693</v>
      </c>
      <c r="J13" s="156">
        <v>0.14474872432585317</v>
      </c>
      <c r="K13" s="179"/>
    </row>
    <row r="14" spans="1:11" s="19" customFormat="1" ht="14.25" collapsed="1">
      <c r="A14" s="20">
        <v>11</v>
      </c>
      <c r="B14" s="28" t="s">
        <v>71</v>
      </c>
      <c r="C14" s="154">
        <v>39252</v>
      </c>
      <c r="D14" s="154">
        <v>39420</v>
      </c>
      <c r="E14" s="155">
        <v>0.01202388588051484</v>
      </c>
      <c r="F14" s="155">
        <v>0.02608247342504777</v>
      </c>
      <c r="G14" s="155">
        <v>0.02660091351737326</v>
      </c>
      <c r="H14" s="155">
        <v>0.007937293143967628</v>
      </c>
      <c r="I14" s="155">
        <v>-0.1324157724827062</v>
      </c>
      <c r="J14" s="156">
        <v>-0.03174746121934635</v>
      </c>
      <c r="K14" s="179"/>
    </row>
    <row r="15" spans="1:11" s="19" customFormat="1" ht="14.25" collapsed="1">
      <c r="A15" s="20">
        <v>12</v>
      </c>
      <c r="B15" s="179" t="s">
        <v>68</v>
      </c>
      <c r="C15" s="154">
        <v>39252</v>
      </c>
      <c r="D15" s="154">
        <v>39420</v>
      </c>
      <c r="E15" s="155">
        <v>0.010270697685885732</v>
      </c>
      <c r="F15" s="155">
        <v>0.009476153856549319</v>
      </c>
      <c r="G15" s="155">
        <v>0.04224146391151962</v>
      </c>
      <c r="H15" s="155">
        <v>0.028612730874889802</v>
      </c>
      <c r="I15" s="155">
        <v>-0.012302781159036491</v>
      </c>
      <c r="J15" s="156">
        <v>-0.002807729034630446</v>
      </c>
      <c r="K15" s="179"/>
    </row>
    <row r="16" spans="1:11" s="19" customFormat="1" ht="14.25" collapsed="1">
      <c r="A16" s="20">
        <v>13</v>
      </c>
      <c r="B16" s="179" t="s">
        <v>138</v>
      </c>
      <c r="C16" s="154">
        <v>39269</v>
      </c>
      <c r="D16" s="154">
        <v>39443</v>
      </c>
      <c r="E16" s="155">
        <v>0.014660849873434412</v>
      </c>
      <c r="F16" s="155">
        <v>-0.008299364813753596</v>
      </c>
      <c r="G16" s="155">
        <v>0.05904561174923284</v>
      </c>
      <c r="H16" s="155">
        <v>-0.015834129633397143</v>
      </c>
      <c r="I16" s="155">
        <v>-0.6692137631899346</v>
      </c>
      <c r="J16" s="156">
        <v>-0.22502149973328867</v>
      </c>
      <c r="K16" s="179"/>
    </row>
    <row r="17" spans="1:11" s="19" customFormat="1" ht="14.25" collapsed="1">
      <c r="A17" s="20">
        <v>14</v>
      </c>
      <c r="B17" s="179" t="s">
        <v>80</v>
      </c>
      <c r="C17" s="154">
        <v>39269</v>
      </c>
      <c r="D17" s="154">
        <v>39471</v>
      </c>
      <c r="E17" s="155">
        <v>-0.004676158170129119</v>
      </c>
      <c r="F17" s="155">
        <v>-0.023370501047670134</v>
      </c>
      <c r="G17" s="155">
        <v>0.008914085561786411</v>
      </c>
      <c r="H17" s="155">
        <v>-0.017832867514624318</v>
      </c>
      <c r="I17" s="155">
        <v>-0.5251437161299243</v>
      </c>
      <c r="J17" s="156">
        <v>-0.16029003828422816</v>
      </c>
      <c r="K17" s="179"/>
    </row>
    <row r="18" spans="1:11" s="19" customFormat="1" ht="14.25" collapsed="1">
      <c r="A18" s="20">
        <v>15</v>
      </c>
      <c r="B18" s="179" t="s">
        <v>67</v>
      </c>
      <c r="C18" s="154">
        <v>39378</v>
      </c>
      <c r="D18" s="154">
        <v>39478</v>
      </c>
      <c r="E18" s="155">
        <v>0.004915755899173702</v>
      </c>
      <c r="F18" s="155">
        <v>-0.0029636448898062717</v>
      </c>
      <c r="G18" s="155">
        <v>-0.06500222829972335</v>
      </c>
      <c r="H18" s="155">
        <v>-0.15873030979754543</v>
      </c>
      <c r="I18" s="155">
        <v>-0.6622556443881684</v>
      </c>
      <c r="J18" s="156">
        <v>-0.22568363977072392</v>
      </c>
      <c r="K18" s="153"/>
    </row>
    <row r="19" spans="1:11" s="19" customFormat="1" ht="14.25" collapsed="1">
      <c r="A19" s="20">
        <v>16</v>
      </c>
      <c r="B19" s="179" t="s">
        <v>96</v>
      </c>
      <c r="C19" s="154">
        <v>39330</v>
      </c>
      <c r="D19" s="154">
        <v>39560</v>
      </c>
      <c r="E19" s="155">
        <v>-0.024743093159446672</v>
      </c>
      <c r="F19" s="155">
        <v>-0.05152306665813655</v>
      </c>
      <c r="G19" s="155">
        <v>-0.21252852092417474</v>
      </c>
      <c r="H19" s="155">
        <v>-0.2851970673735522</v>
      </c>
      <c r="I19" s="155">
        <v>-0.6201213064386846</v>
      </c>
      <c r="J19" s="156">
        <v>-0.21401785568164056</v>
      </c>
      <c r="K19" s="153"/>
    </row>
    <row r="20" spans="1:11" s="19" customFormat="1" ht="14.25" collapsed="1">
      <c r="A20" s="20">
        <v>17</v>
      </c>
      <c r="B20" s="153" t="s">
        <v>60</v>
      </c>
      <c r="C20" s="154">
        <v>39413</v>
      </c>
      <c r="D20" s="154">
        <v>39589</v>
      </c>
      <c r="E20" s="155">
        <v>0.017528064237181784</v>
      </c>
      <c r="F20" s="155">
        <v>0.04433118117968471</v>
      </c>
      <c r="G20" s="155">
        <v>0.08771837326422527</v>
      </c>
      <c r="H20" s="155">
        <v>0.14661601405367164</v>
      </c>
      <c r="I20" s="155">
        <v>0.5507927275977393</v>
      </c>
      <c r="J20" s="156">
        <v>0.11780812146063213</v>
      </c>
      <c r="K20" s="153"/>
    </row>
    <row r="21" spans="1:11" s="19" customFormat="1" ht="14.25">
      <c r="A21" s="20">
        <v>18</v>
      </c>
      <c r="B21" s="153" t="s">
        <v>139</v>
      </c>
      <c r="C21" s="154">
        <v>39429</v>
      </c>
      <c r="D21" s="154">
        <v>39618</v>
      </c>
      <c r="E21" s="155">
        <v>0.01882344325585228</v>
      </c>
      <c r="F21" s="155">
        <v>-0.016829914546361624</v>
      </c>
      <c r="G21" s="155">
        <v>-0.0066291570423338</v>
      </c>
      <c r="H21" s="155">
        <v>0.028659971108821125</v>
      </c>
      <c r="I21" s="155">
        <v>-0.03478118006104769</v>
      </c>
      <c r="J21" s="156">
        <v>-0.00912852901797967</v>
      </c>
      <c r="K21" s="180"/>
    </row>
    <row r="22" spans="1:11" s="19" customFormat="1" ht="14.25">
      <c r="A22" s="20">
        <v>19</v>
      </c>
      <c r="B22" s="153" t="s">
        <v>91</v>
      </c>
      <c r="C22" s="154">
        <v>39429</v>
      </c>
      <c r="D22" s="154">
        <v>39651</v>
      </c>
      <c r="E22" s="155">
        <v>-0.046630345224409786</v>
      </c>
      <c r="F22" s="155">
        <v>-0.07936126252520692</v>
      </c>
      <c r="G22" s="155">
        <v>0.058844206120038045</v>
      </c>
      <c r="H22" s="155">
        <v>0.052479883663277826</v>
      </c>
      <c r="I22" s="155">
        <v>-0.4403906418039897</v>
      </c>
      <c r="J22" s="156">
        <v>-0.14271829373015332</v>
      </c>
      <c r="K22" s="180"/>
    </row>
    <row r="23" spans="1:11" s="19" customFormat="1" ht="14.25">
      <c r="A23" s="20">
        <v>20</v>
      </c>
      <c r="B23" s="180" t="s">
        <v>98</v>
      </c>
      <c r="C23" s="154">
        <v>39443</v>
      </c>
      <c r="D23" s="154">
        <v>39715</v>
      </c>
      <c r="E23" s="155">
        <v>0.09233564029998842</v>
      </c>
      <c r="F23" s="155">
        <v>0.03877978807499938</v>
      </c>
      <c r="G23" s="155">
        <v>0.022612292007308188</v>
      </c>
      <c r="H23" s="155">
        <v>-0.15618527796124748</v>
      </c>
      <c r="I23" s="155">
        <v>-0.4969759139784946</v>
      </c>
      <c r="J23" s="156">
        <v>-0.17399698060395885</v>
      </c>
      <c r="K23" s="111"/>
    </row>
    <row r="24" spans="1:11" s="19" customFormat="1" ht="14.25" collapsed="1">
      <c r="A24" s="20">
        <v>21</v>
      </c>
      <c r="B24" s="180" t="s">
        <v>88</v>
      </c>
      <c r="C24" s="154">
        <v>39527</v>
      </c>
      <c r="D24" s="154">
        <v>39715</v>
      </c>
      <c r="E24" s="155">
        <v>0.020266037705659823</v>
      </c>
      <c r="F24" s="155">
        <v>0.03861927594118608</v>
      </c>
      <c r="G24" s="155">
        <v>0.07946944990727545</v>
      </c>
      <c r="H24" s="155">
        <v>0.1670979204219425</v>
      </c>
      <c r="I24" s="155">
        <v>0.6259470458715461</v>
      </c>
      <c r="J24" s="156">
        <v>0.14480115042089414</v>
      </c>
      <c r="K24" s="179"/>
    </row>
    <row r="25" spans="1:11" s="19" customFormat="1" ht="14.25" collapsed="1">
      <c r="A25" s="20">
        <v>22</v>
      </c>
      <c r="B25" s="111" t="s">
        <v>63</v>
      </c>
      <c r="C25" s="154">
        <v>39630</v>
      </c>
      <c r="D25" s="154">
        <v>39717</v>
      </c>
      <c r="E25" s="155">
        <v>0</v>
      </c>
      <c r="F25" s="155">
        <v>-3.6951795464590376E-06</v>
      </c>
      <c r="G25" s="155">
        <v>-0.010792128653582145</v>
      </c>
      <c r="H25" s="155">
        <v>-0.013655654990503141</v>
      </c>
      <c r="I25" s="155">
        <v>0.32540622222222426</v>
      </c>
      <c r="J25" s="156">
        <v>0.08165710735248255</v>
      </c>
      <c r="K25" s="28"/>
    </row>
    <row r="26" spans="1:11" s="19" customFormat="1" ht="14.25" collapsed="1">
      <c r="A26" s="20">
        <v>23</v>
      </c>
      <c r="B26" s="179" t="s">
        <v>93</v>
      </c>
      <c r="C26" s="154">
        <v>39560</v>
      </c>
      <c r="D26" s="154">
        <v>39770</v>
      </c>
      <c r="E26" s="155">
        <v>-0.011964126652341034</v>
      </c>
      <c r="F26" s="155">
        <v>-0.042588387078756784</v>
      </c>
      <c r="G26" s="155">
        <v>-0.052208013050991764</v>
      </c>
      <c r="H26" s="155">
        <v>-0.07059997463147438</v>
      </c>
      <c r="I26" s="155">
        <v>-0.39504830062229734</v>
      </c>
      <c r="J26" s="156">
        <v>-0.13579378083937832</v>
      </c>
      <c r="K26" s="179"/>
    </row>
    <row r="27" spans="1:11" s="19" customFormat="1" ht="14.25" collapsed="1">
      <c r="A27" s="20">
        <v>24</v>
      </c>
      <c r="B27" s="28" t="s">
        <v>66</v>
      </c>
      <c r="C27" s="154">
        <v>39884</v>
      </c>
      <c r="D27" s="154">
        <v>40001</v>
      </c>
      <c r="E27" s="155">
        <v>0.006520600783147534</v>
      </c>
      <c r="F27" s="155">
        <v>-0.015366539117835476</v>
      </c>
      <c r="G27" s="155">
        <v>-0.026834878507398074</v>
      </c>
      <c r="H27" s="155">
        <v>-0.015434387586362619</v>
      </c>
      <c r="I27" s="155">
        <v>-0.2881360787254308</v>
      </c>
      <c r="J27" s="156">
        <v>-0.11388486465587766</v>
      </c>
      <c r="K27" s="179"/>
    </row>
    <row r="28" spans="1:11" s="19" customFormat="1" ht="14.25" collapsed="1">
      <c r="A28" s="20">
        <v>25</v>
      </c>
      <c r="B28" s="179" t="s">
        <v>73</v>
      </c>
      <c r="C28" s="154">
        <v>40031</v>
      </c>
      <c r="D28" s="154">
        <v>40129</v>
      </c>
      <c r="E28" s="155">
        <v>-0.0043963800839391665</v>
      </c>
      <c r="F28" s="155">
        <v>-0.021361119067018874</v>
      </c>
      <c r="G28" s="155">
        <v>-0.04488588110407277</v>
      </c>
      <c r="H28" s="155">
        <v>-0.08816438102700308</v>
      </c>
      <c r="I28" s="155">
        <v>-0.6319855059377748</v>
      </c>
      <c r="J28" s="156">
        <v>-0.33389609618877547</v>
      </c>
      <c r="K28" s="28"/>
    </row>
    <row r="29" spans="1:11" s="19" customFormat="1" ht="14.25" collapsed="1">
      <c r="A29" s="20">
        <v>26</v>
      </c>
      <c r="B29" s="179" t="s">
        <v>62</v>
      </c>
      <c r="C29" s="154">
        <v>39869</v>
      </c>
      <c r="D29" s="154">
        <v>40162</v>
      </c>
      <c r="E29" s="155">
        <v>0.013884906471644864</v>
      </c>
      <c r="F29" s="155">
        <v>0.03880419775786037</v>
      </c>
      <c r="G29" s="155">
        <v>0.0749576317306424</v>
      </c>
      <c r="H29" s="155">
        <v>0.15098364662229757</v>
      </c>
      <c r="I29" s="155">
        <v>0.72501893843873</v>
      </c>
      <c r="J29" s="156">
        <v>0.2586900513116366</v>
      </c>
      <c r="K29" s="179"/>
    </row>
    <row r="30" spans="1:11" s="19" customFormat="1" ht="14.25" collapsed="1">
      <c r="A30" s="20">
        <v>27</v>
      </c>
      <c r="B30" s="28" t="s">
        <v>64</v>
      </c>
      <c r="C30" s="154">
        <v>40253</v>
      </c>
      <c r="D30" s="154">
        <v>40366</v>
      </c>
      <c r="E30" s="155">
        <v>0.014423525135393467</v>
      </c>
      <c r="F30" s="155">
        <v>-0.007387050046326671</v>
      </c>
      <c r="G30" s="155">
        <v>-0.012626884354484336</v>
      </c>
      <c r="H30" s="155">
        <v>0.03767110084061853</v>
      </c>
      <c r="I30" s="155">
        <v>-0.4024098411238175</v>
      </c>
      <c r="J30" s="156">
        <v>-0.24745686448623616</v>
      </c>
      <c r="K30" s="179"/>
    </row>
    <row r="31" spans="1:11" s="19" customFormat="1" ht="14.25" collapsed="1">
      <c r="A31" s="20">
        <v>28</v>
      </c>
      <c r="B31" s="179" t="s">
        <v>70</v>
      </c>
      <c r="C31" s="154">
        <v>40114</v>
      </c>
      <c r="D31" s="154">
        <v>40401</v>
      </c>
      <c r="E31" s="155">
        <v>0.0055815328896402505</v>
      </c>
      <c r="F31" s="155">
        <v>-0.07730156178572267</v>
      </c>
      <c r="G31" s="155">
        <v>-0.007606267331133121</v>
      </c>
      <c r="H31" s="155">
        <v>0.011191655750170781</v>
      </c>
      <c r="I31" s="155">
        <v>-0.4196185082037992</v>
      </c>
      <c r="J31" s="156">
        <v>-0.27183609171461587</v>
      </c>
      <c r="K31" s="179"/>
    </row>
    <row r="32" spans="1:11" s="19" customFormat="1" ht="14.25" collapsed="1">
      <c r="A32" s="20">
        <v>29</v>
      </c>
      <c r="B32" s="179" t="s">
        <v>140</v>
      </c>
      <c r="C32" s="154">
        <v>40226</v>
      </c>
      <c r="D32" s="154">
        <v>40430</v>
      </c>
      <c r="E32" s="155">
        <v>0.017957658569479618</v>
      </c>
      <c r="F32" s="155">
        <v>0.04676899022635905</v>
      </c>
      <c r="G32" s="155">
        <v>0.09035461286267532</v>
      </c>
      <c r="H32" s="155">
        <v>0.18024813802042194</v>
      </c>
      <c r="I32" s="155">
        <v>0.49488670237184085</v>
      </c>
      <c r="J32" s="156">
        <v>0.27865624835745684</v>
      </c>
      <c r="K32" s="180"/>
    </row>
    <row r="33" spans="1:11" s="19" customFormat="1" ht="14.25" collapsed="1">
      <c r="A33" s="20">
        <v>30</v>
      </c>
      <c r="B33" s="179" t="s">
        <v>97</v>
      </c>
      <c r="C33" s="154">
        <v>40268</v>
      </c>
      <c r="D33" s="154">
        <v>40430</v>
      </c>
      <c r="E33" s="155">
        <v>-0.011780659723624076</v>
      </c>
      <c r="F33" s="155">
        <v>-0.06110861561242553</v>
      </c>
      <c r="G33" s="155">
        <v>-0.1034636375059299</v>
      </c>
      <c r="H33" s="155">
        <v>-0.19763754298523184</v>
      </c>
      <c r="I33" s="155">
        <v>-0.6666690431519708</v>
      </c>
      <c r="J33" s="156">
        <v>-0.48915304718938946</v>
      </c>
      <c r="K33" s="180"/>
    </row>
    <row r="34" spans="1:11" s="19" customFormat="1" ht="14.25" collapsed="1">
      <c r="A34" s="20">
        <v>31</v>
      </c>
      <c r="B34" s="180" t="s">
        <v>83</v>
      </c>
      <c r="C34" s="154">
        <v>40269</v>
      </c>
      <c r="D34" s="154">
        <v>40513</v>
      </c>
      <c r="E34" s="155">
        <v>-0.04887372743322327</v>
      </c>
      <c r="F34" s="155">
        <v>-0.07731811709006242</v>
      </c>
      <c r="G34" s="155">
        <v>-0.021416311916543695</v>
      </c>
      <c r="H34" s="155">
        <v>-0.03124581348985367</v>
      </c>
      <c r="I34" s="155">
        <v>-0.5902124900225602</v>
      </c>
      <c r="J34" s="156">
        <v>-0.4692726574046079</v>
      </c>
      <c r="K34" s="111"/>
    </row>
    <row r="35" spans="1:11" s="19" customFormat="1" ht="14.25">
      <c r="A35" s="20">
        <v>32</v>
      </c>
      <c r="B35" s="180" t="s">
        <v>85</v>
      </c>
      <c r="C35" s="154">
        <v>40427</v>
      </c>
      <c r="D35" s="154">
        <v>40543</v>
      </c>
      <c r="E35" s="155">
        <v>0.004400005084006953</v>
      </c>
      <c r="F35" s="155">
        <v>0.0008991021756126205</v>
      </c>
      <c r="G35" s="155">
        <v>0.0023354352455051686</v>
      </c>
      <c r="H35" s="155">
        <v>0.03161226195274924</v>
      </c>
      <c r="I35" s="155">
        <v>-0.030847034252295624</v>
      </c>
      <c r="J35" s="156">
        <v>-0.023352108539310246</v>
      </c>
      <c r="K35" s="180"/>
    </row>
    <row r="36" spans="1:11" s="19" customFormat="1" ht="14.25" collapsed="1">
      <c r="A36" s="20">
        <v>33</v>
      </c>
      <c r="B36" s="111" t="s">
        <v>84</v>
      </c>
      <c r="C36" s="154">
        <v>40333</v>
      </c>
      <c r="D36" s="154">
        <v>40572</v>
      </c>
      <c r="E36" s="155">
        <v>0</v>
      </c>
      <c r="F36" s="155">
        <v>0</v>
      </c>
      <c r="G36" s="155">
        <v>-0.013482897404170857</v>
      </c>
      <c r="H36" s="155">
        <v>-0.045864610814371876</v>
      </c>
      <c r="I36" s="155">
        <v>-0.07409891200000207</v>
      </c>
      <c r="J36" s="156">
        <v>-0.05989104162146164</v>
      </c>
      <c r="K36" s="181"/>
    </row>
    <row r="37" spans="1:11" ht="14.25" collapsed="1">
      <c r="A37" s="20">
        <v>34</v>
      </c>
      <c r="B37" s="180" t="s">
        <v>79</v>
      </c>
      <c r="C37" s="154">
        <v>40416</v>
      </c>
      <c r="D37" s="154">
        <v>40583</v>
      </c>
      <c r="E37" s="155">
        <v>-0.023661791764215234</v>
      </c>
      <c r="F37" s="155">
        <v>-0.034624402023865075</v>
      </c>
      <c r="G37" s="155">
        <v>0.019468502758894557</v>
      </c>
      <c r="H37" s="155">
        <v>0.08887436124167114</v>
      </c>
      <c r="I37" s="155">
        <v>-0.301245298020396</v>
      </c>
      <c r="J37" s="156">
        <v>-0.2552273511579436</v>
      </c>
      <c r="K37" s="181"/>
    </row>
    <row r="38" spans="1:11" ht="14.25" collapsed="1">
      <c r="A38" s="20">
        <v>35</v>
      </c>
      <c r="B38" s="181" t="s">
        <v>77</v>
      </c>
      <c r="C38" s="154">
        <v>40368</v>
      </c>
      <c r="D38" s="154">
        <v>40633</v>
      </c>
      <c r="E38" s="155">
        <v>0.012598982374340428</v>
      </c>
      <c r="F38" s="155">
        <v>0.03677649068578992</v>
      </c>
      <c r="G38" s="155">
        <v>0.08258746754727264</v>
      </c>
      <c r="H38" s="155">
        <v>0.15378884604863163</v>
      </c>
      <c r="I38" s="155">
        <v>0.32417863784665646</v>
      </c>
      <c r="J38" s="156">
        <v>0.2970920995121622</v>
      </c>
      <c r="K38" s="179"/>
    </row>
    <row r="39" spans="1:11" ht="14.25" collapsed="1">
      <c r="A39" s="20">
        <v>36</v>
      </c>
      <c r="B39" s="181" t="s">
        <v>95</v>
      </c>
      <c r="C39" s="154">
        <v>40368</v>
      </c>
      <c r="D39" s="154">
        <v>40633</v>
      </c>
      <c r="E39" s="155">
        <v>6.473302896781163E-05</v>
      </c>
      <c r="F39" s="155">
        <v>-0.03132403783618953</v>
      </c>
      <c r="G39" s="155">
        <v>-0.001088125958049635</v>
      </c>
      <c r="H39" s="155">
        <v>-0.05335874286660647</v>
      </c>
      <c r="I39" s="155">
        <v>-0.6520107137375288</v>
      </c>
      <c r="J39" s="156">
        <v>-0.623895537243697</v>
      </c>
      <c r="K39" s="180"/>
    </row>
    <row r="40" spans="1:11" ht="14.25">
      <c r="A40" s="20">
        <v>37</v>
      </c>
      <c r="B40" s="179" t="s">
        <v>74</v>
      </c>
      <c r="C40" s="154">
        <v>40444</v>
      </c>
      <c r="D40" s="154">
        <v>40638</v>
      </c>
      <c r="E40" s="155">
        <v>-0.07435467823917696</v>
      </c>
      <c r="F40" s="155">
        <v>-0.1262091327118232</v>
      </c>
      <c r="G40" s="155">
        <v>-0.11543361024681964</v>
      </c>
      <c r="H40" s="155">
        <v>-0.10294672086239143</v>
      </c>
      <c r="I40" s="155">
        <v>-0.27731121212121324</v>
      </c>
      <c r="J40" s="156">
        <v>-0.2626841851124583</v>
      </c>
      <c r="K40" s="57"/>
    </row>
    <row r="41" spans="1:11" ht="14.25">
      <c r="A41" s="20">
        <v>38</v>
      </c>
      <c r="B41" s="180" t="s">
        <v>76</v>
      </c>
      <c r="C41" s="154">
        <v>40427</v>
      </c>
      <c r="D41" s="154">
        <v>40708</v>
      </c>
      <c r="E41" s="155">
        <v>0.0018031440619765693</v>
      </c>
      <c r="F41" s="155">
        <v>0.019003098699011955</v>
      </c>
      <c r="G41" s="155">
        <v>0.04471868330606665</v>
      </c>
      <c r="H41" s="155">
        <v>0.12345565439721962</v>
      </c>
      <c r="I41" s="155">
        <v>0.25387668433005417</v>
      </c>
      <c r="J41" s="156">
        <v>0.2954576931516253</v>
      </c>
      <c r="K41" s="93"/>
    </row>
    <row r="42" spans="1:11" ht="14.25" collapsed="1">
      <c r="A42" s="20">
        <v>39</v>
      </c>
      <c r="B42" s="57" t="s">
        <v>69</v>
      </c>
      <c r="C42" s="154">
        <v>40716</v>
      </c>
      <c r="D42" s="154">
        <v>40897</v>
      </c>
      <c r="E42" s="155">
        <v>-0.0521988918398989</v>
      </c>
      <c r="F42" s="155">
        <v>-0.007468283245969931</v>
      </c>
      <c r="G42" s="155">
        <v>0.374257568478108</v>
      </c>
      <c r="H42" s="155">
        <v>0.4891238914227627</v>
      </c>
      <c r="I42" s="155">
        <v>0.6754219976359379</v>
      </c>
      <c r="J42" s="156">
        <v>3.2586488309560977</v>
      </c>
      <c r="K42" s="153"/>
    </row>
    <row r="43" spans="1:11" ht="15" collapsed="1">
      <c r="A43" s="20">
        <v>40</v>
      </c>
      <c r="B43" s="93" t="s">
        <v>81</v>
      </c>
      <c r="C43" s="154">
        <v>41026</v>
      </c>
      <c r="D43" s="154">
        <v>41242</v>
      </c>
      <c r="E43" s="155">
        <v>-0.01695158984342071</v>
      </c>
      <c r="F43" s="155">
        <v>-0.06883764369516465</v>
      </c>
      <c r="G43" s="155">
        <v>-0.08232459556402083</v>
      </c>
      <c r="H43" s="155" t="s">
        <v>137</v>
      </c>
      <c r="I43" s="155">
        <v>-0.07297568483444605</v>
      </c>
      <c r="J43" s="156" t="s">
        <v>23</v>
      </c>
      <c r="K43" s="157"/>
    </row>
    <row r="44" spans="1:10" ht="14.25" collapsed="1">
      <c r="A44" s="20">
        <v>41</v>
      </c>
      <c r="B44" s="153" t="s">
        <v>141</v>
      </c>
      <c r="C44" s="154">
        <v>41127</v>
      </c>
      <c r="D44" s="154">
        <v>41332</v>
      </c>
      <c r="E44" s="155">
        <v>0.025523703581959767</v>
      </c>
      <c r="F44" s="155">
        <v>0.06769371817261449</v>
      </c>
      <c r="G44" s="155" t="s">
        <v>137</v>
      </c>
      <c r="H44" s="155" t="s">
        <v>137</v>
      </c>
      <c r="I44" s="155">
        <v>0.09247930843706786</v>
      </c>
      <c r="J44" s="156" t="s">
        <v>23</v>
      </c>
    </row>
    <row r="45" spans="1:11" s="19" customFormat="1" ht="15.75" thickBot="1">
      <c r="A45" s="152"/>
      <c r="B45" s="157" t="s">
        <v>142</v>
      </c>
      <c r="C45" s="158" t="s">
        <v>12</v>
      </c>
      <c r="D45" s="158" t="s">
        <v>12</v>
      </c>
      <c r="E45" s="159">
        <f>AVERAGE(E4:E44)</f>
        <v>0.0009545536507916191</v>
      </c>
      <c r="F45" s="159">
        <f>AVERAGE(F4:F44)</f>
        <v>-0.01835433598485035</v>
      </c>
      <c r="G45" s="159">
        <f>AVERAGE(G4:G44)</f>
        <v>-0.013985191852970532</v>
      </c>
      <c r="H45" s="159">
        <f>AVERAGE(H4:H44)</f>
        <v>-0.04260837802476282</v>
      </c>
      <c r="I45" s="159">
        <f>AVERAGE(I4:I44)</f>
        <v>-0.06243317630631638</v>
      </c>
      <c r="J45" s="158" t="s">
        <v>12</v>
      </c>
      <c r="K45" s="160"/>
    </row>
    <row r="46" spans="1:10" s="19" customFormat="1" ht="14.25">
      <c r="A46" s="214" t="s">
        <v>143</v>
      </c>
      <c r="B46" s="214"/>
      <c r="C46" s="214"/>
      <c r="D46" s="214"/>
      <c r="E46" s="214"/>
      <c r="F46" s="214"/>
      <c r="G46" s="214"/>
      <c r="H46" s="214"/>
      <c r="I46" s="214"/>
      <c r="J46" s="214"/>
    </row>
    <row r="47" spans="1:10" s="19" customFormat="1" ht="15" thickBot="1">
      <c r="A47" s="210" t="s">
        <v>144</v>
      </c>
      <c r="B47" s="210"/>
      <c r="C47" s="210"/>
      <c r="D47" s="210"/>
      <c r="E47" s="210"/>
      <c r="F47" s="210"/>
      <c r="G47" s="210"/>
      <c r="H47" s="210"/>
      <c r="I47" s="210"/>
      <c r="J47" s="210"/>
    </row>
    <row r="48" s="19" customFormat="1" ht="14.25" collapsed="1">
      <c r="J48" s="18"/>
    </row>
    <row r="49" s="19" customFormat="1" ht="14.25" collapsed="1"/>
    <row r="50" s="19" customFormat="1" ht="14.25" collapsed="1"/>
    <row r="51" s="19" customFormat="1" ht="14.25" collapsed="1"/>
    <row r="52" s="19" customFormat="1" ht="14.25" collapsed="1"/>
    <row r="53" s="19" customFormat="1" ht="14.25" collapsed="1"/>
    <row r="54" s="19" customFormat="1" ht="14.25" collapsed="1"/>
    <row r="55" s="19" customFormat="1" ht="14.25" collapsed="1"/>
    <row r="56" s="19" customFormat="1" ht="14.25" collapsed="1"/>
    <row r="57" s="19" customFormat="1" ht="14.25" collapsed="1"/>
    <row r="58" s="19" customFormat="1" ht="14.25" collapsed="1"/>
    <row r="59" s="19" customFormat="1" ht="14.25" collapsed="1"/>
    <row r="60" s="19" customFormat="1" ht="14.25" collapsed="1"/>
    <row r="61" s="19" customFormat="1" ht="14.25"/>
    <row r="62" s="19" customFormat="1" ht="14.25"/>
    <row r="63" spans="3:8" s="30" customFormat="1" ht="14.25">
      <c r="C63" s="31"/>
      <c r="D63" s="31"/>
      <c r="E63" s="32"/>
      <c r="F63" s="32"/>
      <c r="G63" s="32"/>
      <c r="H63" s="32"/>
    </row>
    <row r="64" spans="3:8" s="30" customFormat="1" ht="14.25">
      <c r="C64" s="31"/>
      <c r="D64" s="31"/>
      <c r="E64" s="32"/>
      <c r="F64" s="32"/>
      <c r="G64" s="32"/>
      <c r="H64" s="32"/>
    </row>
    <row r="65" spans="3:8" s="30" customFormat="1" ht="14.25">
      <c r="C65" s="31"/>
      <c r="D65" s="31"/>
      <c r="E65" s="32"/>
      <c r="F65" s="32"/>
      <c r="G65" s="32"/>
      <c r="H65" s="32"/>
    </row>
    <row r="66" spans="3:8" s="30" customFormat="1" ht="14.25">
      <c r="C66" s="31"/>
      <c r="D66" s="31"/>
      <c r="E66" s="32"/>
      <c r="F66" s="32"/>
      <c r="G66" s="32"/>
      <c r="H66" s="32"/>
    </row>
    <row r="67" spans="3:8" s="30" customFormat="1" ht="14.25">
      <c r="C67" s="31"/>
      <c r="D67" s="31"/>
      <c r="E67" s="32"/>
      <c r="F67" s="32"/>
      <c r="G67" s="32"/>
      <c r="H67" s="32"/>
    </row>
    <row r="68" spans="3:8" s="30" customFormat="1" ht="14.25">
      <c r="C68" s="31"/>
      <c r="D68" s="31"/>
      <c r="E68" s="32"/>
      <c r="F68" s="32"/>
      <c r="G68" s="32"/>
      <c r="H68" s="32"/>
    </row>
    <row r="69" spans="3:8" s="30" customFormat="1" ht="14.25">
      <c r="C69" s="31"/>
      <c r="D69" s="31"/>
      <c r="E69" s="32"/>
      <c r="F69" s="32"/>
      <c r="G69" s="32"/>
      <c r="H69" s="32"/>
    </row>
    <row r="70" spans="3:8" s="30" customFormat="1" ht="14.25">
      <c r="C70" s="31"/>
      <c r="D70" s="31"/>
      <c r="E70" s="32"/>
      <c r="F70" s="32"/>
      <c r="G70" s="32"/>
      <c r="H70" s="32"/>
    </row>
    <row r="71" spans="3:8" s="30" customFormat="1" ht="14.25">
      <c r="C71" s="31"/>
      <c r="D71" s="31"/>
      <c r="E71" s="32"/>
      <c r="F71" s="32"/>
      <c r="G71" s="32"/>
      <c r="H71" s="32"/>
    </row>
    <row r="72" spans="3:8" s="30" customFormat="1" ht="14.25">
      <c r="C72" s="31"/>
      <c r="D72" s="31"/>
      <c r="E72" s="32"/>
      <c r="F72" s="32"/>
      <c r="G72" s="32"/>
      <c r="H72" s="32"/>
    </row>
    <row r="73" spans="3:8" s="30" customFormat="1" ht="14.25">
      <c r="C73" s="31"/>
      <c r="D73" s="31"/>
      <c r="E73" s="32"/>
      <c r="F73" s="32"/>
      <c r="G73" s="32"/>
      <c r="H73" s="32"/>
    </row>
    <row r="74" spans="3:8" s="30" customFormat="1" ht="14.25">
      <c r="C74" s="31"/>
      <c r="D74" s="31"/>
      <c r="E74" s="32"/>
      <c r="F74" s="32"/>
      <c r="G74" s="32"/>
      <c r="H74" s="32"/>
    </row>
    <row r="75" spans="3:8" s="30" customFormat="1" ht="14.25">
      <c r="C75" s="31"/>
      <c r="D75" s="31"/>
      <c r="E75" s="32"/>
      <c r="F75" s="32"/>
      <c r="G75" s="32"/>
      <c r="H75" s="32"/>
    </row>
    <row r="76" spans="3:8" s="30" customFormat="1" ht="14.25">
      <c r="C76" s="31"/>
      <c r="D76" s="31"/>
      <c r="E76" s="32"/>
      <c r="F76" s="32"/>
      <c r="G76" s="32"/>
      <c r="H76" s="32"/>
    </row>
    <row r="77" spans="3:8" s="30" customFormat="1" ht="14.25">
      <c r="C77" s="31"/>
      <c r="D77" s="31"/>
      <c r="E77" s="32"/>
      <c r="F77" s="32"/>
      <c r="G77" s="32"/>
      <c r="H77" s="32"/>
    </row>
    <row r="78" spans="3:8" s="30" customFormat="1" ht="14.25">
      <c r="C78" s="31"/>
      <c r="D78" s="31"/>
      <c r="E78" s="32"/>
      <c r="F78" s="32"/>
      <c r="G78" s="32"/>
      <c r="H78" s="32"/>
    </row>
    <row r="79" spans="3:8" s="30" customFormat="1" ht="14.25">
      <c r="C79" s="31"/>
      <c r="D79" s="31"/>
      <c r="E79" s="32"/>
      <c r="F79" s="32"/>
      <c r="G79" s="32"/>
      <c r="H79" s="32"/>
    </row>
    <row r="80" spans="3:8" s="30" customFormat="1" ht="14.25">
      <c r="C80" s="31"/>
      <c r="D80" s="31"/>
      <c r="E80" s="32"/>
      <c r="F80" s="32"/>
      <c r="G80" s="32"/>
      <c r="H80" s="32"/>
    </row>
    <row r="81" spans="3:8" s="30" customFormat="1" ht="14.25">
      <c r="C81" s="31"/>
      <c r="D81" s="31"/>
      <c r="E81" s="32"/>
      <c r="F81" s="32"/>
      <c r="G81" s="32"/>
      <c r="H81" s="32"/>
    </row>
    <row r="82" spans="3:8" s="30" customFormat="1" ht="14.25">
      <c r="C82" s="31"/>
      <c r="D82" s="31"/>
      <c r="E82" s="32"/>
      <c r="F82" s="32"/>
      <c r="G82" s="32"/>
      <c r="H82" s="32"/>
    </row>
  </sheetData>
  <mergeCells count="5">
    <mergeCell ref="A1:J1"/>
    <mergeCell ref="A47:J47"/>
    <mergeCell ref="A2:A3"/>
    <mergeCell ref="E2:J2"/>
    <mergeCell ref="A46:J4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91"/>
  <sheetViews>
    <sheetView zoomScale="75" zoomScaleNormal="75" workbookViewId="0" topLeftCell="A1">
      <selection activeCell="B6" sqref="B6"/>
    </sheetView>
  </sheetViews>
  <sheetFormatPr defaultColWidth="9.00390625" defaultRowHeight="12.75"/>
  <cols>
    <col min="1" max="1" width="3.875" style="30" customWidth="1"/>
    <col min="2" max="2" width="61.875" style="30" bestFit="1" customWidth="1"/>
    <col min="3" max="3" width="24.75390625" style="30" customWidth="1"/>
    <col min="4" max="4" width="24.75390625" style="42" customWidth="1"/>
    <col min="5" max="7" width="24.75390625" style="30" customWidth="1"/>
    <col min="8" max="16384" width="9.125" style="30" customWidth="1"/>
  </cols>
  <sheetData>
    <row r="1" spans="1:7" ht="16.5" thickBot="1">
      <c r="A1" s="215" t="s">
        <v>145</v>
      </c>
      <c r="B1" s="215"/>
      <c r="C1" s="215"/>
      <c r="D1" s="215"/>
      <c r="E1" s="215"/>
      <c r="F1" s="215"/>
      <c r="G1" s="215"/>
    </row>
    <row r="2" spans="1:7" ht="15.75" customHeight="1" thickBot="1">
      <c r="A2" s="211" t="s">
        <v>146</v>
      </c>
      <c r="B2" s="218" t="s">
        <v>134</v>
      </c>
      <c r="C2" s="216" t="s">
        <v>147</v>
      </c>
      <c r="D2" s="217"/>
      <c r="E2" s="216" t="s">
        <v>148</v>
      </c>
      <c r="F2" s="217"/>
      <c r="G2" s="220" t="s">
        <v>149</v>
      </c>
    </row>
    <row r="3" spans="1:7" ht="15.75" thickBot="1">
      <c r="A3" s="212"/>
      <c r="B3" s="219"/>
      <c r="C3" s="36" t="s">
        <v>150</v>
      </c>
      <c r="D3" s="36" t="s">
        <v>151</v>
      </c>
      <c r="E3" s="36" t="s">
        <v>152</v>
      </c>
      <c r="F3" s="36" t="s">
        <v>151</v>
      </c>
      <c r="G3" s="221"/>
    </row>
    <row r="4" spans="1:8" ht="15" customHeight="1">
      <c r="A4" s="20">
        <v>1</v>
      </c>
      <c r="B4" s="180" t="s">
        <v>79</v>
      </c>
      <c r="C4" s="39">
        <v>296.8919875999999</v>
      </c>
      <c r="D4" s="100">
        <v>0.20470451008812893</v>
      </c>
      <c r="E4" s="40">
        <v>948</v>
      </c>
      <c r="F4" s="100">
        <v>0.23390081421169504</v>
      </c>
      <c r="G4" s="41">
        <v>330.9479445274527</v>
      </c>
      <c r="H4" s="179"/>
    </row>
    <row r="5" spans="1:8" ht="14.25" customHeight="1">
      <c r="A5" s="20">
        <v>2</v>
      </c>
      <c r="B5" s="38" t="s">
        <v>141</v>
      </c>
      <c r="C5" s="39">
        <v>67.01444000000018</v>
      </c>
      <c r="D5" s="100">
        <v>0.04430089815458704</v>
      </c>
      <c r="E5" s="40">
        <v>26</v>
      </c>
      <c r="F5" s="100">
        <v>0.018309859154929577</v>
      </c>
      <c r="G5" s="41">
        <v>28.09770216906729</v>
      </c>
      <c r="H5" s="180"/>
    </row>
    <row r="6" spans="1:8" ht="14.25">
      <c r="A6" s="20">
        <v>3</v>
      </c>
      <c r="B6" s="179" t="s">
        <v>73</v>
      </c>
      <c r="C6" s="39">
        <v>17.595820000000067</v>
      </c>
      <c r="D6" s="100">
        <v>0.009474105216905154</v>
      </c>
      <c r="E6" s="40">
        <v>700</v>
      </c>
      <c r="F6" s="100">
        <v>0.013931734500945368</v>
      </c>
      <c r="G6" s="41">
        <v>25.56175504030242</v>
      </c>
      <c r="H6" s="111"/>
    </row>
    <row r="7" spans="1:8" ht="14.25">
      <c r="A7" s="20">
        <v>4</v>
      </c>
      <c r="B7" s="57" t="s">
        <v>69</v>
      </c>
      <c r="C7" s="39">
        <v>-150.8205499999998</v>
      </c>
      <c r="D7" s="100">
        <v>-0.050515408521679794</v>
      </c>
      <c r="E7" s="40">
        <v>3</v>
      </c>
      <c r="F7" s="100">
        <v>0.0017761989342806395</v>
      </c>
      <c r="G7" s="41">
        <v>5.219040861528272</v>
      </c>
      <c r="H7" s="93"/>
    </row>
    <row r="8" spans="1:8" ht="14.25">
      <c r="A8" s="20">
        <v>5</v>
      </c>
      <c r="B8" s="179" t="s">
        <v>68</v>
      </c>
      <c r="C8" s="39">
        <v>37.945729999999976</v>
      </c>
      <c r="D8" s="100">
        <v>0.010270697685884853</v>
      </c>
      <c r="E8" s="40">
        <v>0</v>
      </c>
      <c r="F8" s="100">
        <v>0</v>
      </c>
      <c r="G8" s="41">
        <v>0</v>
      </c>
      <c r="H8" s="179"/>
    </row>
    <row r="9" spans="1:8" ht="14.25">
      <c r="A9" s="20">
        <v>6</v>
      </c>
      <c r="B9" s="179" t="s">
        <v>140</v>
      </c>
      <c r="C9" s="39">
        <v>34.46703000000002</v>
      </c>
      <c r="D9" s="100">
        <v>0.017957658569485745</v>
      </c>
      <c r="E9" s="40">
        <v>0</v>
      </c>
      <c r="F9" s="100">
        <v>0</v>
      </c>
      <c r="G9" s="41">
        <v>0</v>
      </c>
      <c r="H9" s="57"/>
    </row>
    <row r="10" spans="1:8" ht="14.25">
      <c r="A10" s="20">
        <v>7</v>
      </c>
      <c r="B10" s="179" t="s">
        <v>75</v>
      </c>
      <c r="C10" s="39">
        <v>28.78573999999999</v>
      </c>
      <c r="D10" s="100">
        <v>0.016994321073102413</v>
      </c>
      <c r="E10" s="40">
        <v>0</v>
      </c>
      <c r="F10" s="100">
        <v>0</v>
      </c>
      <c r="G10" s="41">
        <v>0</v>
      </c>
      <c r="H10" s="89"/>
    </row>
    <row r="11" spans="1:8" ht="14.25">
      <c r="A11" s="20">
        <v>8</v>
      </c>
      <c r="B11" s="28" t="s">
        <v>71</v>
      </c>
      <c r="C11" s="39">
        <v>26.82088000000035</v>
      </c>
      <c r="D11" s="100">
        <v>0.012023885880515669</v>
      </c>
      <c r="E11" s="40">
        <v>0</v>
      </c>
      <c r="F11" s="100">
        <v>0</v>
      </c>
      <c r="G11" s="41">
        <v>0</v>
      </c>
      <c r="H11" s="179"/>
    </row>
    <row r="12" spans="1:8" ht="14.25">
      <c r="A12" s="20">
        <v>9</v>
      </c>
      <c r="B12" s="181" t="s">
        <v>77</v>
      </c>
      <c r="C12" s="39">
        <v>20.199239999999993</v>
      </c>
      <c r="D12" s="100">
        <v>0.01259898237433974</v>
      </c>
      <c r="E12" s="40">
        <v>0</v>
      </c>
      <c r="F12" s="100">
        <v>0</v>
      </c>
      <c r="G12" s="41">
        <v>0</v>
      </c>
      <c r="H12" s="28"/>
    </row>
    <row r="13" spans="1:8" ht="14.25">
      <c r="A13" s="20">
        <v>10</v>
      </c>
      <c r="B13" s="180" t="s">
        <v>88</v>
      </c>
      <c r="C13" s="39">
        <v>17.601849999999978</v>
      </c>
      <c r="D13" s="100">
        <v>0.02026603770567475</v>
      </c>
      <c r="E13" s="40">
        <v>0</v>
      </c>
      <c r="F13" s="100">
        <v>0</v>
      </c>
      <c r="G13" s="41">
        <v>0</v>
      </c>
      <c r="H13" s="179"/>
    </row>
    <row r="14" spans="1:8" ht="14.25">
      <c r="A14" s="20">
        <v>11</v>
      </c>
      <c r="B14" s="180" t="s">
        <v>87</v>
      </c>
      <c r="C14" s="39">
        <v>17.529900000000023</v>
      </c>
      <c r="D14" s="100">
        <v>0.018823443255853636</v>
      </c>
      <c r="E14" s="40">
        <v>0</v>
      </c>
      <c r="F14" s="100">
        <v>0</v>
      </c>
      <c r="G14" s="41">
        <v>0</v>
      </c>
      <c r="H14" s="179"/>
    </row>
    <row r="15" spans="1:8" ht="14.25">
      <c r="A15" s="20">
        <v>12</v>
      </c>
      <c r="B15" s="179" t="s">
        <v>70</v>
      </c>
      <c r="C15" s="39">
        <v>14.92169999999972</v>
      </c>
      <c r="D15" s="100">
        <v>0.005581532889641693</v>
      </c>
      <c r="E15" s="40">
        <v>0</v>
      </c>
      <c r="F15" s="100">
        <v>0</v>
      </c>
      <c r="G15" s="41">
        <v>0</v>
      </c>
      <c r="H15" s="28"/>
    </row>
    <row r="16" spans="1:8" ht="14.25">
      <c r="A16" s="20">
        <v>13</v>
      </c>
      <c r="B16" s="179" t="s">
        <v>138</v>
      </c>
      <c r="C16" s="39">
        <v>9.421419999999925</v>
      </c>
      <c r="D16" s="100">
        <v>0.014660849873411944</v>
      </c>
      <c r="E16" s="40">
        <v>0</v>
      </c>
      <c r="F16" s="100">
        <v>0</v>
      </c>
      <c r="G16" s="41">
        <v>0</v>
      </c>
      <c r="H16" s="180"/>
    </row>
    <row r="17" spans="1:8" ht="14.25">
      <c r="A17" s="20">
        <v>14</v>
      </c>
      <c r="B17" s="180" t="s">
        <v>85</v>
      </c>
      <c r="C17" s="39">
        <v>5.081979999999982</v>
      </c>
      <c r="D17" s="100">
        <v>0.00440000508400855</v>
      </c>
      <c r="E17" s="40">
        <v>0</v>
      </c>
      <c r="F17" s="100">
        <v>0</v>
      </c>
      <c r="G17" s="41">
        <v>0</v>
      </c>
      <c r="H17" s="181"/>
    </row>
    <row r="18" spans="1:8" ht="14.25">
      <c r="A18" s="20">
        <v>15</v>
      </c>
      <c r="B18" s="180" t="s">
        <v>76</v>
      </c>
      <c r="C18" s="39">
        <v>2.9813000000000467</v>
      </c>
      <c r="D18" s="100">
        <v>0.0018031440619750083</v>
      </c>
      <c r="E18" s="40">
        <v>0</v>
      </c>
      <c r="F18" s="100">
        <v>0</v>
      </c>
      <c r="G18" s="41">
        <v>0</v>
      </c>
      <c r="H18" s="179"/>
    </row>
    <row r="19" spans="1:8" ht="14.25">
      <c r="A19" s="20">
        <v>16</v>
      </c>
      <c r="B19" s="179" t="s">
        <v>89</v>
      </c>
      <c r="C19" s="39">
        <v>2.6779799999999816</v>
      </c>
      <c r="D19" s="100">
        <v>0.003442088858148905</v>
      </c>
      <c r="E19" s="40">
        <v>0</v>
      </c>
      <c r="F19" s="100">
        <v>0</v>
      </c>
      <c r="G19" s="41">
        <v>0</v>
      </c>
      <c r="H19" s="181"/>
    </row>
    <row r="20" spans="1:8" ht="14.25">
      <c r="A20" s="20">
        <v>17</v>
      </c>
      <c r="B20" s="180" t="s">
        <v>98</v>
      </c>
      <c r="C20" s="39">
        <v>1.9772199999999978</v>
      </c>
      <c r="D20" s="100">
        <v>0.09233564029999895</v>
      </c>
      <c r="E20" s="40">
        <v>0</v>
      </c>
      <c r="F20" s="100">
        <v>0</v>
      </c>
      <c r="G20" s="41">
        <v>0</v>
      </c>
      <c r="H20" s="180"/>
    </row>
    <row r="21" spans="1:8" ht="14.25">
      <c r="A21" s="20">
        <v>18</v>
      </c>
      <c r="B21" s="181" t="s">
        <v>95</v>
      </c>
      <c r="C21" s="39">
        <v>0.029349999999976718</v>
      </c>
      <c r="D21" s="100">
        <v>6.473302896821069E-05</v>
      </c>
      <c r="E21" s="40">
        <v>0</v>
      </c>
      <c r="F21" s="100">
        <v>0</v>
      </c>
      <c r="G21" s="41">
        <v>0</v>
      </c>
      <c r="H21" s="180"/>
    </row>
    <row r="22" spans="1:8" ht="14.25">
      <c r="A22" s="20">
        <v>19</v>
      </c>
      <c r="B22" s="111" t="s">
        <v>63</v>
      </c>
      <c r="C22" s="39">
        <v>0</v>
      </c>
      <c r="D22" s="100">
        <v>0</v>
      </c>
      <c r="E22" s="40">
        <v>0</v>
      </c>
      <c r="F22" s="100">
        <v>0</v>
      </c>
      <c r="G22" s="41">
        <v>0</v>
      </c>
      <c r="H22" s="179"/>
    </row>
    <row r="23" spans="1:8" ht="13.5" customHeight="1">
      <c r="A23" s="20">
        <v>20</v>
      </c>
      <c r="B23" s="111" t="s">
        <v>84</v>
      </c>
      <c r="C23" s="39">
        <v>0</v>
      </c>
      <c r="D23" s="100">
        <v>0</v>
      </c>
      <c r="E23" s="40">
        <v>0</v>
      </c>
      <c r="F23" s="100">
        <v>0</v>
      </c>
      <c r="G23" s="41">
        <v>0</v>
      </c>
      <c r="H23" s="180"/>
    </row>
    <row r="24" spans="1:8" ht="14.25">
      <c r="A24" s="20">
        <v>21</v>
      </c>
      <c r="B24" s="28" t="s">
        <v>94</v>
      </c>
      <c r="C24" s="39">
        <v>-0.049164899999974296</v>
      </c>
      <c r="D24" s="100">
        <v>-0.00010188429430843047</v>
      </c>
      <c r="E24" s="40">
        <v>0</v>
      </c>
      <c r="F24" s="100">
        <v>0</v>
      </c>
      <c r="G24" s="41">
        <v>0</v>
      </c>
      <c r="H24" s="179"/>
    </row>
    <row r="25" spans="1:8" ht="14.25">
      <c r="A25" s="20">
        <v>22</v>
      </c>
      <c r="B25" s="179" t="s">
        <v>97</v>
      </c>
      <c r="C25" s="39">
        <v>-1.9061700000000128</v>
      </c>
      <c r="D25" s="100">
        <v>-0.011780659723619302</v>
      </c>
      <c r="E25" s="40">
        <v>0</v>
      </c>
      <c r="F25" s="100">
        <v>0</v>
      </c>
      <c r="G25" s="41">
        <v>0</v>
      </c>
      <c r="H25" s="111"/>
    </row>
    <row r="26" spans="1:8" ht="14.25">
      <c r="A26" s="20">
        <v>23</v>
      </c>
      <c r="B26" s="179" t="s">
        <v>96</v>
      </c>
      <c r="C26" s="39">
        <v>-7.214890000000015</v>
      </c>
      <c r="D26" s="100">
        <v>-0.024743093159457604</v>
      </c>
      <c r="E26" s="40">
        <v>0</v>
      </c>
      <c r="F26" s="100">
        <v>0</v>
      </c>
      <c r="G26" s="41">
        <v>0</v>
      </c>
      <c r="H26" s="111"/>
    </row>
    <row r="27" spans="1:8" ht="14.25">
      <c r="A27" s="20">
        <v>24</v>
      </c>
      <c r="B27" s="93" t="s">
        <v>81</v>
      </c>
      <c r="C27" s="39">
        <v>-23.463540200000164</v>
      </c>
      <c r="D27" s="100">
        <v>-0.016951589843420465</v>
      </c>
      <c r="E27" s="40">
        <v>0</v>
      </c>
      <c r="F27" s="100">
        <v>0</v>
      </c>
      <c r="G27" s="41">
        <v>0</v>
      </c>
      <c r="H27" s="180"/>
    </row>
    <row r="28" spans="1:8" ht="14.25">
      <c r="A28" s="20">
        <v>25</v>
      </c>
      <c r="B28" s="180" t="s">
        <v>91</v>
      </c>
      <c r="C28" s="39">
        <v>-31.558880000000002</v>
      </c>
      <c r="D28" s="100">
        <v>-0.04663034522440963</v>
      </c>
      <c r="E28" s="40">
        <v>0</v>
      </c>
      <c r="F28" s="100">
        <v>0</v>
      </c>
      <c r="G28" s="41">
        <v>0</v>
      </c>
      <c r="H28" s="179"/>
    </row>
    <row r="29" spans="1:8" ht="14.25">
      <c r="A29" s="20">
        <v>26</v>
      </c>
      <c r="B29" s="179" t="s">
        <v>74</v>
      </c>
      <c r="C29" s="39">
        <v>-132.18374</v>
      </c>
      <c r="D29" s="100">
        <v>-0.0743546782391778</v>
      </c>
      <c r="E29" s="40">
        <v>0</v>
      </c>
      <c r="F29" s="100">
        <v>0</v>
      </c>
      <c r="G29" s="41">
        <v>0</v>
      </c>
      <c r="H29" s="179"/>
    </row>
    <row r="30" spans="1:8" ht="14.25">
      <c r="A30" s="20">
        <v>27</v>
      </c>
      <c r="B30" s="179" t="s">
        <v>67</v>
      </c>
      <c r="C30" s="39">
        <v>17.931699999999722</v>
      </c>
      <c r="D30" s="100">
        <v>0.004824879089983445</v>
      </c>
      <c r="E30" s="40">
        <v>-1</v>
      </c>
      <c r="F30" s="100">
        <v>-9.043226623259179E-05</v>
      </c>
      <c r="G30" s="41">
        <v>-0.3352119542413804</v>
      </c>
      <c r="H30" s="28"/>
    </row>
    <row r="31" spans="1:8" ht="14.25">
      <c r="A31" s="20">
        <v>28</v>
      </c>
      <c r="B31" s="179" t="s">
        <v>93</v>
      </c>
      <c r="C31" s="39">
        <v>-9.488169999999926</v>
      </c>
      <c r="D31" s="100">
        <v>-0.014793823664336285</v>
      </c>
      <c r="E31" s="40">
        <v>-30</v>
      </c>
      <c r="F31" s="100">
        <v>-0.002863961813842482</v>
      </c>
      <c r="G31" s="41">
        <v>-1.8132413842482336</v>
      </c>
      <c r="H31" s="180"/>
    </row>
    <row r="32" spans="1:8" ht="14.25">
      <c r="A32" s="20">
        <v>29</v>
      </c>
      <c r="B32" s="111" t="s">
        <v>82</v>
      </c>
      <c r="C32" s="39">
        <v>-38.55695999999996</v>
      </c>
      <c r="D32" s="100">
        <v>-0.02874380381850835</v>
      </c>
      <c r="E32" s="40">
        <v>-439</v>
      </c>
      <c r="F32" s="100">
        <v>-0.00907268481203629</v>
      </c>
      <c r="G32" s="41">
        <v>-11.979426883808664</v>
      </c>
      <c r="H32" s="180"/>
    </row>
    <row r="33" spans="1:8" ht="14.25">
      <c r="A33" s="20">
        <v>30</v>
      </c>
      <c r="B33" s="179" t="s">
        <v>86</v>
      </c>
      <c r="C33" s="39">
        <v>-13.82251000000001</v>
      </c>
      <c r="D33" s="100">
        <v>-0.014806129288559183</v>
      </c>
      <c r="E33" s="40">
        <v>-40</v>
      </c>
      <c r="F33" s="100">
        <v>-0.014503263234227702</v>
      </c>
      <c r="G33" s="41">
        <v>-13.544880048125936</v>
      </c>
      <c r="H33" s="179"/>
    </row>
    <row r="34" spans="1:8" ht="14.25">
      <c r="A34" s="20">
        <v>31</v>
      </c>
      <c r="B34" s="38" t="s">
        <v>64</v>
      </c>
      <c r="C34" s="39">
        <v>52.64333000000008</v>
      </c>
      <c r="D34" s="100">
        <v>0.011335831403903734</v>
      </c>
      <c r="E34" s="40">
        <v>-23995</v>
      </c>
      <c r="F34" s="100">
        <v>-0.0030437915278704497</v>
      </c>
      <c r="G34" s="41">
        <v>-14.34315350007137</v>
      </c>
      <c r="H34" s="180"/>
    </row>
    <row r="35" spans="1:8" ht="14.25">
      <c r="A35" s="20">
        <v>32</v>
      </c>
      <c r="B35" s="89" t="s">
        <v>65</v>
      </c>
      <c r="C35" s="39">
        <v>80.24547999999952</v>
      </c>
      <c r="D35" s="100">
        <v>0.018560862155529018</v>
      </c>
      <c r="E35" s="40">
        <v>-9</v>
      </c>
      <c r="F35" s="100">
        <v>-0.0039198606271777</v>
      </c>
      <c r="G35" s="41">
        <v>-17.122222975495756</v>
      </c>
      <c r="H35" s="38"/>
    </row>
    <row r="36" spans="1:8" ht="14.25">
      <c r="A36" s="20">
        <v>33</v>
      </c>
      <c r="B36" s="179" t="s">
        <v>80</v>
      </c>
      <c r="C36" s="39">
        <v>-30.079060000000055</v>
      </c>
      <c r="D36" s="100">
        <v>-0.02139662588566166</v>
      </c>
      <c r="E36" s="40">
        <v>-495</v>
      </c>
      <c r="F36" s="100">
        <v>-0.016799022602321318</v>
      </c>
      <c r="G36" s="41">
        <v>-23.542606200366574</v>
      </c>
      <c r="H36" s="179"/>
    </row>
    <row r="37" spans="1:8" ht="14.25">
      <c r="A37" s="20">
        <v>34</v>
      </c>
      <c r="B37" s="179" t="s">
        <v>90</v>
      </c>
      <c r="C37" s="39">
        <v>-20.548940000000062</v>
      </c>
      <c r="D37" s="100">
        <v>-0.028313058828546435</v>
      </c>
      <c r="E37" s="40">
        <v>-47</v>
      </c>
      <c r="F37" s="100">
        <v>-0.03574144486692015</v>
      </c>
      <c r="G37" s="41">
        <v>-25.951421353612133</v>
      </c>
      <c r="H37" s="179"/>
    </row>
    <row r="38" spans="1:8" ht="14.25">
      <c r="A38" s="20">
        <v>35</v>
      </c>
      <c r="B38" s="204" t="s">
        <v>83</v>
      </c>
      <c r="C38" s="39">
        <v>-99.45167999999993</v>
      </c>
      <c r="D38" s="100">
        <v>-0.07768118647107308</v>
      </c>
      <c r="E38" s="40">
        <v>-180</v>
      </c>
      <c r="F38" s="100">
        <v>-0.03028773346794548</v>
      </c>
      <c r="G38" s="41">
        <v>-36.683849743490555</v>
      </c>
      <c r="H38" s="179"/>
    </row>
    <row r="39" spans="1:8" ht="14.25">
      <c r="A39" s="20">
        <v>36</v>
      </c>
      <c r="B39" s="204" t="s">
        <v>66</v>
      </c>
      <c r="C39" s="39">
        <v>-26.318689999999943</v>
      </c>
      <c r="D39" s="100">
        <v>-0.00688229976359665</v>
      </c>
      <c r="E39" s="40">
        <v>-72</v>
      </c>
      <c r="F39" s="100">
        <v>-0.013316071758831144</v>
      </c>
      <c r="G39" s="41">
        <v>-48.80512111226757</v>
      </c>
      <c r="H39" s="179"/>
    </row>
    <row r="40" spans="1:8" ht="14.25">
      <c r="A40" s="20">
        <v>37</v>
      </c>
      <c r="B40" s="111" t="s">
        <v>61</v>
      </c>
      <c r="C40" s="39">
        <v>333.5119700000025</v>
      </c>
      <c r="D40" s="100">
        <v>0.01661169759348183</v>
      </c>
      <c r="E40" s="40">
        <v>-968</v>
      </c>
      <c r="F40" s="100">
        <v>-0.016271368778470692</v>
      </c>
      <c r="G40" s="41">
        <v>-325.00514774425085</v>
      </c>
      <c r="H40" s="179"/>
    </row>
    <row r="41" spans="1:8" ht="14.25">
      <c r="A41" s="20">
        <v>38</v>
      </c>
      <c r="B41" s="179" t="s">
        <v>62</v>
      </c>
      <c r="C41" s="39">
        <v>-384.9192300000004</v>
      </c>
      <c r="D41" s="100">
        <v>-0.02026853599685137</v>
      </c>
      <c r="E41" s="40">
        <v>-376</v>
      </c>
      <c r="F41" s="100">
        <v>-0.03368571940512453</v>
      </c>
      <c r="G41" s="41">
        <v>-648.0348250919486</v>
      </c>
      <c r="H41" s="111"/>
    </row>
    <row r="42" spans="1:8" ht="14.25">
      <c r="A42" s="20">
        <v>39</v>
      </c>
      <c r="B42" s="180" t="s">
        <v>60</v>
      </c>
      <c r="C42" s="39">
        <v>-6894.494780000001</v>
      </c>
      <c r="D42" s="100">
        <v>-0.15008504876300235</v>
      </c>
      <c r="E42" s="40">
        <v>-4965</v>
      </c>
      <c r="F42" s="100">
        <v>-0.16472578879267444</v>
      </c>
      <c r="G42" s="41">
        <v>-7690.1310010892375</v>
      </c>
      <c r="H42" s="38"/>
    </row>
    <row r="43" spans="1:7" ht="14.25">
      <c r="A43" s="20">
        <v>40</v>
      </c>
      <c r="B43" s="111" t="s">
        <v>123</v>
      </c>
      <c r="C43" s="155" t="s">
        <v>137</v>
      </c>
      <c r="D43" s="155" t="s">
        <v>137</v>
      </c>
      <c r="E43" s="155" t="s">
        <v>137</v>
      </c>
      <c r="F43" s="155" t="s">
        <v>137</v>
      </c>
      <c r="G43" s="155" t="s">
        <v>137</v>
      </c>
    </row>
    <row r="44" spans="1:7" ht="14.25">
      <c r="A44" s="20">
        <v>41</v>
      </c>
      <c r="B44" s="111" t="s">
        <v>124</v>
      </c>
      <c r="C44" s="155" t="s">
        <v>137</v>
      </c>
      <c r="D44" s="155" t="s">
        <v>137</v>
      </c>
      <c r="E44" s="155" t="s">
        <v>137</v>
      </c>
      <c r="F44" s="155" t="s">
        <v>137</v>
      </c>
      <c r="G44" s="155" t="s">
        <v>137</v>
      </c>
    </row>
    <row r="45" spans="1:8" ht="15.75" thickBot="1">
      <c r="A45" s="95"/>
      <c r="B45" s="96" t="s">
        <v>99</v>
      </c>
      <c r="C45" s="97">
        <f>SUM(C4:C42)</f>
        <v>-6778.600907499999</v>
      </c>
      <c r="D45" s="101">
        <v>-0.04489332338880986</v>
      </c>
      <c r="E45" s="98">
        <f>SUM(E4:E42)</f>
        <v>-29940</v>
      </c>
      <c r="F45" s="101">
        <v>-0.0036041245919628986</v>
      </c>
      <c r="G45" s="99">
        <f>SUM(G4:G42)</f>
        <v>-8467.465666482814</v>
      </c>
      <c r="H45" s="56"/>
    </row>
    <row r="46" spans="2:8" ht="14.25">
      <c r="B46" s="71"/>
      <c r="C46" s="72"/>
      <c r="D46" s="73"/>
      <c r="E46" s="74"/>
      <c r="F46" s="73"/>
      <c r="G46" s="72"/>
      <c r="H46" s="56"/>
    </row>
    <row r="65" spans="2:5" ht="15">
      <c r="B65" s="63"/>
      <c r="C65" s="64"/>
      <c r="D65" s="65"/>
      <c r="E65" s="66"/>
    </row>
    <row r="66" spans="2:5" ht="15">
      <c r="B66" s="63"/>
      <c r="C66" s="64"/>
      <c r="D66" s="65"/>
      <c r="E66" s="66"/>
    </row>
    <row r="67" spans="2:5" ht="15">
      <c r="B67" s="63"/>
      <c r="C67" s="64"/>
      <c r="D67" s="65"/>
      <c r="E67" s="66"/>
    </row>
    <row r="68" spans="2:5" ht="15">
      <c r="B68" s="63"/>
      <c r="C68" s="64"/>
      <c r="D68" s="65"/>
      <c r="E68" s="66"/>
    </row>
    <row r="69" spans="2:5" ht="15">
      <c r="B69" s="63"/>
      <c r="C69" s="64"/>
      <c r="D69" s="65"/>
      <c r="E69" s="66"/>
    </row>
    <row r="70" spans="2:5" ht="15">
      <c r="B70" s="63"/>
      <c r="C70" s="64"/>
      <c r="D70" s="65"/>
      <c r="E70" s="66"/>
    </row>
    <row r="71" spans="2:5" ht="15.75" thickBot="1">
      <c r="B71" s="85"/>
      <c r="C71" s="85"/>
      <c r="D71" s="85"/>
      <c r="E71" s="85"/>
    </row>
    <row r="74" ht="14.25" customHeight="1"/>
    <row r="75" ht="14.25">
      <c r="F75" s="56"/>
    </row>
    <row r="77" ht="14.25">
      <c r="F77"/>
    </row>
    <row r="78" ht="14.25">
      <c r="F78"/>
    </row>
    <row r="79" spans="2:6" ht="30.75" thickBot="1">
      <c r="B79" s="43" t="s">
        <v>134</v>
      </c>
      <c r="C79" s="36" t="s">
        <v>153</v>
      </c>
      <c r="D79" s="36" t="s">
        <v>154</v>
      </c>
      <c r="E79" s="37" t="s">
        <v>155</v>
      </c>
      <c r="F79"/>
    </row>
    <row r="80" spans="2:5" ht="14.25">
      <c r="B80" s="38" t="str">
        <f aca="true" t="shared" si="0" ref="B80:D84">B4</f>
        <v>"Raiffeisen Balanced"</v>
      </c>
      <c r="C80" s="39">
        <f t="shared" si="0"/>
        <v>296.8919875999999</v>
      </c>
      <c r="D80" s="100">
        <f t="shared" si="0"/>
        <v>0.20470451008812893</v>
      </c>
      <c r="E80" s="41">
        <f>G4</f>
        <v>330.9479445274527</v>
      </c>
    </row>
    <row r="81" spans="2:5" ht="14.25">
      <c r="B81" s="38" t="str">
        <f t="shared" si="0"/>
        <v>"OTP Bond Fund"</v>
      </c>
      <c r="C81" s="39">
        <f t="shared" si="0"/>
        <v>67.01444000000018</v>
      </c>
      <c r="D81" s="100">
        <f t="shared" si="0"/>
        <v>0.04430089815458704</v>
      </c>
      <c r="E81" s="41">
        <f>G5</f>
        <v>28.09770216906729</v>
      </c>
    </row>
    <row r="82" spans="2:5" ht="14.25">
      <c r="B82" s="38" t="str">
        <f t="shared" si="0"/>
        <v>"Argentum"</v>
      </c>
      <c r="C82" s="39">
        <f t="shared" si="0"/>
        <v>17.595820000000067</v>
      </c>
      <c r="D82" s="100">
        <f t="shared" si="0"/>
        <v>0.009474105216905154</v>
      </c>
      <c r="E82" s="41">
        <f>G6</f>
        <v>25.56175504030242</v>
      </c>
    </row>
    <row r="83" spans="2:5" ht="14.25">
      <c r="B83" s="38" t="str">
        <f t="shared" si="0"/>
        <v>"Andromeda"</v>
      </c>
      <c r="C83" s="39">
        <f t="shared" si="0"/>
        <v>-150.8205499999998</v>
      </c>
      <c r="D83" s="100">
        <f t="shared" si="0"/>
        <v>-0.050515408521679794</v>
      </c>
      <c r="E83" s="41">
        <f>G7</f>
        <v>5.219040861528272</v>
      </c>
    </row>
    <row r="84" spans="2:5" ht="14.25">
      <c r="B84" s="130" t="str">
        <f t="shared" si="0"/>
        <v>"Delta-Fund Balanced"</v>
      </c>
      <c r="C84" s="131">
        <f t="shared" si="0"/>
        <v>37.945729999999976</v>
      </c>
      <c r="D84" s="132">
        <f t="shared" si="0"/>
        <v>0.010270697685884853</v>
      </c>
      <c r="E84" s="133">
        <f>G8</f>
        <v>0</v>
      </c>
    </row>
    <row r="85" spans="2:5" ht="14.25">
      <c r="B85" s="126" t="str">
        <f aca="true" t="shared" si="1" ref="B85:D89">B38</f>
        <v>"Raiffeisen Equity"</v>
      </c>
      <c r="C85" s="127">
        <f t="shared" si="1"/>
        <v>-99.45167999999993</v>
      </c>
      <c r="D85" s="128">
        <f t="shared" si="1"/>
        <v>-0.07768118647107308</v>
      </c>
      <c r="E85" s="129">
        <f>G38</f>
        <v>-36.683849743490555</v>
      </c>
    </row>
    <row r="86" spans="2:5" ht="14.25">
      <c r="B86" s="126" t="str">
        <f t="shared" si="1"/>
        <v>"KINTO-Equity"</v>
      </c>
      <c r="C86" s="39">
        <f t="shared" si="1"/>
        <v>-26.318689999999943</v>
      </c>
      <c r="D86" s="100">
        <f t="shared" si="1"/>
        <v>-0.00688229976359665</v>
      </c>
      <c r="E86" s="41">
        <f>G39</f>
        <v>-48.80512111226757</v>
      </c>
    </row>
    <row r="87" spans="2:5" ht="14.25">
      <c r="B87" s="126" t="str">
        <f t="shared" si="1"/>
        <v>"KINTO-Classic"</v>
      </c>
      <c r="C87" s="39">
        <f t="shared" si="1"/>
        <v>333.5119700000025</v>
      </c>
      <c r="D87" s="100">
        <f t="shared" si="1"/>
        <v>0.01661169759348183</v>
      </c>
      <c r="E87" s="41">
        <f>G40</f>
        <v>-325.00514774425085</v>
      </c>
    </row>
    <row r="88" spans="2:5" ht="14.25">
      <c r="B88" s="126" t="str">
        <f t="shared" si="1"/>
        <v>"Raiffeisen Money Market"</v>
      </c>
      <c r="C88" s="39">
        <f t="shared" si="1"/>
        <v>-384.9192300000004</v>
      </c>
      <c r="D88" s="100">
        <f t="shared" si="1"/>
        <v>-0.02026853599685137</v>
      </c>
      <c r="E88" s="41">
        <f>G41</f>
        <v>-648.0348250919486</v>
      </c>
    </row>
    <row r="89" spans="2:5" ht="14.25">
      <c r="B89" s="126" t="str">
        <f t="shared" si="1"/>
        <v>"OTP Classic"</v>
      </c>
      <c r="C89" s="39">
        <f t="shared" si="1"/>
        <v>-6894.494780000001</v>
      </c>
      <c r="D89" s="100">
        <f t="shared" si="1"/>
        <v>-0.15008504876300235</v>
      </c>
      <c r="E89" s="41">
        <f>G42</f>
        <v>-7690.1310010892375</v>
      </c>
    </row>
    <row r="90" spans="2:5" ht="14.25">
      <c r="B90" s="140" t="s">
        <v>100</v>
      </c>
      <c r="C90" s="141">
        <f>C45-SUM(C80:C89)</f>
        <v>24.444074899999578</v>
      </c>
      <c r="D90" s="142"/>
      <c r="E90" s="141">
        <f>G45-SUM(E80:E89)</f>
        <v>-108.6321642999701</v>
      </c>
    </row>
    <row r="91" spans="2:5" ht="15">
      <c r="B91" s="138" t="s">
        <v>11</v>
      </c>
      <c r="C91" s="139">
        <f>SUM(C80:C90)</f>
        <v>-6778.600907499999</v>
      </c>
      <c r="D91" s="139"/>
      <c r="E91" s="139">
        <f>SUM(E80:E90)</f>
        <v>-8467.465666482814</v>
      </c>
    </row>
  </sheetData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129"/>
  <sheetViews>
    <sheetView zoomScale="80" zoomScaleNormal="80" workbookViewId="0" topLeftCell="A1">
      <selection activeCell="A1" sqref="A1:B1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9" t="s">
        <v>134</v>
      </c>
      <c r="B1" s="70" t="s">
        <v>206</v>
      </c>
      <c r="C1" s="9"/>
    </row>
    <row r="2" spans="1:3" ht="14.25">
      <c r="A2" s="179" t="s">
        <v>74</v>
      </c>
      <c r="B2" s="161">
        <v>-0.07435467823917696</v>
      </c>
      <c r="C2" s="9"/>
    </row>
    <row r="3" spans="1:16" ht="14.25">
      <c r="A3" s="57" t="s">
        <v>69</v>
      </c>
      <c r="B3" s="148">
        <v>-0.0521988918398989</v>
      </c>
      <c r="C3" s="9"/>
      <c r="P3" s="179"/>
    </row>
    <row r="4" spans="1:16" ht="14.25">
      <c r="A4" s="180" t="s">
        <v>83</v>
      </c>
      <c r="B4" s="148">
        <v>-0.04887372743322327</v>
      </c>
      <c r="C4" s="9"/>
      <c r="P4" s="179"/>
    </row>
    <row r="5" spans="1:16" ht="14.25">
      <c r="A5" s="180" t="s">
        <v>91</v>
      </c>
      <c r="B5" s="149">
        <v>-0.046630345224409786</v>
      </c>
      <c r="C5" s="9"/>
      <c r="P5" s="180"/>
    </row>
    <row r="6" spans="1:16" ht="14.25">
      <c r="A6" s="179" t="s">
        <v>96</v>
      </c>
      <c r="B6" s="149">
        <v>-0.024743093159446672</v>
      </c>
      <c r="C6" s="9"/>
      <c r="P6" s="179"/>
    </row>
    <row r="7" spans="1:16" ht="14.25">
      <c r="A7" s="180" t="s">
        <v>79</v>
      </c>
      <c r="B7" s="149">
        <v>-0.023661791764215234</v>
      </c>
      <c r="C7" s="9"/>
      <c r="P7" s="111"/>
    </row>
    <row r="8" spans="1:16" ht="14.25">
      <c r="A8" s="111" t="s">
        <v>82</v>
      </c>
      <c r="B8" s="149">
        <v>-0.019851222894914367</v>
      </c>
      <c r="C8" s="9"/>
      <c r="P8" s="111"/>
    </row>
    <row r="9" spans="1:16" ht="14.25">
      <c r="A9" s="143" t="s">
        <v>81</v>
      </c>
      <c r="B9" s="149">
        <v>-0.01695158984342071</v>
      </c>
      <c r="C9" s="9"/>
      <c r="P9" s="180"/>
    </row>
    <row r="10" spans="1:16" ht="14.25">
      <c r="A10" s="179" t="s">
        <v>93</v>
      </c>
      <c r="B10" s="149">
        <v>-0.011964126652341034</v>
      </c>
      <c r="C10" s="9"/>
      <c r="P10" s="143"/>
    </row>
    <row r="11" spans="1:16" ht="14.25">
      <c r="A11" s="179" t="s">
        <v>97</v>
      </c>
      <c r="B11" s="149">
        <v>-0.011780659723624076</v>
      </c>
      <c r="C11" s="9"/>
      <c r="P11" s="180"/>
    </row>
    <row r="12" spans="1:16" ht="14.25">
      <c r="A12" s="179" t="s">
        <v>80</v>
      </c>
      <c r="B12" s="149">
        <v>-0.004676158170129119</v>
      </c>
      <c r="C12" s="9"/>
      <c r="P12" s="180"/>
    </row>
    <row r="13" spans="1:16" ht="14.25">
      <c r="A13" s="179" t="s">
        <v>73</v>
      </c>
      <c r="B13" s="149">
        <v>-0.0043963800839391665</v>
      </c>
      <c r="C13" s="9"/>
      <c r="P13" s="179"/>
    </row>
    <row r="14" spans="1:16" ht="14.25">
      <c r="A14" s="179" t="s">
        <v>86</v>
      </c>
      <c r="B14" s="149">
        <v>-0.00030732324426818725</v>
      </c>
      <c r="C14" s="9"/>
      <c r="P14" s="179"/>
    </row>
    <row r="15" spans="1:16" ht="14.25">
      <c r="A15" s="93" t="s">
        <v>94</v>
      </c>
      <c r="B15" s="149">
        <v>-0.00010188429429724977</v>
      </c>
      <c r="C15" s="9"/>
      <c r="P15" s="28"/>
    </row>
    <row r="16" spans="1:16" ht="14.25">
      <c r="A16" s="111" t="s">
        <v>63</v>
      </c>
      <c r="B16" s="149">
        <v>0</v>
      </c>
      <c r="C16" s="9"/>
      <c r="P16" s="179"/>
    </row>
    <row r="17" spans="1:16" ht="14.25">
      <c r="A17" s="111" t="s">
        <v>84</v>
      </c>
      <c r="B17" s="149">
        <v>0</v>
      </c>
      <c r="C17" s="9"/>
      <c r="P17" s="181"/>
    </row>
    <row r="18" spans="1:16" ht="14.25">
      <c r="A18" s="181" t="s">
        <v>95</v>
      </c>
      <c r="B18" s="149">
        <v>6.473302896781163E-05</v>
      </c>
      <c r="C18" s="9"/>
      <c r="P18" s="179"/>
    </row>
    <row r="19" spans="1:16" ht="14.25">
      <c r="A19" s="180" t="s">
        <v>76</v>
      </c>
      <c r="B19" s="149">
        <v>0.0018031440619765693</v>
      </c>
      <c r="C19" s="9"/>
      <c r="P19" s="144"/>
    </row>
    <row r="20" spans="1:16" ht="14.25">
      <c r="A20" s="179" t="s">
        <v>89</v>
      </c>
      <c r="B20" s="149">
        <v>0.003442088858143455</v>
      </c>
      <c r="C20" s="9"/>
      <c r="P20" s="111"/>
    </row>
    <row r="21" spans="1:16" ht="14.25">
      <c r="A21" s="180" t="s">
        <v>85</v>
      </c>
      <c r="B21" s="149">
        <v>0.004400005084006953</v>
      </c>
      <c r="C21" s="9"/>
      <c r="P21" s="180"/>
    </row>
    <row r="22" spans="1:16" ht="14.25">
      <c r="A22" s="179" t="s">
        <v>67</v>
      </c>
      <c r="B22" s="149">
        <v>0.004915755899173702</v>
      </c>
      <c r="C22" s="9"/>
      <c r="P22" s="143"/>
    </row>
    <row r="23" spans="1:16" ht="14.25">
      <c r="A23" s="179" t="s">
        <v>70</v>
      </c>
      <c r="B23" s="149">
        <v>0.0055815328896402505</v>
      </c>
      <c r="C23" s="9"/>
      <c r="P23" s="179"/>
    </row>
    <row r="24" spans="1:16" ht="14.25">
      <c r="A24" s="28" t="s">
        <v>66</v>
      </c>
      <c r="B24" s="149">
        <v>0.006520600783147534</v>
      </c>
      <c r="C24" s="9"/>
      <c r="P24" s="143"/>
    </row>
    <row r="25" spans="1:16" ht="14.25">
      <c r="A25" s="179" t="s">
        <v>90</v>
      </c>
      <c r="B25" s="149">
        <v>0.0077037284230740966</v>
      </c>
      <c r="C25" s="9"/>
      <c r="P25" s="180"/>
    </row>
    <row r="26" spans="1:16" ht="14.25">
      <c r="A26" s="179" t="s">
        <v>68</v>
      </c>
      <c r="B26" s="149">
        <v>0.010270697685885732</v>
      </c>
      <c r="C26" s="9"/>
      <c r="P26" s="180"/>
    </row>
    <row r="27" spans="1:16" ht="14.25">
      <c r="A27" s="28" t="s">
        <v>71</v>
      </c>
      <c r="B27" s="149">
        <v>0.01202388588051484</v>
      </c>
      <c r="C27" s="9"/>
      <c r="P27" s="179"/>
    </row>
    <row r="28" spans="1:16" ht="14.25">
      <c r="A28" s="181" t="s">
        <v>77</v>
      </c>
      <c r="B28" s="150">
        <v>0.012598982374340428</v>
      </c>
      <c r="C28" s="9"/>
      <c r="P28" s="179"/>
    </row>
    <row r="29" spans="1:16" ht="14.25">
      <c r="A29" s="179" t="s">
        <v>62</v>
      </c>
      <c r="B29" s="149">
        <v>0.013884906471644864</v>
      </c>
      <c r="C29" s="9"/>
      <c r="P29" s="179"/>
    </row>
    <row r="30" spans="1:16" ht="14.25">
      <c r="A30" s="28" t="s">
        <v>64</v>
      </c>
      <c r="B30" s="149">
        <v>0.014423525135393467</v>
      </c>
      <c r="C30" s="9"/>
      <c r="P30" s="179"/>
    </row>
    <row r="31" spans="1:16" ht="14.25">
      <c r="A31" s="179" t="s">
        <v>138</v>
      </c>
      <c r="B31" s="149">
        <v>0.014660849873434412</v>
      </c>
      <c r="C31" s="9"/>
      <c r="P31" s="179"/>
    </row>
    <row r="32" spans="1:16" ht="14.25">
      <c r="A32" s="179" t="s">
        <v>75</v>
      </c>
      <c r="B32" s="150">
        <v>0.016994321073108498</v>
      </c>
      <c r="C32" s="9"/>
      <c r="P32" s="111"/>
    </row>
    <row r="33" spans="1:16" ht="14.25">
      <c r="A33" s="143" t="s">
        <v>60</v>
      </c>
      <c r="B33" s="149">
        <v>0.017528064237181784</v>
      </c>
      <c r="C33" s="9"/>
      <c r="P33" s="179"/>
    </row>
    <row r="34" spans="1:16" ht="14.25">
      <c r="A34" s="179" t="s">
        <v>140</v>
      </c>
      <c r="B34" s="150">
        <v>0.017957658569479618</v>
      </c>
      <c r="C34" s="9"/>
      <c r="P34" s="179"/>
    </row>
    <row r="35" spans="1:16" ht="14.25">
      <c r="A35" s="180" t="s">
        <v>87</v>
      </c>
      <c r="B35" s="149">
        <v>0.01882344325585228</v>
      </c>
      <c r="C35" s="9"/>
      <c r="P35" s="179"/>
    </row>
    <row r="36" spans="1:16" ht="14.25">
      <c r="A36" s="180" t="s">
        <v>88</v>
      </c>
      <c r="B36" s="149">
        <v>0.020266037705659823</v>
      </c>
      <c r="C36" s="9"/>
      <c r="P36" s="28"/>
    </row>
    <row r="37" spans="1:16" ht="14.25">
      <c r="A37" s="111" t="s">
        <v>65</v>
      </c>
      <c r="B37" s="149">
        <v>0.0225691908653749</v>
      </c>
      <c r="C37" s="9"/>
      <c r="P37" s="181"/>
    </row>
    <row r="38" spans="1:16" ht="14.25">
      <c r="A38" s="143" t="s">
        <v>141</v>
      </c>
      <c r="B38" s="149">
        <v>0.025523703581959767</v>
      </c>
      <c r="C38" s="9"/>
      <c r="P38" s="57"/>
    </row>
    <row r="39" spans="1:16" ht="14.25">
      <c r="A39" s="111" t="s">
        <v>61</v>
      </c>
      <c r="B39" s="149">
        <v>0.03342696891022867</v>
      </c>
      <c r="C39" s="9"/>
      <c r="P39" s="28"/>
    </row>
    <row r="40" spans="1:16" ht="14.25">
      <c r="A40" s="180" t="s">
        <v>98</v>
      </c>
      <c r="B40" s="149">
        <v>0.09233564029998842</v>
      </c>
      <c r="C40" s="9"/>
      <c r="P40" s="111"/>
    </row>
    <row r="41" spans="1:16" ht="14.25">
      <c r="A41" s="28" t="s">
        <v>156</v>
      </c>
      <c r="B41" s="148">
        <v>0.0009545536507916191</v>
      </c>
      <c r="C41" s="9"/>
      <c r="P41" s="93"/>
    </row>
    <row r="42" spans="1:16" ht="14.25">
      <c r="A42" s="28" t="s">
        <v>48</v>
      </c>
      <c r="B42" s="148">
        <v>-0.0004844905351313322</v>
      </c>
      <c r="C42" s="9"/>
      <c r="P42" s="57"/>
    </row>
    <row r="43" spans="1:16" ht="14.25">
      <c r="A43" s="28" t="s">
        <v>47</v>
      </c>
      <c r="B43" s="148">
        <v>0.012220624754933906</v>
      </c>
      <c r="C43" s="61"/>
      <c r="P43" s="57"/>
    </row>
    <row r="44" spans="1:16" ht="14.25">
      <c r="A44" s="28" t="s">
        <v>157</v>
      </c>
      <c r="B44" s="148">
        <v>0.01139055500774333</v>
      </c>
      <c r="C44" s="8"/>
      <c r="P44" s="57"/>
    </row>
    <row r="45" spans="1:16" ht="14.25">
      <c r="A45" s="28" t="s">
        <v>158</v>
      </c>
      <c r="B45" s="148">
        <v>0.007027397260273904</v>
      </c>
      <c r="C45" s="80"/>
      <c r="P45" s="57"/>
    </row>
    <row r="46" spans="1:16" ht="14.25">
      <c r="A46" s="28" t="s">
        <v>159</v>
      </c>
      <c r="B46" s="148">
        <v>0.014794520547945207</v>
      </c>
      <c r="C46" s="9"/>
      <c r="P46" s="57"/>
    </row>
    <row r="47" spans="1:16" ht="15" thickBot="1">
      <c r="A47" s="182" t="s">
        <v>160</v>
      </c>
      <c r="B47" s="151">
        <v>-0.12433776105969474</v>
      </c>
      <c r="C47" s="9"/>
      <c r="P47" s="57"/>
    </row>
    <row r="48" spans="2:16" ht="14.25">
      <c r="B48" s="9"/>
      <c r="C48" s="9"/>
      <c r="P48" s="183"/>
    </row>
    <row r="49" ht="12.75">
      <c r="C49" s="9"/>
    </row>
    <row r="50" spans="2:3" ht="12.75">
      <c r="B50" s="9"/>
      <c r="C50" s="9"/>
    </row>
    <row r="51" ht="12.75">
      <c r="C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25"/>
  <sheetViews>
    <sheetView zoomScale="85" zoomScaleNormal="85" workbookViewId="0" topLeftCell="A1">
      <selection activeCell="H23" sqref="H23"/>
    </sheetView>
  </sheetViews>
  <sheetFormatPr defaultColWidth="9.00390625" defaultRowHeight="12.75"/>
  <cols>
    <col min="1" max="1" width="4.75390625" style="32" customWidth="1"/>
    <col min="2" max="2" width="48.875" style="30" bestFit="1" customWidth="1"/>
    <col min="3" max="4" width="12.75390625" style="32" customWidth="1"/>
    <col min="5" max="5" width="16.75390625" style="42" customWidth="1"/>
    <col min="6" max="6" width="14.75390625" style="47" customWidth="1"/>
    <col min="7" max="7" width="14.75390625" style="42" customWidth="1"/>
    <col min="8" max="8" width="12.75390625" style="47" customWidth="1"/>
    <col min="9" max="9" width="47.875" style="30" bestFit="1" customWidth="1"/>
    <col min="10" max="10" width="34.75390625" style="30" customWidth="1"/>
    <col min="11" max="20" width="4.75390625" style="30" customWidth="1"/>
    <col min="21" max="16384" width="9.125" style="30" customWidth="1"/>
  </cols>
  <sheetData>
    <row r="1" spans="1:13" s="44" customFormat="1" ht="16.5" thickBot="1">
      <c r="A1" s="205" t="s">
        <v>161</v>
      </c>
      <c r="B1" s="205"/>
      <c r="C1" s="205"/>
      <c r="D1" s="205"/>
      <c r="E1" s="205"/>
      <c r="F1" s="205"/>
      <c r="G1" s="205"/>
      <c r="H1" s="205"/>
      <c r="I1" s="205"/>
      <c r="J1" s="205"/>
      <c r="K1" s="12"/>
      <c r="L1" s="13"/>
      <c r="M1" s="13"/>
    </row>
    <row r="2" spans="1:10" ht="45.75" thickBot="1">
      <c r="A2" s="14" t="s">
        <v>146</v>
      </c>
      <c r="B2" s="14" t="s">
        <v>134</v>
      </c>
      <c r="C2" s="45" t="s">
        <v>162</v>
      </c>
      <c r="D2" s="45" t="s">
        <v>163</v>
      </c>
      <c r="E2" s="45" t="s">
        <v>54</v>
      </c>
      <c r="F2" s="45" t="s">
        <v>55</v>
      </c>
      <c r="G2" s="45" t="s">
        <v>56</v>
      </c>
      <c r="H2" s="45" t="s">
        <v>57</v>
      </c>
      <c r="I2" s="16" t="s">
        <v>58</v>
      </c>
      <c r="J2" s="17" t="s">
        <v>59</v>
      </c>
    </row>
    <row r="3" spans="1:10" ht="14.25">
      <c r="A3" s="20">
        <v>1</v>
      </c>
      <c r="B3" s="111" t="s">
        <v>179</v>
      </c>
      <c r="C3" s="112" t="s">
        <v>165</v>
      </c>
      <c r="D3" s="113" t="s">
        <v>166</v>
      </c>
      <c r="E3" s="114">
        <v>11441074.3</v>
      </c>
      <c r="F3" s="115">
        <v>16438273</v>
      </c>
      <c r="G3" s="114">
        <v>0.6960022077745028</v>
      </c>
      <c r="H3" s="55">
        <v>0.5</v>
      </c>
      <c r="I3" s="111" t="s">
        <v>180</v>
      </c>
      <c r="J3" s="116" t="s">
        <v>28</v>
      </c>
    </row>
    <row r="4" spans="1:10" ht="14.25" customHeight="1">
      <c r="A4" s="20">
        <v>2</v>
      </c>
      <c r="B4" s="111" t="s">
        <v>164</v>
      </c>
      <c r="C4" s="112" t="s">
        <v>165</v>
      </c>
      <c r="D4" s="113" t="s">
        <v>166</v>
      </c>
      <c r="E4" s="114">
        <v>10682274.84</v>
      </c>
      <c r="F4" s="115">
        <v>41217</v>
      </c>
      <c r="G4" s="114">
        <v>259.17157580609944</v>
      </c>
      <c r="H4" s="88">
        <v>100</v>
      </c>
      <c r="I4" s="111" t="s">
        <v>167</v>
      </c>
      <c r="J4" s="116" t="s">
        <v>13</v>
      </c>
    </row>
    <row r="5" spans="1:10" ht="14.25">
      <c r="A5" s="20">
        <v>3</v>
      </c>
      <c r="B5" s="111" t="s">
        <v>170</v>
      </c>
      <c r="C5" s="112" t="s">
        <v>165</v>
      </c>
      <c r="D5" s="113" t="s">
        <v>166</v>
      </c>
      <c r="E5" s="114">
        <v>2840701.52</v>
      </c>
      <c r="F5" s="115">
        <v>49604</v>
      </c>
      <c r="G5" s="114">
        <v>57.26758971050722</v>
      </c>
      <c r="H5" s="55">
        <v>100</v>
      </c>
      <c r="I5" s="111" t="s">
        <v>116</v>
      </c>
      <c r="J5" s="116" t="s">
        <v>3</v>
      </c>
    </row>
    <row r="6" spans="1:10" ht="14.25">
      <c r="A6" s="20">
        <v>4</v>
      </c>
      <c r="B6" s="111" t="s">
        <v>168</v>
      </c>
      <c r="C6" s="112" t="s">
        <v>165</v>
      </c>
      <c r="D6" s="113" t="s">
        <v>166</v>
      </c>
      <c r="E6" s="114">
        <v>2779405.9</v>
      </c>
      <c r="F6" s="115">
        <v>1845</v>
      </c>
      <c r="G6" s="114">
        <v>1506.4530623306232</v>
      </c>
      <c r="H6" s="55">
        <v>1000</v>
      </c>
      <c r="I6" s="111" t="s">
        <v>169</v>
      </c>
      <c r="J6" s="116" t="s">
        <v>25</v>
      </c>
    </row>
    <row r="7" spans="1:10" s="46" customFormat="1" ht="14.25" collapsed="1">
      <c r="A7" s="20">
        <v>5</v>
      </c>
      <c r="B7" s="111" t="s">
        <v>171</v>
      </c>
      <c r="C7" s="112" t="s">
        <v>165</v>
      </c>
      <c r="D7" s="113" t="s">
        <v>166</v>
      </c>
      <c r="E7" s="114">
        <v>1937681.94</v>
      </c>
      <c r="F7" s="115">
        <v>51802</v>
      </c>
      <c r="G7" s="114">
        <v>37.40554302922667</v>
      </c>
      <c r="H7" s="55">
        <v>100</v>
      </c>
      <c r="I7" s="111" t="s">
        <v>167</v>
      </c>
      <c r="J7" s="116" t="s">
        <v>4</v>
      </c>
    </row>
    <row r="8" spans="1:10" s="46" customFormat="1" ht="14.25">
      <c r="A8" s="20">
        <v>6</v>
      </c>
      <c r="B8" s="111" t="s">
        <v>172</v>
      </c>
      <c r="C8" s="112" t="s">
        <v>165</v>
      </c>
      <c r="D8" s="113" t="s">
        <v>166</v>
      </c>
      <c r="E8" s="114">
        <v>1371037.76</v>
      </c>
      <c r="F8" s="115">
        <v>1454</v>
      </c>
      <c r="G8" s="114">
        <v>942.9420632737276</v>
      </c>
      <c r="H8" s="55">
        <v>1000</v>
      </c>
      <c r="I8" s="111" t="s">
        <v>102</v>
      </c>
      <c r="J8" s="116" t="s">
        <v>9</v>
      </c>
    </row>
    <row r="9" spans="1:10" s="46" customFormat="1" ht="14.25">
      <c r="A9" s="20">
        <v>7</v>
      </c>
      <c r="B9" s="111" t="s">
        <v>173</v>
      </c>
      <c r="C9" s="112" t="s">
        <v>165</v>
      </c>
      <c r="D9" s="113" t="s">
        <v>166</v>
      </c>
      <c r="E9" s="114">
        <v>972880.14</v>
      </c>
      <c r="F9" s="115">
        <v>878</v>
      </c>
      <c r="G9" s="114">
        <v>1108.0639407744875</v>
      </c>
      <c r="H9" s="55">
        <v>1000</v>
      </c>
      <c r="I9" s="111" t="s">
        <v>174</v>
      </c>
      <c r="J9" s="116" t="s">
        <v>22</v>
      </c>
    </row>
    <row r="10" spans="1:10" s="46" customFormat="1" ht="14.25">
      <c r="A10" s="20">
        <v>8</v>
      </c>
      <c r="B10" s="111" t="s">
        <v>175</v>
      </c>
      <c r="C10" s="112" t="s">
        <v>165</v>
      </c>
      <c r="D10" s="113" t="s">
        <v>166</v>
      </c>
      <c r="E10" s="114">
        <v>748138.93</v>
      </c>
      <c r="F10" s="115">
        <v>684</v>
      </c>
      <c r="G10" s="114">
        <v>1093.770365497076</v>
      </c>
      <c r="H10" s="55">
        <v>1000</v>
      </c>
      <c r="I10" s="111" t="s">
        <v>176</v>
      </c>
      <c r="J10" s="116" t="s">
        <v>8</v>
      </c>
    </row>
    <row r="11" spans="1:10" s="46" customFormat="1" ht="15.75" customHeight="1">
      <c r="A11" s="20">
        <v>9</v>
      </c>
      <c r="B11" s="111" t="s">
        <v>177</v>
      </c>
      <c r="C11" s="112" t="s">
        <v>165</v>
      </c>
      <c r="D11" s="113" t="s">
        <v>166</v>
      </c>
      <c r="E11" s="114">
        <v>710393.99</v>
      </c>
      <c r="F11" s="115">
        <v>933</v>
      </c>
      <c r="G11" s="114">
        <v>761.4083494105038</v>
      </c>
      <c r="H11" s="55">
        <v>1000</v>
      </c>
      <c r="I11" s="111" t="s">
        <v>178</v>
      </c>
      <c r="J11" s="116" t="s">
        <v>5</v>
      </c>
    </row>
    <row r="12" spans="1:10" ht="15.75" customHeight="1" thickBot="1">
      <c r="A12" s="206" t="s">
        <v>99</v>
      </c>
      <c r="B12" s="207"/>
      <c r="C12" s="117" t="s">
        <v>12</v>
      </c>
      <c r="D12" s="117" t="s">
        <v>12</v>
      </c>
      <c r="E12" s="102">
        <f>SUM(E3:E11)</f>
        <v>33483589.32</v>
      </c>
      <c r="F12" s="103">
        <f>SUM(F3:F11)</f>
        <v>16586690</v>
      </c>
      <c r="G12" s="117" t="s">
        <v>12</v>
      </c>
      <c r="H12" s="117" t="s">
        <v>12</v>
      </c>
      <c r="I12" s="117" t="s">
        <v>12</v>
      </c>
      <c r="J12" s="118" t="s">
        <v>12</v>
      </c>
    </row>
    <row r="15" spans="1:10" ht="15.75">
      <c r="A15" s="222"/>
      <c r="B15" s="222"/>
      <c r="C15" s="222"/>
      <c r="D15" s="222"/>
      <c r="E15" s="222"/>
      <c r="F15" s="222"/>
      <c r="G15" s="222"/>
      <c r="H15" s="222"/>
      <c r="I15" s="222"/>
      <c r="J15" s="222"/>
    </row>
    <row r="16" spans="1:10" ht="15">
      <c r="A16" s="184"/>
      <c r="B16" s="184"/>
      <c r="C16" s="184"/>
      <c r="D16" s="184"/>
      <c r="E16" s="184"/>
      <c r="F16" s="184"/>
      <c r="G16" s="184"/>
      <c r="H16" s="184"/>
      <c r="I16" s="184"/>
      <c r="J16" s="184"/>
    </row>
    <row r="17" spans="1:10" ht="14.25">
      <c r="A17" s="152"/>
      <c r="B17" s="185"/>
      <c r="C17" s="186"/>
      <c r="D17" s="187"/>
      <c r="E17" s="188"/>
      <c r="F17" s="189"/>
      <c r="G17" s="188"/>
      <c r="H17" s="190"/>
      <c r="I17" s="185"/>
      <c r="J17" s="191"/>
    </row>
    <row r="18" spans="1:10" ht="14.25">
      <c r="A18" s="152"/>
      <c r="B18" s="185"/>
      <c r="C18" s="186"/>
      <c r="D18" s="187"/>
      <c r="E18" s="188"/>
      <c r="F18" s="189"/>
      <c r="G18" s="188"/>
      <c r="H18" s="192"/>
      <c r="I18" s="185"/>
      <c r="J18" s="191"/>
    </row>
    <row r="19" spans="1:10" ht="14.25">
      <c r="A19" s="152"/>
      <c r="B19" s="185"/>
      <c r="C19" s="186"/>
      <c r="D19" s="187"/>
      <c r="E19" s="188"/>
      <c r="F19" s="189"/>
      <c r="G19" s="188"/>
      <c r="H19" s="190"/>
      <c r="I19" s="185"/>
      <c r="J19" s="191"/>
    </row>
    <row r="20" spans="1:10" ht="14.25">
      <c r="A20" s="152"/>
      <c r="B20" s="185"/>
      <c r="C20" s="186"/>
      <c r="D20" s="187"/>
      <c r="E20" s="188"/>
      <c r="F20" s="189"/>
      <c r="G20" s="188"/>
      <c r="H20" s="190"/>
      <c r="I20" s="185"/>
      <c r="J20" s="191"/>
    </row>
    <row r="21" spans="1:10" ht="14.25">
      <c r="A21" s="152"/>
      <c r="B21" s="185"/>
      <c r="C21" s="186"/>
      <c r="D21" s="187"/>
      <c r="E21" s="188"/>
      <c r="F21" s="189"/>
      <c r="G21" s="188"/>
      <c r="H21" s="190"/>
      <c r="I21" s="185"/>
      <c r="J21" s="191"/>
    </row>
    <row r="22" spans="1:10" ht="14.25">
      <c r="A22" s="152"/>
      <c r="B22" s="185"/>
      <c r="C22" s="186"/>
      <c r="D22" s="187"/>
      <c r="E22" s="188"/>
      <c r="F22" s="189"/>
      <c r="G22" s="188"/>
      <c r="H22" s="190"/>
      <c r="I22" s="185"/>
      <c r="J22" s="191"/>
    </row>
    <row r="23" spans="1:10" ht="14.25">
      <c r="A23" s="152"/>
      <c r="B23" s="185"/>
      <c r="C23" s="186"/>
      <c r="D23" s="187"/>
      <c r="E23" s="188"/>
      <c r="F23" s="189"/>
      <c r="G23" s="188"/>
      <c r="H23" s="190"/>
      <c r="I23" s="185"/>
      <c r="J23" s="191"/>
    </row>
    <row r="24" spans="1:10" ht="14.25">
      <c r="A24" s="152"/>
      <c r="B24" s="185"/>
      <c r="C24" s="186"/>
      <c r="D24" s="187"/>
      <c r="E24" s="188"/>
      <c r="F24" s="189"/>
      <c r="G24" s="188"/>
      <c r="H24" s="190"/>
      <c r="I24" s="185"/>
      <c r="J24" s="191"/>
    </row>
    <row r="25" spans="1:10" ht="15">
      <c r="A25" s="223"/>
      <c r="B25" s="223"/>
      <c r="C25" s="193"/>
      <c r="D25" s="193"/>
      <c r="E25" s="194"/>
      <c r="F25" s="195"/>
      <c r="G25" s="193"/>
      <c r="H25" s="193"/>
      <c r="I25" s="193"/>
      <c r="J25" s="193"/>
    </row>
  </sheetData>
  <mergeCells count="4">
    <mergeCell ref="A1:J1"/>
    <mergeCell ref="A12:B12"/>
    <mergeCell ref="A15:J15"/>
    <mergeCell ref="A25:B25"/>
  </mergeCells>
  <hyperlinks>
    <hyperlink ref="J12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34"/>
  <sheetViews>
    <sheetView zoomScale="85" zoomScaleNormal="85" workbookViewId="0" topLeftCell="A1">
      <selection activeCell="C22" sqref="C22"/>
    </sheetView>
  </sheetViews>
  <sheetFormatPr defaultColWidth="9.00390625" defaultRowHeight="12.75"/>
  <cols>
    <col min="1" max="1" width="4.625" style="5" customWidth="1"/>
    <col min="2" max="2" width="50.875" style="5" bestFit="1" customWidth="1"/>
    <col min="3" max="4" width="14.75390625" style="48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0" customFormat="1" ht="16.5" thickBot="1">
      <c r="A1" s="222" t="s">
        <v>181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5.75" customHeight="1" thickBot="1">
      <c r="A2" s="211" t="s">
        <v>52</v>
      </c>
      <c r="B2" s="105"/>
      <c r="C2" s="106"/>
      <c r="D2" s="107"/>
      <c r="E2" s="213" t="s">
        <v>127</v>
      </c>
      <c r="F2" s="213"/>
      <c r="G2" s="213"/>
      <c r="H2" s="213"/>
      <c r="I2" s="213"/>
      <c r="J2" s="213"/>
    </row>
    <row r="3" spans="1:10" ht="75.75" thickBot="1">
      <c r="A3" s="212"/>
      <c r="B3" s="172" t="s">
        <v>134</v>
      </c>
      <c r="C3" s="27" t="s">
        <v>135</v>
      </c>
      <c r="D3" s="27" t="s">
        <v>136</v>
      </c>
      <c r="E3" s="16" t="s">
        <v>128</v>
      </c>
      <c r="F3" s="16" t="s">
        <v>129</v>
      </c>
      <c r="G3" s="178" t="s">
        <v>130</v>
      </c>
      <c r="H3" s="16" t="s">
        <v>131</v>
      </c>
      <c r="I3" s="17" t="s">
        <v>132</v>
      </c>
      <c r="J3" s="17" t="s">
        <v>133</v>
      </c>
    </row>
    <row r="4" spans="1:10" ht="14.25" collapsed="1">
      <c r="A4" s="20">
        <v>1</v>
      </c>
      <c r="B4" s="111" t="s">
        <v>175</v>
      </c>
      <c r="C4" s="108">
        <v>38441</v>
      </c>
      <c r="D4" s="108">
        <v>38625</v>
      </c>
      <c r="E4" s="104">
        <v>-0.03750625327860957</v>
      </c>
      <c r="F4" s="104">
        <v>-0.027068546080127875</v>
      </c>
      <c r="G4" s="104">
        <v>0.13440243847593325</v>
      </c>
      <c r="H4" s="104">
        <v>0.1555786323293098</v>
      </c>
      <c r="I4" s="104">
        <v>0.09377036549707585</v>
      </c>
      <c r="J4" s="109">
        <v>0.013713172249418148</v>
      </c>
    </row>
    <row r="5" spans="1:10" ht="14.25" collapsed="1">
      <c r="A5" s="20">
        <v>2</v>
      </c>
      <c r="B5" s="111" t="s">
        <v>164</v>
      </c>
      <c r="C5" s="108">
        <v>38862</v>
      </c>
      <c r="D5" s="108">
        <v>38958</v>
      </c>
      <c r="E5" s="104">
        <v>-0.06251694958469045</v>
      </c>
      <c r="F5" s="104">
        <v>-0.09201779107317865</v>
      </c>
      <c r="G5" s="104">
        <v>-0.04353421632174992</v>
      </c>
      <c r="H5" s="104">
        <v>0.01252136137926585</v>
      </c>
      <c r="I5" s="104">
        <v>1.5917157580609977</v>
      </c>
      <c r="J5" s="109">
        <v>0.18293937823143946</v>
      </c>
    </row>
    <row r="6" spans="1:10" ht="14.25">
      <c r="A6" s="20">
        <v>3</v>
      </c>
      <c r="B6" s="111" t="s">
        <v>179</v>
      </c>
      <c r="C6" s="108">
        <v>38989</v>
      </c>
      <c r="D6" s="108">
        <v>39128</v>
      </c>
      <c r="E6" s="104" t="s">
        <v>137</v>
      </c>
      <c r="F6" s="104">
        <v>-0.006472931402721094</v>
      </c>
      <c r="G6" s="104" t="s">
        <v>137</v>
      </c>
      <c r="H6" s="104">
        <v>-0.058446453238924834</v>
      </c>
      <c r="I6" s="104">
        <v>0.39200441554901166</v>
      </c>
      <c r="J6" s="109">
        <v>0.06563542317650173</v>
      </c>
    </row>
    <row r="7" spans="1:10" ht="14.25">
      <c r="A7" s="20">
        <v>4</v>
      </c>
      <c r="B7" s="111" t="s">
        <v>173</v>
      </c>
      <c r="C7" s="108">
        <v>39100</v>
      </c>
      <c r="D7" s="108">
        <v>39268</v>
      </c>
      <c r="E7" s="104">
        <v>-0.0017838069567396309</v>
      </c>
      <c r="F7" s="104">
        <v>0.008068174719708221</v>
      </c>
      <c r="G7" s="104">
        <v>0.0062713040043103074</v>
      </c>
      <c r="H7" s="104">
        <v>0.04574734958900417</v>
      </c>
      <c r="I7" s="104">
        <v>0.10806394077449388</v>
      </c>
      <c r="J7" s="109">
        <v>0.02152121519196104</v>
      </c>
    </row>
    <row r="8" spans="1:10" ht="14.25">
      <c r="A8" s="20">
        <v>5</v>
      </c>
      <c r="B8" s="111" t="s">
        <v>170</v>
      </c>
      <c r="C8" s="108">
        <v>39269</v>
      </c>
      <c r="D8" s="108">
        <v>39420</v>
      </c>
      <c r="E8" s="104">
        <v>-0.004491320394704901</v>
      </c>
      <c r="F8" s="104">
        <v>-0.029323269894030446</v>
      </c>
      <c r="G8" s="104">
        <v>-0.034796220357607766</v>
      </c>
      <c r="H8" s="104">
        <v>-0.046470741243933134</v>
      </c>
      <c r="I8" s="104">
        <v>-0.42732410289492706</v>
      </c>
      <c r="J8" s="109">
        <v>-0.11892366885485672</v>
      </c>
    </row>
    <row r="9" spans="1:10" ht="14.25">
      <c r="A9" s="20">
        <v>6</v>
      </c>
      <c r="B9" s="111" t="s">
        <v>172</v>
      </c>
      <c r="C9" s="108">
        <v>39412</v>
      </c>
      <c r="D9" s="108">
        <v>39589</v>
      </c>
      <c r="E9" s="104">
        <v>0.021450754190594612</v>
      </c>
      <c r="F9" s="104">
        <v>0.02222067020538998</v>
      </c>
      <c r="G9" s="104">
        <v>0.03588334256744097</v>
      </c>
      <c r="H9" s="104">
        <v>0.14699308488092622</v>
      </c>
      <c r="I9" s="104">
        <v>-0.05705793672626025</v>
      </c>
      <c r="J9" s="109">
        <v>-0.014801677428398219</v>
      </c>
    </row>
    <row r="10" spans="1:10" ht="14.25">
      <c r="A10" s="20">
        <v>7</v>
      </c>
      <c r="B10" s="111" t="s">
        <v>177</v>
      </c>
      <c r="C10" s="108">
        <v>39647</v>
      </c>
      <c r="D10" s="108">
        <v>39861</v>
      </c>
      <c r="E10" s="104">
        <v>-0.04240526593131977</v>
      </c>
      <c r="F10" s="104">
        <v>0.11338455342652032</v>
      </c>
      <c r="G10" s="104">
        <v>0.19257349128440837</v>
      </c>
      <c r="H10" s="104">
        <v>-0.2502775134797185</v>
      </c>
      <c r="I10" s="104">
        <v>-0.23859165058949472</v>
      </c>
      <c r="J10" s="109">
        <v>-0.08178992122030149</v>
      </c>
    </row>
    <row r="11" spans="1:10" ht="14.25">
      <c r="A11" s="20">
        <v>8</v>
      </c>
      <c r="B11" s="111" t="s">
        <v>171</v>
      </c>
      <c r="C11" s="108">
        <v>40253</v>
      </c>
      <c r="D11" s="108">
        <v>40445</v>
      </c>
      <c r="E11" s="104">
        <v>-0.014616743076540928</v>
      </c>
      <c r="F11" s="104">
        <v>-0.055436794484983176</v>
      </c>
      <c r="G11" s="104">
        <v>-0.06417844181718546</v>
      </c>
      <c r="H11" s="104">
        <v>-0.10008606333733971</v>
      </c>
      <c r="I11" s="104">
        <v>-0.6259445697077342</v>
      </c>
      <c r="J11" s="109">
        <v>-0.4602809544171639</v>
      </c>
    </row>
    <row r="12" spans="1:10" s="19" customFormat="1" ht="14.25">
      <c r="A12" s="20">
        <v>9</v>
      </c>
      <c r="B12" s="111" t="s">
        <v>168</v>
      </c>
      <c r="C12" s="108">
        <v>40716</v>
      </c>
      <c r="D12" s="108">
        <v>40995</v>
      </c>
      <c r="E12" s="104">
        <v>-0.029519889871514993</v>
      </c>
      <c r="F12" s="104">
        <v>0.019646486439128363</v>
      </c>
      <c r="G12" s="104">
        <v>0.24884319177586778</v>
      </c>
      <c r="H12" s="104" t="s">
        <v>137</v>
      </c>
      <c r="I12" s="104">
        <v>0.5064530623306227</v>
      </c>
      <c r="J12" s="109" t="s">
        <v>23</v>
      </c>
    </row>
    <row r="13" spans="1:10" ht="15.75" thickBot="1">
      <c r="A13" s="152"/>
      <c r="B13" s="157" t="s">
        <v>142</v>
      </c>
      <c r="C13" s="158" t="s">
        <v>12</v>
      </c>
      <c r="D13" s="158" t="s">
        <v>12</v>
      </c>
      <c r="E13" s="159">
        <f>AVERAGE(E4:E12)</f>
        <v>-0.021423684362940704</v>
      </c>
      <c r="F13" s="159">
        <f>AVERAGE(F4:F12)</f>
        <v>-0.005222160904921595</v>
      </c>
      <c r="G13" s="159">
        <f>AVERAGE(G4:G12)</f>
        <v>0.05943311120142719</v>
      </c>
      <c r="H13" s="159">
        <f>AVERAGE(H4:H12)</f>
        <v>-0.011805042890176268</v>
      </c>
      <c r="I13" s="159">
        <f>AVERAGE(I4:I12)</f>
        <v>0.1492321424770873</v>
      </c>
      <c r="J13" s="158" t="s">
        <v>12</v>
      </c>
    </row>
    <row r="14" spans="1:10" ht="15" thickBot="1">
      <c r="A14" s="224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</row>
    <row r="15" spans="2:9" ht="14.25">
      <c r="B15" s="30"/>
      <c r="C15" s="31"/>
      <c r="D15" s="31"/>
      <c r="E15" s="30"/>
      <c r="F15" s="30"/>
      <c r="G15" s="30"/>
      <c r="H15" s="30"/>
      <c r="I15" s="30"/>
    </row>
    <row r="16" spans="2:9" ht="14.25">
      <c r="B16" s="30"/>
      <c r="C16" s="31"/>
      <c r="D16" s="31"/>
      <c r="E16" s="30"/>
      <c r="F16" s="30"/>
      <c r="G16" s="30"/>
      <c r="H16" s="30"/>
      <c r="I16" s="30"/>
    </row>
    <row r="17" spans="2:9" ht="14.25">
      <c r="B17" s="111"/>
      <c r="C17" s="31"/>
      <c r="D17" s="31"/>
      <c r="E17" s="123"/>
      <c r="F17" s="30"/>
      <c r="G17" s="30"/>
      <c r="H17" s="30"/>
      <c r="I17" s="30"/>
    </row>
    <row r="18" spans="2:9" ht="14.25">
      <c r="B18" s="111"/>
      <c r="C18" s="31"/>
      <c r="D18" s="31"/>
      <c r="E18" s="30"/>
      <c r="F18" s="30"/>
      <c r="G18" s="30"/>
      <c r="H18" s="30"/>
      <c r="I18" s="30"/>
    </row>
    <row r="19" spans="2:9" ht="14.25">
      <c r="B19" s="111"/>
      <c r="C19" s="31"/>
      <c r="D19" s="31"/>
      <c r="E19" s="30"/>
      <c r="F19" s="30"/>
      <c r="G19" s="30"/>
      <c r="H19" s="30"/>
      <c r="I19" s="30"/>
    </row>
    <row r="20" spans="2:9" ht="14.25">
      <c r="B20" s="111"/>
      <c r="C20" s="31"/>
      <c r="D20" s="31"/>
      <c r="E20" s="30"/>
      <c r="F20" s="30"/>
      <c r="G20" s="30"/>
      <c r="H20" s="30"/>
      <c r="I20" s="30"/>
    </row>
    <row r="21" spans="2:9" ht="14.25">
      <c r="B21" s="111"/>
      <c r="C21" s="31"/>
      <c r="D21" s="31"/>
      <c r="E21" s="30"/>
      <c r="F21" s="30"/>
      <c r="G21" s="30"/>
      <c r="H21" s="30"/>
      <c r="I21" s="30"/>
    </row>
    <row r="22" spans="2:9" ht="14.25">
      <c r="B22" s="111"/>
      <c r="C22" s="31"/>
      <c r="D22" s="31"/>
      <c r="E22" s="30"/>
      <c r="F22" s="30"/>
      <c r="G22" s="30"/>
      <c r="H22" s="30"/>
      <c r="I22" s="30"/>
    </row>
    <row r="23" spans="2:9" ht="14.25">
      <c r="B23" s="111"/>
      <c r="C23" s="31"/>
      <c r="D23" s="31"/>
      <c r="E23" s="30"/>
      <c r="F23" s="30"/>
      <c r="G23" s="30"/>
      <c r="H23" s="30"/>
      <c r="I23" s="30"/>
    </row>
    <row r="24" ht="14.25">
      <c r="B24" s="111"/>
    </row>
    <row r="25" ht="14.25">
      <c r="B25" s="111"/>
    </row>
    <row r="26" ht="14.25">
      <c r="B26" s="111"/>
    </row>
    <row r="27" spans="2:3" ht="14.25">
      <c r="B27" s="111"/>
      <c r="C27" s="5"/>
    </row>
    <row r="28" spans="2:3" ht="14.25">
      <c r="B28" s="111"/>
      <c r="C28" s="5"/>
    </row>
    <row r="29" spans="2:3" ht="14.25">
      <c r="B29" s="111"/>
      <c r="C29" s="5"/>
    </row>
    <row r="30" spans="2:3" ht="14.25">
      <c r="B30" s="111"/>
      <c r="C30" s="5"/>
    </row>
    <row r="31" spans="2:3" ht="14.25">
      <c r="B31" s="111"/>
      <c r="C31" s="5"/>
    </row>
    <row r="32" spans="2:3" ht="14.25">
      <c r="B32" s="111"/>
      <c r="C32" s="5"/>
    </row>
    <row r="33" spans="2:3" ht="14.25">
      <c r="B33" s="111"/>
      <c r="C33" s="5"/>
    </row>
    <row r="34" spans="2:3" ht="15">
      <c r="B34" s="157"/>
      <c r="C34" s="5"/>
    </row>
  </sheetData>
  <mergeCells count="4">
    <mergeCell ref="A2:A3"/>
    <mergeCell ref="A1:J1"/>
    <mergeCell ref="E2:J2"/>
    <mergeCell ref="A14:J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9"/>
  <sheetViews>
    <sheetView zoomScale="85" zoomScaleNormal="85" workbookViewId="0" topLeftCell="A1">
      <selection activeCell="H12" sqref="H12"/>
    </sheetView>
  </sheetViews>
  <sheetFormatPr defaultColWidth="9.00390625" defaultRowHeight="12.75"/>
  <cols>
    <col min="1" max="1" width="4.125" style="23" customWidth="1"/>
    <col min="2" max="2" width="50.75390625" style="23" customWidth="1"/>
    <col min="3" max="3" width="24.75390625" style="23" customWidth="1"/>
    <col min="4" max="4" width="24.75390625" style="24" customWidth="1"/>
    <col min="5" max="7" width="24.75390625" style="23" customWidth="1"/>
    <col min="8" max="16384" width="9.125" style="23" customWidth="1"/>
  </cols>
  <sheetData>
    <row r="1" spans="1:7" s="32" customFormat="1" ht="16.5" thickBot="1">
      <c r="A1" s="215" t="s">
        <v>182</v>
      </c>
      <c r="B1" s="215"/>
      <c r="C1" s="215"/>
      <c r="D1" s="215"/>
      <c r="E1" s="215"/>
      <c r="F1" s="215"/>
      <c r="G1" s="215"/>
    </row>
    <row r="2" spans="1:7" s="32" customFormat="1" ht="15.75" customHeight="1" thickBot="1">
      <c r="A2" s="211" t="s">
        <v>52</v>
      </c>
      <c r="B2" s="218" t="s">
        <v>134</v>
      </c>
      <c r="C2" s="216" t="s">
        <v>147</v>
      </c>
      <c r="D2" s="217"/>
      <c r="E2" s="216" t="s">
        <v>148</v>
      </c>
      <c r="F2" s="217"/>
      <c r="G2" s="220" t="s">
        <v>149</v>
      </c>
    </row>
    <row r="3" spans="1:7" s="32" customFormat="1" ht="15.75" thickBot="1">
      <c r="A3" s="212"/>
      <c r="B3" s="219"/>
      <c r="C3" s="36" t="s">
        <v>150</v>
      </c>
      <c r="D3" s="36" t="s">
        <v>151</v>
      </c>
      <c r="E3" s="36" t="s">
        <v>152</v>
      </c>
      <c r="F3" s="36" t="s">
        <v>151</v>
      </c>
      <c r="G3" s="221"/>
    </row>
    <row r="4" spans="1:8" s="32" customFormat="1" ht="14.25">
      <c r="A4" s="20">
        <v>1</v>
      </c>
      <c r="B4" s="111" t="s">
        <v>164</v>
      </c>
      <c r="C4" s="39">
        <v>-639.9265400000011</v>
      </c>
      <c r="D4" s="104">
        <v>-0.056519621805207726</v>
      </c>
      <c r="E4" s="40">
        <v>262</v>
      </c>
      <c r="F4" s="104">
        <v>0.006397265291173239</v>
      </c>
      <c r="G4" s="41">
        <v>68.7475916406498</v>
      </c>
      <c r="H4" s="111"/>
    </row>
    <row r="5" spans="1:8" s="32" customFormat="1" ht="14.25">
      <c r="A5" s="20">
        <v>2</v>
      </c>
      <c r="B5" s="111" t="s">
        <v>171</v>
      </c>
      <c r="C5" s="39">
        <v>-20.77104000000004</v>
      </c>
      <c r="D5" s="104">
        <v>-0.010605840534399778</v>
      </c>
      <c r="E5" s="40">
        <v>210</v>
      </c>
      <c r="F5" s="104">
        <v>0.004070398511397116</v>
      </c>
      <c r="G5" s="41">
        <v>7.936270609784258</v>
      </c>
      <c r="H5" s="111"/>
    </row>
    <row r="6" spans="1:8" s="32" customFormat="1" ht="14.25">
      <c r="A6" s="20">
        <v>3</v>
      </c>
      <c r="B6" s="111" t="s">
        <v>172</v>
      </c>
      <c r="C6" s="39">
        <v>28.792179999999938</v>
      </c>
      <c r="D6" s="104">
        <v>0.021450754190600455</v>
      </c>
      <c r="E6" s="40">
        <v>0</v>
      </c>
      <c r="F6" s="104">
        <v>0</v>
      </c>
      <c r="G6" s="41">
        <v>0</v>
      </c>
      <c r="H6" s="111"/>
    </row>
    <row r="7" spans="1:8" s="32" customFormat="1" ht="14.25">
      <c r="A7" s="20">
        <v>4</v>
      </c>
      <c r="B7" s="111" t="s">
        <v>175</v>
      </c>
      <c r="C7" s="39">
        <v>-29.153319999999947</v>
      </c>
      <c r="D7" s="104">
        <v>-0.037506253278609104</v>
      </c>
      <c r="E7" s="40">
        <v>0</v>
      </c>
      <c r="F7" s="104">
        <v>0</v>
      </c>
      <c r="G7" s="41">
        <v>0</v>
      </c>
      <c r="H7" s="111"/>
    </row>
    <row r="8" spans="1:8" s="32" customFormat="1" ht="14.25">
      <c r="A8" s="20">
        <v>5</v>
      </c>
      <c r="B8" s="111" t="s">
        <v>177</v>
      </c>
      <c r="C8" s="39">
        <v>-31.45844999999995</v>
      </c>
      <c r="D8" s="104">
        <v>-0.0424052659313218</v>
      </c>
      <c r="E8" s="40">
        <v>0</v>
      </c>
      <c r="F8" s="104">
        <v>0</v>
      </c>
      <c r="G8" s="41">
        <v>0</v>
      </c>
      <c r="H8" s="111"/>
    </row>
    <row r="9" spans="1:8" s="32" customFormat="1" ht="14.25">
      <c r="A9" s="20">
        <v>6</v>
      </c>
      <c r="B9" s="111" t="s">
        <v>168</v>
      </c>
      <c r="C9" s="39">
        <v>-84.54347000000021</v>
      </c>
      <c r="D9" s="104">
        <v>-0.029519889871516904</v>
      </c>
      <c r="E9" s="40">
        <v>0</v>
      </c>
      <c r="F9" s="104">
        <v>0</v>
      </c>
      <c r="G9" s="41">
        <v>0</v>
      </c>
      <c r="H9" s="111"/>
    </row>
    <row r="10" spans="1:8" s="32" customFormat="1" ht="14.25">
      <c r="A10" s="20">
        <v>7</v>
      </c>
      <c r="B10" s="111" t="s">
        <v>170</v>
      </c>
      <c r="C10" s="39">
        <v>-15.117100000000093</v>
      </c>
      <c r="D10" s="104">
        <v>-0.005293438418718655</v>
      </c>
      <c r="E10" s="40">
        <v>-40</v>
      </c>
      <c r="F10" s="104">
        <v>-0.0008057368463459834</v>
      </c>
      <c r="G10" s="41">
        <v>-2.292402070743727</v>
      </c>
      <c r="H10" s="111"/>
    </row>
    <row r="11" spans="1:8" s="32" customFormat="1" ht="14.25">
      <c r="A11" s="20">
        <v>8</v>
      </c>
      <c r="B11" s="111" t="s">
        <v>173</v>
      </c>
      <c r="C11" s="39">
        <v>-61.68091000000003</v>
      </c>
      <c r="D11" s="104">
        <v>-0.059620367497887176</v>
      </c>
      <c r="E11" s="40">
        <v>-54</v>
      </c>
      <c r="F11" s="104">
        <v>-0.05793991416309013</v>
      </c>
      <c r="G11" s="41">
        <v>-59.679164356223126</v>
      </c>
      <c r="H11" s="198"/>
    </row>
    <row r="12" spans="1:8" s="32" customFormat="1" ht="15">
      <c r="A12" s="20">
        <v>9</v>
      </c>
      <c r="B12" s="111" t="s">
        <v>179</v>
      </c>
      <c r="C12" s="104" t="s">
        <v>137</v>
      </c>
      <c r="D12" s="104" t="s">
        <v>137</v>
      </c>
      <c r="E12" s="104" t="s">
        <v>137</v>
      </c>
      <c r="F12" s="104" t="s">
        <v>137</v>
      </c>
      <c r="G12" s="196" t="s">
        <v>137</v>
      </c>
      <c r="H12" s="197"/>
    </row>
    <row r="13" spans="1:7" s="32" customFormat="1" ht="15.75" thickBot="1">
      <c r="A13" s="119"/>
      <c r="B13" s="96" t="s">
        <v>183</v>
      </c>
      <c r="C13" s="120">
        <f>SUM(C4:C11)</f>
        <v>-853.8586500000014</v>
      </c>
      <c r="D13" s="101">
        <v>-0.03729230935459315</v>
      </c>
      <c r="E13" s="98">
        <f>SUM(E4:E11)</f>
        <v>378</v>
      </c>
      <c r="F13" s="101">
        <v>0.0025533812036017535</v>
      </c>
      <c r="G13" s="99">
        <f>SUM(G4:G11)</f>
        <v>14.712295823467201</v>
      </c>
    </row>
    <row r="14" s="32" customFormat="1" ht="14.25">
      <c r="D14" s="42"/>
    </row>
    <row r="15" s="32" customFormat="1" ht="14.25">
      <c r="D15" s="42"/>
    </row>
    <row r="16" s="32" customFormat="1" ht="14.25">
      <c r="D16" s="42"/>
    </row>
    <row r="17" s="32" customFormat="1" ht="14.25">
      <c r="D17" s="42"/>
    </row>
    <row r="18" s="32" customFormat="1" ht="14.25">
      <c r="D18" s="42"/>
    </row>
    <row r="19" s="32" customFormat="1" ht="14.25">
      <c r="D19" s="42"/>
    </row>
    <row r="20" s="32" customFormat="1" ht="14.25">
      <c r="D20" s="42"/>
    </row>
    <row r="21" s="32" customFormat="1" ht="14.25">
      <c r="D21" s="42"/>
    </row>
    <row r="22" s="32" customFormat="1" ht="14.25">
      <c r="D22" s="42"/>
    </row>
    <row r="23" s="32" customFormat="1" ht="14.25">
      <c r="D23" s="42"/>
    </row>
    <row r="24" s="32" customFormat="1" ht="14.25">
      <c r="D24" s="42"/>
    </row>
    <row r="25" s="32" customFormat="1" ht="14.25">
      <c r="D25" s="42"/>
    </row>
    <row r="26" s="32" customFormat="1" ht="14.25">
      <c r="D26" s="42"/>
    </row>
    <row r="27" s="32" customFormat="1" ht="14.25">
      <c r="D27" s="42"/>
    </row>
    <row r="28" s="32" customFormat="1" ht="14.25">
      <c r="D28" s="42"/>
    </row>
    <row r="29" s="32" customFormat="1" ht="14.25">
      <c r="D29" s="42"/>
    </row>
    <row r="30" s="32" customFormat="1" ht="14.25">
      <c r="D30" s="42"/>
    </row>
    <row r="31" s="32" customFormat="1" ht="14.25">
      <c r="D31" s="42"/>
    </row>
    <row r="32" s="32" customFormat="1" ht="14.25">
      <c r="D32" s="42"/>
    </row>
    <row r="33" s="32" customFormat="1" ht="14.25">
      <c r="D33" s="42"/>
    </row>
    <row r="34" s="32" customFormat="1" ht="14.25">
      <c r="D34" s="42"/>
    </row>
    <row r="35" s="32" customFormat="1" ht="14.25"/>
    <row r="36" s="32" customFormat="1" ht="14.25"/>
    <row r="37" spans="8:9" s="32" customFormat="1" ht="14.25">
      <c r="H37" s="23"/>
      <c r="I37" s="23"/>
    </row>
    <row r="40" spans="2:5" ht="30.75" thickBot="1">
      <c r="B40" s="43" t="s">
        <v>184</v>
      </c>
      <c r="C40" s="36" t="s">
        <v>153</v>
      </c>
      <c r="D40" s="36" t="s">
        <v>154</v>
      </c>
      <c r="E40" s="37" t="s">
        <v>155</v>
      </c>
    </row>
    <row r="41" spans="1:5" ht="14.25">
      <c r="A41" s="23">
        <v>1</v>
      </c>
      <c r="B41" s="38" t="str">
        <f aca="true" t="shared" si="0" ref="B41:D48">B4</f>
        <v>"Platinum"</v>
      </c>
      <c r="C41" s="124">
        <f t="shared" si="0"/>
        <v>-639.9265400000011</v>
      </c>
      <c r="D41" s="104">
        <f t="shared" si="0"/>
        <v>-0.056519621805207726</v>
      </c>
      <c r="E41" s="125">
        <f aca="true" t="shared" si="1" ref="E41:E48">G4</f>
        <v>68.7475916406498</v>
      </c>
    </row>
    <row r="42" spans="1:5" ht="14.25">
      <c r="A42" s="23">
        <v>2</v>
      </c>
      <c r="B42" s="38" t="str">
        <f t="shared" si="0"/>
        <v>"Aurum"</v>
      </c>
      <c r="C42" s="124">
        <f t="shared" si="0"/>
        <v>-20.77104000000004</v>
      </c>
      <c r="D42" s="104">
        <f t="shared" si="0"/>
        <v>-0.010605840534399778</v>
      </c>
      <c r="E42" s="125">
        <f t="shared" si="1"/>
        <v>7.936270609784258</v>
      </c>
    </row>
    <row r="43" spans="1:5" ht="14.25">
      <c r="A43" s="23">
        <v>3</v>
      </c>
      <c r="B43" s="38" t="str">
        <f t="shared" si="0"/>
        <v>"OTP Balanced"</v>
      </c>
      <c r="C43" s="124">
        <f t="shared" si="0"/>
        <v>28.792179999999938</v>
      </c>
      <c r="D43" s="104">
        <f t="shared" si="0"/>
        <v>0.021450754190600455</v>
      </c>
      <c r="E43" s="125">
        <f t="shared" si="1"/>
        <v>0</v>
      </c>
    </row>
    <row r="44" spans="1:5" ht="14.25">
      <c r="A44" s="23">
        <v>4</v>
      </c>
      <c r="B44" s="38" t="str">
        <f t="shared" si="0"/>
        <v>"Optimum"</v>
      </c>
      <c r="C44" s="124">
        <f t="shared" si="0"/>
        <v>-29.153319999999947</v>
      </c>
      <c r="D44" s="104">
        <f t="shared" si="0"/>
        <v>-0.037506253278609104</v>
      </c>
      <c r="E44" s="125">
        <f t="shared" si="1"/>
        <v>0</v>
      </c>
    </row>
    <row r="45" spans="1:5" ht="14.25">
      <c r="A45" s="23">
        <v>5</v>
      </c>
      <c r="B45" s="38" t="str">
        <f t="shared" si="0"/>
        <v>"UNIVER.UA/Otaman: Fund of Perspective Equities"</v>
      </c>
      <c r="C45" s="124">
        <f t="shared" si="0"/>
        <v>-31.45844999999995</v>
      </c>
      <c r="D45" s="104">
        <f t="shared" si="0"/>
        <v>-0.0424052659313218</v>
      </c>
      <c r="E45" s="125">
        <f t="shared" si="1"/>
        <v>0</v>
      </c>
    </row>
    <row r="46" spans="1:5" ht="14.25">
      <c r="A46" s="23">
        <v>6</v>
      </c>
      <c r="B46" s="38" t="str">
        <f t="shared" si="0"/>
        <v>"Orion"</v>
      </c>
      <c r="C46" s="124">
        <f t="shared" si="0"/>
        <v>-84.54347000000021</v>
      </c>
      <c r="D46" s="104">
        <f t="shared" si="0"/>
        <v>-0.029519889871516904</v>
      </c>
      <c r="E46" s="125">
        <f t="shared" si="1"/>
        <v>0</v>
      </c>
    </row>
    <row r="47" spans="1:5" ht="14.25">
      <c r="A47" s="23">
        <v>7</v>
      </c>
      <c r="B47" s="38" t="str">
        <f t="shared" si="0"/>
        <v>"Concorde Perspectiva"</v>
      </c>
      <c r="C47" s="124">
        <f t="shared" si="0"/>
        <v>-15.117100000000093</v>
      </c>
      <c r="D47" s="104">
        <f t="shared" si="0"/>
        <v>-0.005293438418718655</v>
      </c>
      <c r="E47" s="125">
        <f t="shared" si="1"/>
        <v>-2.292402070743727</v>
      </c>
    </row>
    <row r="48" spans="1:5" ht="14.25">
      <c r="A48" s="23">
        <v>8</v>
      </c>
      <c r="B48" s="38" t="str">
        <f t="shared" si="0"/>
        <v>"Balanced Fund "Parity"</v>
      </c>
      <c r="C48" s="124">
        <f t="shared" si="0"/>
        <v>-61.68091000000003</v>
      </c>
      <c r="D48" s="104">
        <f t="shared" si="0"/>
        <v>-0.059620367497887176</v>
      </c>
      <c r="E48" s="125">
        <f t="shared" si="1"/>
        <v>-59.679164356223126</v>
      </c>
    </row>
    <row r="49" spans="2:3" ht="14.25">
      <c r="B49" s="38"/>
      <c r="C49" s="124"/>
    </row>
  </sheetData>
  <mergeCells count="6">
    <mergeCell ref="A2:A3"/>
    <mergeCell ref="A1:G1"/>
    <mergeCell ref="C2:D2"/>
    <mergeCell ref="E2:F2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32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50.8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134</v>
      </c>
      <c r="B1" s="70" t="s">
        <v>206</v>
      </c>
      <c r="C1" s="9"/>
      <c r="D1" s="9"/>
    </row>
    <row r="2" spans="1:4" ht="14.25">
      <c r="A2" s="111" t="s">
        <v>164</v>
      </c>
      <c r="B2" s="145">
        <v>-0.06251694958469045</v>
      </c>
      <c r="C2" s="9"/>
      <c r="D2" s="9"/>
    </row>
    <row r="3" spans="1:4" ht="14.25">
      <c r="A3" s="111" t="s">
        <v>177</v>
      </c>
      <c r="B3" s="104">
        <v>-0.04240526593131977</v>
      </c>
      <c r="C3" s="9"/>
      <c r="D3" s="9"/>
    </row>
    <row r="4" spans="1:4" ht="14.25">
      <c r="A4" s="111" t="s">
        <v>175</v>
      </c>
      <c r="B4" s="104">
        <v>-0.03750625327860957</v>
      </c>
      <c r="C4" s="9"/>
      <c r="D4" s="9"/>
    </row>
    <row r="5" spans="1:4" ht="14.25">
      <c r="A5" s="111" t="s">
        <v>168</v>
      </c>
      <c r="B5" s="104">
        <v>-0.029519889871514993</v>
      </c>
      <c r="C5" s="9"/>
      <c r="D5" s="9"/>
    </row>
    <row r="6" spans="1:4" ht="14.25">
      <c r="A6" s="111" t="s">
        <v>171</v>
      </c>
      <c r="B6" s="145">
        <v>-0.014616743076540928</v>
      </c>
      <c r="C6" s="9"/>
      <c r="D6" s="9"/>
    </row>
    <row r="7" spans="1:4" ht="14.25">
      <c r="A7" s="111" t="s">
        <v>170</v>
      </c>
      <c r="B7" s="104">
        <v>-0.004491320394704901</v>
      </c>
      <c r="C7" s="9"/>
      <c r="D7" s="9"/>
    </row>
    <row r="8" spans="1:4" ht="14.25">
      <c r="A8" s="111" t="s">
        <v>173</v>
      </c>
      <c r="B8" s="104">
        <v>-0.0017838069567396309</v>
      </c>
      <c r="C8" s="9"/>
      <c r="D8" s="9"/>
    </row>
    <row r="9" spans="1:4" ht="14.25">
      <c r="A9" s="111" t="s">
        <v>172</v>
      </c>
      <c r="B9" s="171">
        <v>0.021450754190594612</v>
      </c>
      <c r="C9" s="9"/>
      <c r="D9" s="9"/>
    </row>
    <row r="10" spans="1:4" ht="14.25">
      <c r="A10" s="28" t="s">
        <v>156</v>
      </c>
      <c r="B10" s="146">
        <v>-0.021423684362940704</v>
      </c>
      <c r="C10" s="9"/>
      <c r="D10" s="9"/>
    </row>
    <row r="11" spans="1:4" ht="14.25">
      <c r="A11" s="28" t="s">
        <v>48</v>
      </c>
      <c r="B11" s="146">
        <v>-0.0004844905351313322</v>
      </c>
      <c r="C11" s="9"/>
      <c r="D11" s="9"/>
    </row>
    <row r="12" spans="1:4" ht="14.25">
      <c r="A12" s="28" t="s">
        <v>47</v>
      </c>
      <c r="B12" s="146">
        <v>0.012220624754933906</v>
      </c>
      <c r="C12" s="9"/>
      <c r="D12" s="9"/>
    </row>
    <row r="13" spans="1:4" ht="14.25">
      <c r="A13" s="28" t="s">
        <v>157</v>
      </c>
      <c r="B13" s="146">
        <v>0.01139055500774333</v>
      </c>
      <c r="C13" s="9"/>
      <c r="D13" s="9"/>
    </row>
    <row r="14" spans="1:4" ht="14.25">
      <c r="A14" s="28" t="s">
        <v>158</v>
      </c>
      <c r="B14" s="146">
        <v>0.007027397260273904</v>
      </c>
      <c r="C14" s="9"/>
      <c r="D14" s="9"/>
    </row>
    <row r="15" spans="1:4" ht="14.25">
      <c r="A15" s="28" t="s">
        <v>159</v>
      </c>
      <c r="B15" s="146">
        <v>0.014794520547945207</v>
      </c>
      <c r="C15" s="9"/>
      <c r="D15" s="9"/>
    </row>
    <row r="16" spans="1:4" ht="15" thickBot="1">
      <c r="A16" s="182" t="s">
        <v>160</v>
      </c>
      <c r="B16" s="147">
        <v>-0.12433776105969474</v>
      </c>
      <c r="C16" s="9"/>
      <c r="D16" s="9"/>
    </row>
    <row r="17" spans="2:4" ht="12.75">
      <c r="B17" s="9"/>
      <c r="C17" s="9"/>
      <c r="D17" s="9"/>
    </row>
    <row r="18" spans="1:4" ht="14.25">
      <c r="A18" s="185"/>
      <c r="B18" s="58"/>
      <c r="C18" s="9"/>
      <c r="D18" s="9"/>
    </row>
    <row r="19" spans="1:4" ht="14.25">
      <c r="A19" s="185"/>
      <c r="B19" s="58"/>
      <c r="C19" s="9"/>
      <c r="D19" s="9"/>
    </row>
    <row r="20" spans="1:4" ht="14.25">
      <c r="A20" s="185"/>
      <c r="B20" s="58"/>
      <c r="C20" s="9"/>
      <c r="D20" s="9"/>
    </row>
    <row r="21" spans="1:4" ht="14.25">
      <c r="A21" s="185"/>
      <c r="B21" s="58"/>
      <c r="C21" s="9"/>
      <c r="D21" s="9"/>
    </row>
    <row r="22" spans="1:4" ht="14.25">
      <c r="A22" s="185"/>
      <c r="B22" s="58"/>
      <c r="C22" s="9"/>
      <c r="D22" s="9"/>
    </row>
    <row r="23" spans="1:2" ht="14.25">
      <c r="A23" s="185"/>
      <c r="B23" s="9"/>
    </row>
    <row r="24" ht="14.25">
      <c r="A24" s="185"/>
    </row>
    <row r="25" ht="14.25">
      <c r="A25" s="185"/>
    </row>
    <row r="26" ht="14.25">
      <c r="A26" s="57"/>
    </row>
    <row r="27" spans="1:2" ht="14.25">
      <c r="A27" s="57"/>
      <c r="B27" s="7"/>
    </row>
    <row r="28" spans="1:2" ht="14.25">
      <c r="A28" s="57"/>
      <c r="B28" s="7"/>
    </row>
    <row r="29" spans="1:2" ht="14.25">
      <c r="A29" s="57"/>
      <c r="B29" s="7"/>
    </row>
    <row r="30" ht="14.25">
      <c r="A30" s="57"/>
    </row>
    <row r="31" ht="14.25">
      <c r="A31" s="57"/>
    </row>
    <row r="32" ht="14.25">
      <c r="A32" s="183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2013-07-10T07:22:04Z</dcterms:modified>
  <cp:category/>
  <cp:version/>
  <cp:contentType/>
  <cp:contentStatus/>
</cp:coreProperties>
</file>