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ВЧА'!$B$38:$E$38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44" i="17"/>
  <c r="D44"/>
  <c r="C44"/>
  <c r="B44"/>
  <c r="E43"/>
  <c r="D43"/>
  <c r="C43"/>
  <c r="B43"/>
  <c r="E42"/>
  <c r="D42"/>
  <c r="C42"/>
  <c r="B42"/>
  <c r="E62" i="14"/>
  <c r="D62"/>
  <c r="C62"/>
  <c r="B62"/>
  <c r="E40" i="20"/>
  <c r="D40"/>
  <c r="C40"/>
  <c r="B40"/>
  <c r="C28" i="12"/>
  <c r="C22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B28"/>
  <c r="B29"/>
  <c r="B30"/>
  <c r="B31"/>
  <c r="B32"/>
  <c r="B33"/>
  <c r="B34"/>
  <c r="B35"/>
  <c r="B63" i="14"/>
  <c r="B64"/>
  <c r="B65"/>
  <c r="B66"/>
  <c r="D63"/>
  <c r="D64"/>
  <c r="D65"/>
  <c r="D66"/>
  <c r="C63"/>
  <c r="C64"/>
  <c r="C65"/>
  <c r="C66"/>
  <c r="E63"/>
  <c r="E64"/>
  <c r="E65"/>
  <c r="E66"/>
  <c r="E67"/>
  <c r="D67"/>
  <c r="C67"/>
  <c r="B67"/>
  <c r="I11" i="16"/>
  <c r="H11"/>
  <c r="G11"/>
  <c r="F11"/>
  <c r="E11"/>
  <c r="E39" i="20"/>
  <c r="D39"/>
  <c r="C39"/>
  <c r="B39"/>
  <c r="C41" i="17"/>
  <c r="B41"/>
  <c r="B40"/>
  <c r="C27" i="12"/>
  <c r="B27"/>
  <c r="C26"/>
  <c r="B26"/>
  <c r="E38" i="20"/>
  <c r="D38"/>
  <c r="C38"/>
  <c r="B38"/>
  <c r="E37"/>
  <c r="D37"/>
  <c r="C37"/>
  <c r="B37"/>
  <c r="I8" i="24"/>
  <c r="H8"/>
  <c r="G8"/>
  <c r="F8"/>
  <c r="E8"/>
  <c r="E41" i="17"/>
  <c r="E40"/>
  <c r="D41"/>
  <c r="D40"/>
  <c r="C40"/>
  <c r="E39"/>
  <c r="D39"/>
  <c r="C39"/>
  <c r="B39"/>
  <c r="E10" i="22"/>
  <c r="E61" i="14"/>
  <c r="E60"/>
  <c r="E59"/>
  <c r="E58"/>
  <c r="D61"/>
  <c r="D60"/>
  <c r="D59"/>
  <c r="D58"/>
  <c r="C61"/>
  <c r="C60"/>
  <c r="C59"/>
  <c r="C58"/>
  <c r="B61"/>
  <c r="B60"/>
  <c r="B59"/>
  <c r="B58"/>
  <c r="I23" i="21"/>
  <c r="H23"/>
  <c r="G23"/>
  <c r="F23"/>
  <c r="E23"/>
  <c r="E68" i="14"/>
  <c r="E69"/>
  <c r="C68"/>
  <c r="C69"/>
  <c r="C25" i="12"/>
  <c r="D25" s="1"/>
  <c r="D27"/>
  <c r="D26"/>
  <c r="F7" i="23"/>
  <c r="E7"/>
  <c r="F10" i="22"/>
  <c r="D22" i="12"/>
</calcChain>
</file>

<file path=xl/sharedStrings.xml><?xml version="1.0" encoding="utf-8"?>
<sst xmlns="http://schemas.openxmlformats.org/spreadsheetml/2006/main" count="428" uniqueCount="180">
  <si>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</si>
  <si>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</si>
  <si>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</si>
  <si>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</si>
  <si>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</si>
  <si>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</si>
  <si>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</si>
  <si>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</si>
  <si>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</si>
  <si>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</si>
  <si>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</si>
  <si>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</si>
  <si>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http://bonum-group.com/</t>
  </si>
  <si>
    <t>http://www.universalna-am.com/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</si>
  <si>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</si>
  <si>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</si>
  <si>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</si>
  <si>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</si>
  <si>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</si>
  <si>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</si>
  <si>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</si>
  <si>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August</t>
  </si>
  <si>
    <t>September</t>
  </si>
  <si>
    <t>YTD 2016</t>
  </si>
  <si>
    <t>Index</t>
  </si>
  <si>
    <t>Monthly change</t>
  </si>
  <si>
    <t>YTD change</t>
  </si>
  <si>
    <t>WIG20 (Poland)</t>
  </si>
  <si>
    <t>SHANGHAI SE COMPOSITE (China)</t>
  </si>
  <si>
    <t>NIKKEI 225 (Japan)</t>
  </si>
  <si>
    <t>DAX (Germany)</t>
  </si>
  <si>
    <t>DJIA (USA)</t>
  </si>
  <si>
    <t>S&amp;P 500 (USA)</t>
  </si>
  <si>
    <t>CAC 40 (France)</t>
  </si>
  <si>
    <t>MICEX (Russia)</t>
  </si>
  <si>
    <t>HANG SENG (Hong Kong)</t>
  </si>
  <si>
    <t>FTSE 100 (Great Britain)</t>
  </si>
  <si>
    <t>RTSI (Russia)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</si>
  <si>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</si>
  <si>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</si>
  <si>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</si>
  <si>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</si>
  <si>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</si>
  <si>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</si>
  <si>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</si>
  <si>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</si>
  <si>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</si>
  <si>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</si>
  <si>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Hrushevskyi: Fond Derzhavnykh Paperiv</t>
  </si>
  <si>
    <t>Sofiivskyi</t>
  </si>
  <si>
    <t>KINTO-Ekviti</t>
  </si>
  <si>
    <t>Altus – Depozyt</t>
  </si>
  <si>
    <t>UNIVER.UA/Taras Shevchenko: Fond Zaoshchadzhen</t>
  </si>
  <si>
    <t>Altus – Zbalansovanyi</t>
  </si>
  <si>
    <t>ОТP Klasychnyi</t>
  </si>
  <si>
    <t>OTP Fond Aktsii</t>
  </si>
  <si>
    <t>VSI</t>
  </si>
  <si>
    <t>KINTO-Kaznacheyskyi</t>
  </si>
  <si>
    <t>Аrgentum</t>
  </si>
  <si>
    <t>UNIVER.UA/Volodymyr Velykyi: Fond Zbalansovanyi</t>
  </si>
  <si>
    <t>ТАSK Resurs</t>
  </si>
  <si>
    <t>UNIVER.UA/Iaroslav Mudryi: Fond Aktsii</t>
  </si>
  <si>
    <t>Bonum Optimum</t>
  </si>
  <si>
    <t>Nadbannia</t>
  </si>
  <si>
    <t>Altus-Stratehichnyi</t>
  </si>
  <si>
    <t>SEM Azhio</t>
  </si>
  <si>
    <t>Total</t>
  </si>
  <si>
    <t>(*) All funds are diversified unit funds.</t>
  </si>
  <si>
    <t>Others</t>
  </si>
  <si>
    <t>PrJSC “KINTO”</t>
  </si>
  <si>
    <t>LLC AMC “Univer Menedzhment”</t>
  </si>
  <si>
    <t>LLC AMC  "IVEKS ESSET MENEDZHMENT"</t>
  </si>
  <si>
    <t>LLC AMC "Altus Assets Activitis"</t>
  </si>
  <si>
    <t>LLC AMC "Altus Essets Activitis"</t>
  </si>
  <si>
    <t>LLC AMC "OTP Kapital"</t>
  </si>
  <si>
    <t>LLC AMC "Vsesvit"</t>
  </si>
  <si>
    <t>LLC AMC "OZON"</t>
  </si>
  <si>
    <t>LLC AMC "TASK-Invest"</t>
  </si>
  <si>
    <t>LLC AMC "АRТ - КАPITAL  Menedzhment"</t>
  </si>
  <si>
    <t>LLC AMC “Spivdruzhnist Esset Menedzhment”</t>
  </si>
  <si>
    <t>LLC AMC "Bonum Grup"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</si>
  <si>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</si>
  <si>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</si>
  <si>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</si>
  <si>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</si>
  <si>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</si>
  <si>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>1 month</t>
  </si>
  <si>
    <t>3 months</t>
  </si>
  <si>
    <t>6 months</t>
  </si>
  <si>
    <t>1 year</t>
  </si>
  <si>
    <t xml:space="preserve"> YTD</t>
  </si>
  <si>
    <t>since the fund's inception</t>
  </si>
  <si>
    <t>since the fund's inception, % per annum (average)*</t>
  </si>
  <si>
    <t>no data</t>
  </si>
  <si>
    <t>ОТP klasychnyi</t>
  </si>
  <si>
    <t>ОТP Fond Aktsii</t>
  </si>
  <si>
    <t xml:space="preserve">UNIVER.UA/Myhailo Hrushevskyi: Fond Derzhavnykh Paperiv   </t>
  </si>
  <si>
    <t>Average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</si>
  <si>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</si>
  <si>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</si>
  <si>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</si>
  <si>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</si>
  <si>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</si>
  <si>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</si>
  <si>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</si>
  <si>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</si>
  <si>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</si>
  <si>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t>Altus-Zbalansovanyi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</si>
  <si>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</si>
  <si>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</si>
  <si>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</si>
  <si>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</si>
  <si>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</si>
  <si>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ТАSК Resurs</t>
  </si>
  <si>
    <t>ОТP Кlasychnyi</t>
  </si>
  <si>
    <t>КІNTO-Каznacheiskyi</t>
  </si>
  <si>
    <t xml:space="preserve">KINTO-Klasychnyi 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</si>
  <si>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</si>
  <si>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</si>
  <si>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</si>
  <si>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</si>
  <si>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</si>
  <si>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</si>
  <si>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</si>
  <si>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</si>
  <si>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</si>
  <si>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</si>
  <si>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Zbalansovanyi Fond "Parytet"</t>
  </si>
  <si>
    <t>ТАSК Ukrainskyi Kapital</t>
  </si>
  <si>
    <t>UNIVER.UA/Otaman: Fond Perspectyvnykh Aktsii</t>
  </si>
  <si>
    <t xml:space="preserve">Optimum </t>
  </si>
  <si>
    <t>Zaporizki Ferosplavy</t>
  </si>
  <si>
    <t>unit</t>
  </si>
  <si>
    <t>diversified</t>
  </si>
  <si>
    <t>specialized</t>
  </si>
  <si>
    <t>LLC AMC  "ОZON"</t>
  </si>
  <si>
    <t>LLC AMC "ART-KAPITAL Menedzhment"</t>
  </si>
  <si>
    <t>LLC AMC "ТАSК-Іnvest"</t>
  </si>
  <si>
    <t>LLC AMC  “Univer Menedzhment”</t>
  </si>
  <si>
    <t>LLC AMC "SЕМ"</t>
  </si>
  <si>
    <t>JSC "SLAVUTYCH-INVEST"</t>
  </si>
  <si>
    <t>Interval Funds' Rates of Return. Sorting by the Date of Reaching Compliance with the Standards</t>
  </si>
  <si>
    <t xml:space="preserve">1 month </t>
  </si>
  <si>
    <t xml:space="preserve">3 months </t>
  </si>
  <si>
    <t xml:space="preserve">6 month </t>
  </si>
  <si>
    <t>Оptimum</t>
  </si>
  <si>
    <t>UNIVER.UА/Оtaman: Fond Perspektyvnykh Аktsii</t>
  </si>
  <si>
    <t>Аurum</t>
  </si>
  <si>
    <t>Interval Funds' Dynamics.  Ranking by Net Inflow</t>
  </si>
  <si>
    <t xml:space="preserve">Net inflow/outflow of capital over the month, UAH thsd </t>
  </si>
  <si>
    <t>ТАSК Ukrainckyi Kapital</t>
  </si>
  <si>
    <t>"UNIVER.UA/Otaman: Fond Perspectyvnykh Aktsii"</t>
  </si>
  <si>
    <t>Optimum</t>
  </si>
  <si>
    <t>NAV Change, UAH thsd.</t>
  </si>
  <si>
    <t>NAV Change, %</t>
  </si>
  <si>
    <t>Net inflow-outflow,   UAH thsd.</t>
  </si>
  <si>
    <t xml:space="preserve">"UNIVER.UA/Otaman: Fond Perspectyvnyh Aktsii" 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</si>
  <si>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</si>
  <si>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</si>
  <si>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</si>
  <si>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</si>
  <si>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</si>
  <si>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</si>
  <si>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</si>
  <si>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</si>
  <si>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</si>
  <si>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</si>
  <si>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UNIVER.UA/Skif: Fond Nerukhomosti</t>
  </si>
  <si>
    <t>ТАSК Universal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</si>
  <si>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</si>
  <si>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</si>
  <si>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</si>
  <si>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</si>
  <si>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 xml:space="preserve">6 months </t>
  </si>
  <si>
    <t>Indeks Ukrainskoi Birzhi</t>
  </si>
  <si>
    <t>** The indicator "since the fund's inception, % per annum (average)" is calculated based on compound interest formula.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</si>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</sst>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23"/>
      </right>
      <top/>
      <bottom style="thin">
        <color indexed="10"/>
      </bottom>
      <diagonal/>
    </border>
    <border>
      <left style="dotted">
        <color indexed="23"/>
      </left>
      <right style="dotted">
        <color indexed="23"/>
      </right>
      <top/>
      <bottom style="thin">
        <color indexed="10"/>
      </bottom>
      <diagonal/>
    </border>
    <border>
      <left style="dotted">
        <color indexed="23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/>
      <right/>
      <top style="dotted">
        <color indexed="23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10" fontId="9" fillId="0" borderId="0" xfId="0" applyNumberFormat="1" applyFont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2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wrapText="1" indent="1"/>
    </xf>
    <xf numFmtId="4" fontId="9" fillId="0" borderId="49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0" fontId="9" fillId="0" borderId="55" xfId="0" applyFont="1" applyFill="1" applyBorder="1" applyAlignment="1">
      <alignment horizontal="left" vertical="center" wrapText="1" shrinkToFit="1"/>
    </xf>
    <xf numFmtId="4" fontId="9" fillId="0" borderId="56" xfId="0" applyNumberFormat="1" applyFont="1" applyFill="1" applyBorder="1" applyAlignment="1">
      <alignment horizontal="right" vertical="center" indent="1"/>
    </xf>
    <xf numFmtId="10" fontId="9" fillId="0" borderId="56" xfId="9" applyNumberFormat="1" applyFont="1" applyFill="1" applyBorder="1" applyAlignment="1">
      <alignment horizontal="right" vertical="center" indent="1"/>
    </xf>
    <xf numFmtId="4" fontId="9" fillId="0" borderId="57" xfId="0" applyNumberFormat="1" applyFont="1" applyFill="1" applyBorder="1" applyAlignment="1">
      <alignment horizontal="right" vertical="center" indent="1"/>
    </xf>
    <xf numFmtId="10" fontId="19" fillId="0" borderId="43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0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3" xfId="0" applyBorder="1" applyAlignment="1"/>
    <xf numFmtId="0" fontId="8" fillId="0" borderId="38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14" fillId="0" borderId="59" xfId="4" applyFont="1" applyFill="1" applyBorder="1" applyAlignment="1">
      <alignment vertical="center" wrapText="1"/>
    </xf>
    <xf numFmtId="0" fontId="9" fillId="0" borderId="60" xfId="0" applyFont="1" applyBorder="1" applyAlignment="1">
      <alignment vertical="center"/>
    </xf>
    <xf numFmtId="0" fontId="21" fillId="0" borderId="61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3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6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8" xfId="0" applyFont="1" applyBorder="1" applyAlignment="1">
      <alignment vertical="top" wrapText="1"/>
    </xf>
    <xf numFmtId="0" fontId="9" fillId="0" borderId="69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70" xfId="0" applyFont="1" applyBorder="1"/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1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22" xfId="4" applyFont="1" applyFill="1" applyBorder="1" applyAlignment="1">
      <alignment vertical="center" wrapText="1"/>
    </xf>
    <xf numFmtId="0" fontId="24" fillId="0" borderId="72" xfId="0" applyFont="1" applyBorder="1" applyAlignment="1">
      <alignment horizontal="center" vertical="center" wrapText="1"/>
    </xf>
    <xf numFmtId="0" fontId="9" fillId="0" borderId="63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6419084793915565E-3"/>
                  <c:y val="2.220912864790236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-1.1190689346464167E-3</c:v>
                </c:pt>
                <c:pt idx="1">
                  <c:v>7.4927179027559854E-2</c:v>
                </c:pt>
                <c:pt idx="2">
                  <c:v>-3.4482758620688614E-3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22E-3"/>
                  <c:y val="1.108235303803684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-8.38261548761432E-3</c:v>
                </c:pt>
                <c:pt idx="1">
                  <c:v>0.13950348125747225</c:v>
                </c:pt>
                <c:pt idx="2">
                  <c:v>0.18118858075992184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81E-4"/>
                  <c:y val="-2.442858862084068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99E-4"/>
                  <c:y val="-2.774294474702380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584062591931538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5.7164406808749881E-3</c:v>
                </c:pt>
                <c:pt idx="1">
                  <c:v>3.5808037886462661E-2</c:v>
                </c:pt>
                <c:pt idx="2">
                  <c:v>0.11521767245469344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3431174456463E-3"/>
                  <c:y val="-3.343788951907196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88E-4"/>
                  <c:y val="-7.025446650580616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-1.1126062445444396E-2</c:v>
                </c:pt>
                <c:pt idx="1">
                  <c:v>2.3433967225590657E-2</c:v>
                </c:pt>
                <c:pt idx="2">
                  <c:v>-3.8389667494032722E-3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-5.1879887941000402E-4</c:v>
                </c:pt>
                <c:pt idx="1">
                  <c:v>5.0990449064129806E-2</c:v>
                </c:pt>
                <c:pt idx="2">
                  <c:v>4.2001058977122252E-2</c:v>
                </c:pt>
              </c:numCache>
            </c:numRef>
          </c:val>
        </c:ser>
        <c:dLbls>
          <c:showVal val="1"/>
        </c:dLbls>
        <c:gapWidth val="400"/>
        <c:overlap val="-10"/>
        <c:axId val="71025024"/>
        <c:axId val="71026560"/>
      </c:barChart>
      <c:catAx>
        <c:axId val="7102502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26560"/>
        <c:crosses val="autoZero"/>
        <c:auto val="1"/>
        <c:lblAlgn val="ctr"/>
        <c:lblOffset val="0"/>
        <c:tickLblSkip val="1"/>
        <c:tickMarkSkip val="1"/>
      </c:catAx>
      <c:valAx>
        <c:axId val="71026560"/>
        <c:scaling>
          <c:orientation val="minMax"/>
          <c:max val="0.2"/>
          <c:min val="-8.0000000000000016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250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78723404255319"/>
          <c:y val="0.25117428471217701"/>
          <c:w val="0.66775777414075299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SHANGHAI SE COMPOSITE (China)</c:v>
                </c:pt>
                <c:pt idx="2">
                  <c:v>NIKKEI 225 (Japan)</c:v>
                </c:pt>
                <c:pt idx="3">
                  <c:v>DAX (Germany)</c:v>
                </c:pt>
                <c:pt idx="4">
                  <c:v>DJIA (USA)</c:v>
                </c:pt>
                <c:pt idx="5">
                  <c:v>S&amp;P 500 (USA)</c:v>
                </c:pt>
                <c:pt idx="6">
                  <c:v>CAC 40 (France)</c:v>
                </c:pt>
                <c:pt idx="7">
                  <c:v>MICEX (Russia)</c:v>
                </c:pt>
                <c:pt idx="8">
                  <c:v>HANG SENG (Hong Kong)</c:v>
                </c:pt>
                <c:pt idx="9">
                  <c:v>FTSE 100 (Great Britain)</c:v>
                </c:pt>
                <c:pt idx="10">
                  <c:v>RTSI (Russia)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-4.6862106648230317E-2</c:v>
                </c:pt>
                <c:pt idx="1">
                  <c:v>-2.6183190941085233E-2</c:v>
                </c:pt>
                <c:pt idx="2">
                  <c:v>-2.5910442104764564E-2</c:v>
                </c:pt>
                <c:pt idx="3">
                  <c:v>-7.7100339951419183E-3</c:v>
                </c:pt>
                <c:pt idx="4">
                  <c:v>-5.0394328966875124E-3</c:v>
                </c:pt>
                <c:pt idx="5">
                  <c:v>-1.2344825997834263E-3</c:v>
                </c:pt>
                <c:pt idx="6">
                  <c:v>2.2621681665171423E-3</c:v>
                </c:pt>
                <c:pt idx="7">
                  <c:v>3.2511830553005883E-3</c:v>
                </c:pt>
                <c:pt idx="8">
                  <c:v>1.393879412696597E-2</c:v>
                </c:pt>
                <c:pt idx="9">
                  <c:v>1.7373711754461674E-2</c:v>
                </c:pt>
                <c:pt idx="10">
                  <c:v>4.2757169166008913E-2</c:v>
                </c:pt>
                <c:pt idx="11">
                  <c:v>7.4927179027559854E-2</c:v>
                </c:pt>
                <c:pt idx="12">
                  <c:v>0.13950348125747225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SHANGHAI SE COMPOSITE (China)</c:v>
                </c:pt>
                <c:pt idx="2">
                  <c:v>NIKKEI 225 (Japan)</c:v>
                </c:pt>
                <c:pt idx="3">
                  <c:v>DAX (Germany)</c:v>
                </c:pt>
                <c:pt idx="4">
                  <c:v>DJIA (USA)</c:v>
                </c:pt>
                <c:pt idx="5">
                  <c:v>S&amp;P 500 (USA)</c:v>
                </c:pt>
                <c:pt idx="6">
                  <c:v>CAC 40 (France)</c:v>
                </c:pt>
                <c:pt idx="7">
                  <c:v>MICEX (Russia)</c:v>
                </c:pt>
                <c:pt idx="8">
                  <c:v>HANG SENG (Hong Kong)</c:v>
                </c:pt>
                <c:pt idx="9">
                  <c:v>FTSE 100 (Great Britain)</c:v>
                </c:pt>
                <c:pt idx="10">
                  <c:v>RTSI (Russia)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-8.0488395234381338E-2</c:v>
                </c:pt>
                <c:pt idx="1">
                  <c:v>-0.159023990757026</c:v>
                </c:pt>
                <c:pt idx="2">
                  <c:v>-0.13575230472671906</c:v>
                </c:pt>
                <c:pt idx="3">
                  <c:v>-2.1594506567526262E-2</c:v>
                </c:pt>
                <c:pt idx="4">
                  <c:v>4.000711207251606E-2</c:v>
                </c:pt>
                <c:pt idx="5">
                  <c:v>5.0844254032258007E-2</c:v>
                </c:pt>
                <c:pt idx="6">
                  <c:v>-4.8935888170976272E-2</c:v>
                </c:pt>
                <c:pt idx="7">
                  <c:v>0.12299586683017671</c:v>
                </c:pt>
                <c:pt idx="8">
                  <c:v>6.4664578206437673E-2</c:v>
                </c:pt>
                <c:pt idx="9">
                  <c:v>9.9661303304882765E-2</c:v>
                </c:pt>
                <c:pt idx="10">
                  <c:v>0.30888724505970622</c:v>
                </c:pt>
                <c:pt idx="11">
                  <c:v>-3.4482758620688614E-3</c:v>
                </c:pt>
                <c:pt idx="12">
                  <c:v>0.18118858075992184</c:v>
                </c:pt>
              </c:numCache>
            </c:numRef>
          </c:val>
        </c:ser>
        <c:dLbls>
          <c:showVal val="1"/>
        </c:dLbls>
        <c:gapWidth val="100"/>
        <c:overlap val="-20"/>
        <c:axId val="71121536"/>
        <c:axId val="71123328"/>
      </c:barChart>
      <c:catAx>
        <c:axId val="711215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23328"/>
        <c:crosses val="autoZero"/>
        <c:lblAlgn val="ctr"/>
        <c:lblOffset val="100"/>
        <c:tickLblSkip val="1"/>
        <c:tickMarkSkip val="1"/>
      </c:catAx>
      <c:valAx>
        <c:axId val="71123328"/>
        <c:scaling>
          <c:orientation val="minMax"/>
          <c:max val="0.32000000000000006"/>
          <c:min val="-0.17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21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24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4.5058858673335547E-2"/>
                  <c:y val="-0.1261673783801511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7563772781378342E-2"/>
                  <c:y val="-8.4411891537438638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5.2452269587833174E-2"/>
                  <c:y val="-1.934604469478039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5.6574817453711145E-2"/>
                  <c:y val="7.0002319750486056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4149786259561223"/>
                  <c:y val="0.10822404455896151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6.172201457064759E-2"/>
                  <c:y val="0.11025667628668588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7.4187949314910073E-2"/>
                  <c:y val="7.3897140812595227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1685392741560442E-2"/>
                  <c:y val="9.6592126491388444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6913465775860612E-2"/>
                  <c:y val="2.5291030224337006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039254071709909"/>
                  <c:y val="-3.5300131737827901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166594816221182E-2"/>
                  <c:y val="-9.8098100687781284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В_ВЧА!$C$25:$C$35</c:f>
              <c:numCache>
                <c:formatCode>#,##0.00</c:formatCode>
                <c:ptCount val="11"/>
                <c:pt idx="0">
                  <c:v>4981907.3198999912</c:v>
                </c:pt>
                <c:pt idx="1">
                  <c:v>21625463.940000001</c:v>
                </c:pt>
                <c:pt idx="2">
                  <c:v>5269459.29</c:v>
                </c:pt>
                <c:pt idx="3">
                  <c:v>3997920.0279000001</c:v>
                </c:pt>
                <c:pt idx="4">
                  <c:v>3545095.39</c:v>
                </c:pt>
                <c:pt idx="5">
                  <c:v>3448481.37</c:v>
                </c:pt>
                <c:pt idx="6">
                  <c:v>3150256.64</c:v>
                </c:pt>
                <c:pt idx="7">
                  <c:v>2740606.7</c:v>
                </c:pt>
                <c:pt idx="8">
                  <c:v>2680293.42</c:v>
                </c:pt>
                <c:pt idx="9">
                  <c:v>2339503.2000000002</c:v>
                </c:pt>
                <c:pt idx="10">
                  <c:v>1479622.7209999999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В_ВЧА!$D$25:$D$35</c:f>
              <c:numCache>
                <c:formatCode>0.00%</c:formatCode>
                <c:ptCount val="11"/>
                <c:pt idx="0">
                  <c:v>8.5650198545336925E-2</c:v>
                </c:pt>
                <c:pt idx="1">
                  <c:v>0.37179039294797772</c:v>
                </c:pt>
                <c:pt idx="2">
                  <c:v>9.0593864043245653E-2</c:v>
                </c:pt>
                <c:pt idx="3">
                  <c:v>6.8733242545525292E-2</c:v>
                </c:pt>
                <c:pt idx="4">
                  <c:v>6.0948167944190897E-2</c:v>
                </c:pt>
                <c:pt idx="5">
                  <c:v>5.9287155511822072E-2</c:v>
                </c:pt>
                <c:pt idx="6">
                  <c:v>5.4160001252328088E-2</c:v>
                </c:pt>
                <c:pt idx="7">
                  <c:v>4.7117196871978899E-2</c:v>
                </c:pt>
                <c:pt idx="8">
                  <c:v>4.6080275854543308E-2</c:v>
                </c:pt>
                <c:pt idx="9">
                  <c:v>4.0221325028879415E-2</c:v>
                </c:pt>
                <c:pt idx="10">
                  <c:v>2.5438044445271951E-2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108077641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9218860187264852E-2"/>
          <c:y val="0.38398395788945999"/>
          <c:w val="0.91353660830387251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3112736964607922E-3"/>
                  <c:y val="-3.9831783261300218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ВЧА'!$B$58:$B$68</c:f>
              <c:strCache>
                <c:ptCount val="11"/>
                <c:pt idx="0">
                  <c:v>Аrgentum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ОТP Fond Aktsii</c:v>
                </c:pt>
                <c:pt idx="4">
                  <c:v>UNIVER.UA/Myhailo Hrushevskyi: Fond Derzhavnykh Paperiv   </c:v>
                </c:pt>
                <c:pt idx="5">
                  <c:v>KINTO-Ekviti</c:v>
                </c:pt>
                <c:pt idx="6">
                  <c:v>VSI</c:v>
                </c:pt>
                <c:pt idx="7">
                  <c:v>KINTO-Klasychnyi</c:v>
                </c:pt>
                <c:pt idx="8">
                  <c:v>KINTO-Kaznacheyskyi</c:v>
                </c:pt>
                <c:pt idx="9">
                  <c:v>Nadbannia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ВЧА'!$C$58:$C$68</c:f>
              <c:numCache>
                <c:formatCode>#,##0.00</c:formatCode>
                <c:ptCount val="11"/>
                <c:pt idx="0">
                  <c:v>166.66106000000005</c:v>
                </c:pt>
                <c:pt idx="1">
                  <c:v>64.810439999999943</c:v>
                </c:pt>
                <c:pt idx="2">
                  <c:v>296.62504260000031</c:v>
                </c:pt>
                <c:pt idx="3">
                  <c:v>272.98618000000016</c:v>
                </c:pt>
                <c:pt idx="4">
                  <c:v>44.070639999999663</c:v>
                </c:pt>
                <c:pt idx="5">
                  <c:v>53.335640000000126</c:v>
                </c:pt>
                <c:pt idx="6">
                  <c:v>39.946580000000075</c:v>
                </c:pt>
                <c:pt idx="7">
                  <c:v>409.89742000000177</c:v>
                </c:pt>
                <c:pt idx="8">
                  <c:v>-33.723950300000141</c:v>
                </c:pt>
                <c:pt idx="9">
                  <c:v>-81.392120000000006</c:v>
                </c:pt>
                <c:pt idx="10">
                  <c:v>185.257350000001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ВЧА'!$E$57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1694896130371516E-3"/>
                  <c:y val="-7.535958986195478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417149308667097E-3"/>
                  <c:y val="-1.912083325043786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865172742979713E-3"/>
                  <c:y val="3.874849007364226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238634530310667E-3"/>
                  <c:y val="-2.319312909187707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9.2763747266543981E-4"/>
                  <c:y val="-2.319312909187707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2885525696812237E-3"/>
                  <c:y val="6.5492864346234914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377661193894337E-4"/>
                  <c:y val="6.9681915440035311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7.4497991748520825E-4"/>
                  <c:y val="5.834864754327024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9.0757103579843803E-4"/>
                  <c:y val="-5.896960114160230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7.9764783146395841E-4"/>
                  <c:y val="6.1967231881840503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3071317252312221E-3"/>
                  <c:y val="-4.954728633944213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1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38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02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2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37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5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59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87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ВЧА'!$B$58:$B$68</c:f>
              <c:strCache>
                <c:ptCount val="11"/>
                <c:pt idx="0">
                  <c:v>Аrgentum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ОТP Fond Aktsii</c:v>
                </c:pt>
                <c:pt idx="4">
                  <c:v>UNIVER.UA/Myhailo Hrushevskyi: Fond Derzhavnykh Paperiv   </c:v>
                </c:pt>
                <c:pt idx="5">
                  <c:v>KINTO-Ekviti</c:v>
                </c:pt>
                <c:pt idx="6">
                  <c:v>VSI</c:v>
                </c:pt>
                <c:pt idx="7">
                  <c:v>KINTO-Klasychnyi</c:v>
                </c:pt>
                <c:pt idx="8">
                  <c:v>KINTO-Kaznacheyskyi</c:v>
                </c:pt>
                <c:pt idx="9">
                  <c:v>Nadbannia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ВЧА'!$E$58:$E$68</c:f>
              <c:numCache>
                <c:formatCode>#,##0.00</c:formatCode>
                <c:ptCount val="11"/>
                <c:pt idx="0">
                  <c:v>14.854737549102076</c:v>
                </c:pt>
                <c:pt idx="1">
                  <c:v>2.0178902622253134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-1.5068449043478942</c:v>
                </c:pt>
                <c:pt idx="6">
                  <c:v>-1.914945178706418</c:v>
                </c:pt>
                <c:pt idx="7">
                  <c:v>-31.499339261365918</c:v>
                </c:pt>
                <c:pt idx="8">
                  <c:v>-54.772791051437913</c:v>
                </c:pt>
                <c:pt idx="9">
                  <c:v>-104.54281454655697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82067840"/>
        <c:axId val="82069376"/>
      </c:barChart>
      <c:lineChart>
        <c:grouping val="standard"/>
        <c:ser>
          <c:idx val="2"/>
          <c:order val="2"/>
          <c:tx>
            <c:strRef>
              <c:f>'В_динаміка ВЧА'!$D$57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326105295336262E-2"/>
                  <c:y val="-9.261846001129060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718270260626484E-2"/>
                  <c:y val="-5.949073259942239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9363750449755085E-3"/>
                  <c:y val="5.236305722258292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47211931078549E-2"/>
                  <c:y val="5.087275249264022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591382097984706E-2"/>
                  <c:y val="4.4069462616867214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754035919251555E-2"/>
                  <c:y val="0.11585141213988684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91662703756473E-2"/>
                  <c:y val="0.1000639126424375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501461244064304E-2"/>
                  <c:y val="0.10880093049419684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241871977144737E-2"/>
                  <c:y val="0.1030005770307759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193435605795087E-2"/>
                  <c:y val="5.626145840499752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57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4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27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ВЧА'!$B$58:$B$67</c:f>
              <c:strCache>
                <c:ptCount val="10"/>
                <c:pt idx="0">
                  <c:v>Аrgentum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ОТP Fond Aktsii</c:v>
                </c:pt>
                <c:pt idx="4">
                  <c:v>UNIVER.UA/Myhailo Hrushevskyi: Fond Derzhavnykh Paperiv   </c:v>
                </c:pt>
                <c:pt idx="5">
                  <c:v>KINTO-Ekviti</c:v>
                </c:pt>
                <c:pt idx="6">
                  <c:v>VSI</c:v>
                </c:pt>
                <c:pt idx="7">
                  <c:v>KINTO-Klasychnyi</c:v>
                </c:pt>
                <c:pt idx="8">
                  <c:v>KINTO-Kaznacheyskyi</c:v>
                </c:pt>
                <c:pt idx="9">
                  <c:v>Nadbannia</c:v>
                </c:pt>
              </c:strCache>
            </c:strRef>
          </c:cat>
          <c:val>
            <c:numRef>
              <c:f>'В_динаміка ВЧА'!$D$58:$D$67</c:f>
              <c:numCache>
                <c:formatCode>0.00%</c:formatCode>
                <c:ptCount val="10"/>
                <c:pt idx="0">
                  <c:v>0.15438440729997391</c:v>
                </c:pt>
                <c:pt idx="1">
                  <c:v>9.1050094927614039E-2</c:v>
                </c:pt>
                <c:pt idx="2">
                  <c:v>8.0140881442325271E-2</c:v>
                </c:pt>
                <c:pt idx="3">
                  <c:v>0.13209965238999105</c:v>
                </c:pt>
                <c:pt idx="4">
                  <c:v>8.4339449085762564E-3</c:v>
                </c:pt>
                <c:pt idx="5">
                  <c:v>1.5274716423430942E-2</c:v>
                </c:pt>
                <c:pt idx="6">
                  <c:v>2.4643110832641757E-2</c:v>
                </c:pt>
                <c:pt idx="7">
                  <c:v>1.9320597430834092E-2</c:v>
                </c:pt>
                <c:pt idx="8">
                  <c:v>-2.2284352250255046E-2</c:v>
                </c:pt>
                <c:pt idx="9">
                  <c:v>-0.12058430381119589</c:v>
                </c:pt>
              </c:numCache>
            </c:numRef>
          </c:val>
        </c:ser>
        <c:dLbls>
          <c:showVal val="1"/>
        </c:dLbls>
        <c:marker val="1"/>
        <c:axId val="82070912"/>
        <c:axId val="81990784"/>
      </c:lineChart>
      <c:catAx>
        <c:axId val="8206784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069376"/>
        <c:crosses val="autoZero"/>
        <c:lblAlgn val="ctr"/>
        <c:lblOffset val="40"/>
        <c:tickLblSkip val="1"/>
        <c:tickMarkSkip val="1"/>
      </c:catAx>
      <c:valAx>
        <c:axId val="82069376"/>
        <c:scaling>
          <c:orientation val="minMax"/>
          <c:max val="1300"/>
          <c:min val="-41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067840"/>
        <c:crosses val="autoZero"/>
        <c:crossBetween val="between"/>
      </c:valAx>
      <c:catAx>
        <c:axId val="82070912"/>
        <c:scaling>
          <c:orientation val="minMax"/>
        </c:scaling>
        <c:delete val="1"/>
        <c:axPos val="b"/>
        <c:tickLblPos val="none"/>
        <c:crossAx val="81990784"/>
        <c:crosses val="autoZero"/>
        <c:lblAlgn val="ctr"/>
        <c:lblOffset val="100"/>
      </c:catAx>
      <c:valAx>
        <c:axId val="819907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0709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045326036382652"/>
          <c:y val="0.75564757488407075"/>
          <c:w val="0.38103778897269885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4"/>
          <c:y val="6.749160062416549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358161841243671"/>
          <c:y val="0.10123740093624822"/>
          <c:w val="0.71730417529796708"/>
          <c:h val="0.8593930479477072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8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'В_діаграма(дох)'!$A$2:$A$26</c:f>
              <c:strCache>
                <c:ptCount val="25"/>
                <c:pt idx="0">
                  <c:v>SEM Azhio</c:v>
                </c:pt>
                <c:pt idx="1">
                  <c:v>ТАSК Resurs</c:v>
                </c:pt>
                <c:pt idx="2">
                  <c:v>UNIVER.UA/Myhailo Hrushevskyi: Fond Derzhavnykh Paperiv   </c:v>
                </c:pt>
                <c:pt idx="3">
                  <c:v>UNIVER.UA/Taras Shevchenko: Fond Zaoshchadzhen</c:v>
                </c:pt>
                <c:pt idx="4">
                  <c:v>Altus-Stratehichnyi</c:v>
                </c:pt>
                <c:pt idx="5">
                  <c:v>Altus – Depozyt</c:v>
                </c:pt>
                <c:pt idx="6">
                  <c:v>Altus – Zbalansovanyi</c:v>
                </c:pt>
                <c:pt idx="7">
                  <c:v>ОТP Кlasychnyi</c:v>
                </c:pt>
                <c:pt idx="8">
                  <c:v>КІNTO-Каznacheiskyi</c:v>
                </c:pt>
                <c:pt idx="9">
                  <c:v>KINTO-Ekviti</c:v>
                </c:pt>
                <c:pt idx="10">
                  <c:v>KINTO-Klasychnyi </c:v>
                </c:pt>
                <c:pt idx="11">
                  <c:v>VSI</c:v>
                </c:pt>
                <c:pt idx="12">
                  <c:v>Nadbannia</c:v>
                </c:pt>
                <c:pt idx="13">
                  <c:v>UNIVER.UA/Volodymyr Velykyi: Fond Zbalansovanyi</c:v>
                </c:pt>
                <c:pt idx="14">
                  <c:v>Sofiivskyi</c:v>
                </c:pt>
                <c:pt idx="15">
                  <c:v>UNIVER.UA/Iaroslav Mudryi: Fond Aktsii</c:v>
                </c:pt>
                <c:pt idx="16">
                  <c:v>ОТP Fond Aktsii</c:v>
                </c:pt>
                <c:pt idx="17">
                  <c:v>Аrgentum</c:v>
                </c:pt>
                <c:pt idx="18">
                  <c:v>Funds' average rate of return</c:v>
                </c:pt>
                <c:pt idx="19">
                  <c:v>UX Index</c:v>
                </c:pt>
                <c:pt idx="20">
                  <c:v>PFTS Index</c:v>
                </c:pt>
                <c:pt idx="21">
                  <c:v>EURO Deposits</c:v>
                </c:pt>
                <c:pt idx="22">
                  <c:v>USD Deposits</c:v>
                </c:pt>
                <c:pt idx="23">
                  <c:v>UAH Deposits</c:v>
                </c:pt>
                <c:pt idx="24">
                  <c:v>"Gold" deposit (at official rate of gold)</c:v>
                </c:pt>
              </c:strCache>
            </c:strRef>
          </c:cat>
          <c:val>
            <c:numRef>
              <c:f>'В_діаграма(дох)'!$B$2:$B$26</c:f>
              <c:numCache>
                <c:formatCode>0.00%</c:formatCode>
                <c:ptCount val="25"/>
                <c:pt idx="0">
                  <c:v>-1.7394831006554146E-2</c:v>
                </c:pt>
                <c:pt idx="1">
                  <c:v>3.2374775415355828E-4</c:v>
                </c:pt>
                <c:pt idx="2">
                  <c:v>8.4339449085495399E-3</c:v>
                </c:pt>
                <c:pt idx="3">
                  <c:v>1.0057376845235222E-2</c:v>
                </c:pt>
                <c:pt idx="4">
                  <c:v>1.0750217926149386E-2</c:v>
                </c:pt>
                <c:pt idx="5">
                  <c:v>1.2300713393600393E-2</c:v>
                </c:pt>
                <c:pt idx="6">
                  <c:v>1.2744800090500163E-2</c:v>
                </c:pt>
                <c:pt idx="7">
                  <c:v>1.3845376221145012E-2</c:v>
                </c:pt>
                <c:pt idx="8">
                  <c:v>1.493611059656752E-2</c:v>
                </c:pt>
                <c:pt idx="9">
                  <c:v>1.5716332220061968E-2</c:v>
                </c:pt>
                <c:pt idx="10">
                  <c:v>2.0824919640110906E-2</c:v>
                </c:pt>
                <c:pt idx="11">
                  <c:v>2.6166743711198759E-2</c:v>
                </c:pt>
                <c:pt idx="12">
                  <c:v>3.5371630889213801E-2</c:v>
                </c:pt>
                <c:pt idx="13">
                  <c:v>4.0473211860138747E-2</c:v>
                </c:pt>
                <c:pt idx="14">
                  <c:v>8.0140881442320344E-2</c:v>
                </c:pt>
                <c:pt idx="15">
                  <c:v>8.7965854376574892E-2</c:v>
                </c:pt>
                <c:pt idx="16">
                  <c:v>0.13209965238996291</c:v>
                </c:pt>
                <c:pt idx="17">
                  <c:v>0.13978799869739889</c:v>
                </c:pt>
                <c:pt idx="18">
                  <c:v>3.5808037886462661E-2</c:v>
                </c:pt>
                <c:pt idx="19">
                  <c:v>0.13950348125747225</c:v>
                </c:pt>
                <c:pt idx="20">
                  <c:v>7.4927179027559854E-2</c:v>
                </c:pt>
                <c:pt idx="21">
                  <c:v>1.9920227629885767E-2</c:v>
                </c:pt>
                <c:pt idx="22">
                  <c:v>1.6763349383633441E-2</c:v>
                </c:pt>
                <c:pt idx="23">
                  <c:v>1.4794520547945205E-2</c:v>
                </c:pt>
                <c:pt idx="24">
                  <c:v>1.2003011597572444E-2</c:v>
                </c:pt>
              </c:numCache>
            </c:numRef>
          </c:val>
        </c:ser>
        <c:gapWidth val="60"/>
        <c:axId val="82030592"/>
        <c:axId val="82032128"/>
      </c:barChart>
      <c:catAx>
        <c:axId val="820305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032128"/>
        <c:crosses val="autoZero"/>
        <c:lblAlgn val="ctr"/>
        <c:lblOffset val="0"/>
        <c:tickLblSkip val="1"/>
        <c:tickMarkSkip val="1"/>
      </c:catAx>
      <c:valAx>
        <c:axId val="82032128"/>
        <c:scaling>
          <c:orientation val="minMax"/>
          <c:max val="0.14000000000000001"/>
          <c:min val="-2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03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069930069930074E-2"/>
          <c:y val="0.39200102083599181"/>
          <c:w val="0.93916083916083914"/>
          <c:h val="0.38666767361373344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4.2782905837311506E-4"/>
                  <c:y val="3.270229302954051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863582530550436E-3"/>
                  <c:y val="4.001928775132068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78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Аurum</c:v>
                </c:pt>
                <c:pt idx="1">
                  <c:v>Platynum</c:v>
                </c:pt>
                <c:pt idx="2">
                  <c:v>ТАSК Ukrainckyi Kapital</c:v>
                </c:pt>
                <c:pt idx="3">
                  <c:v>Zbalansovanyi Fond "Parytet"</c:v>
                </c:pt>
                <c:pt idx="4">
                  <c:v>"UNIVER.UA/Otaman: Fond Perspectyvnykh Aktsii"</c:v>
                </c:pt>
                <c:pt idx="5">
                  <c:v>Optimum</c:v>
                </c:pt>
              </c:strCache>
            </c:strRef>
          </c:cat>
          <c:val>
            <c:numRef>
              <c:f>'І_динаміка ВЧА'!$C$39:$C$44</c:f>
              <c:numCache>
                <c:formatCode>#,##0.00</c:formatCode>
                <c:ptCount val="6"/>
                <c:pt idx="0">
                  <c:v>80.405069999999839</c:v>
                </c:pt>
                <c:pt idx="1">
                  <c:v>344.23828000000026</c:v>
                </c:pt>
                <c:pt idx="2">
                  <c:v>34.362860000000104</c:v>
                </c:pt>
                <c:pt idx="3">
                  <c:v>21.507560000000055</c:v>
                </c:pt>
                <c:pt idx="4">
                  <c:v>18.567809999999941</c:v>
                </c:pt>
                <c:pt idx="5">
                  <c:v>-10.403039999999921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ВЧА'!$E$38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362524023769912E-2"/>
                  <c:y val="-6.943983546042767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37881936520263E-3"/>
                  <c:y val="-3.280273639873243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016545419229369E-3"/>
                  <c:y val="-1.128029447326059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6972333594479709E-3"/>
                  <c:y val="-5.946947251002620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750990376781172E-2"/>
                  <c:y val="-5.9469472510026208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1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32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3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Аurum</c:v>
                </c:pt>
                <c:pt idx="1">
                  <c:v>Platynum</c:v>
                </c:pt>
                <c:pt idx="2">
                  <c:v>ТАSК Ukrainckyi Kapital</c:v>
                </c:pt>
                <c:pt idx="3">
                  <c:v>Zbalansovanyi Fond "Parytet"</c:v>
                </c:pt>
                <c:pt idx="4">
                  <c:v>"UNIVER.UA/Otaman: Fond Perspectyvnykh Aktsii"</c:v>
                </c:pt>
                <c:pt idx="5">
                  <c:v>Optimum</c:v>
                </c:pt>
              </c:strCache>
            </c:strRef>
          </c:cat>
          <c:val>
            <c:numRef>
              <c:f>'І_динаміка ВЧА'!$E$39:$E$44</c:f>
              <c:numCache>
                <c:formatCode>#,##0.00</c:formatCode>
                <c:ptCount val="6"/>
                <c:pt idx="0">
                  <c:v>10.003107525169757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overlap val="-20"/>
        <c:axId val="82363520"/>
        <c:axId val="82365056"/>
      </c:barChart>
      <c:lineChart>
        <c:grouping val="standard"/>
        <c:ser>
          <c:idx val="2"/>
          <c:order val="2"/>
          <c:tx>
            <c:strRef>
              <c:f>'І_динаміка ВЧА'!$D$38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720344453210333E-3"/>
                  <c:y val="-5.025440738639892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1906472044033671E-3"/>
                  <c:y val="-5.167000750936518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6.859183762080764E-4"/>
                  <c:y val="-2.070575040724367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6264006765804654E-3"/>
                  <c:y val="-6.686399800329816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0607841257167374E-5"/>
                  <c:y val="5.329404247609943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9642520508557889E-3"/>
                  <c:y val="6.6497130100606053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68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11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ВЧА'!$D$39:$D$44</c:f>
              <c:numCache>
                <c:formatCode>0.00%</c:formatCode>
                <c:ptCount val="6"/>
                <c:pt idx="0">
                  <c:v>4.4400139016683771E-2</c:v>
                </c:pt>
                <c:pt idx="1">
                  <c:v>4.3555536366145758E-2</c:v>
                </c:pt>
                <c:pt idx="2">
                  <c:v>3.2306773571944392E-2</c:v>
                </c:pt>
                <c:pt idx="3">
                  <c:v>1.7239537801966749E-2</c:v>
                </c:pt>
                <c:pt idx="4">
                  <c:v>2.6651528191126053E-2</c:v>
                </c:pt>
                <c:pt idx="5">
                  <c:v>-1.8065100272381909E-2</c:v>
                </c:pt>
              </c:numCache>
            </c:numRef>
          </c:val>
        </c:ser>
        <c:dLbls>
          <c:showVal val="1"/>
        </c:dLbls>
        <c:marker val="1"/>
        <c:axId val="82391424"/>
        <c:axId val="82392960"/>
      </c:lineChart>
      <c:catAx>
        <c:axId val="8236352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365056"/>
        <c:crosses val="autoZero"/>
        <c:lblAlgn val="ctr"/>
        <c:lblOffset val="100"/>
        <c:tickLblSkip val="1"/>
        <c:tickMarkSkip val="1"/>
      </c:catAx>
      <c:valAx>
        <c:axId val="82365056"/>
        <c:scaling>
          <c:orientation val="minMax"/>
          <c:max val="3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363520"/>
        <c:crosses val="autoZero"/>
        <c:crossBetween val="between"/>
      </c:valAx>
      <c:catAx>
        <c:axId val="82391424"/>
        <c:scaling>
          <c:orientation val="minMax"/>
        </c:scaling>
        <c:delete val="1"/>
        <c:axPos val="b"/>
        <c:tickLblPos val="none"/>
        <c:crossAx val="82392960"/>
        <c:crosses val="autoZero"/>
        <c:lblAlgn val="ctr"/>
        <c:lblOffset val="100"/>
      </c:catAx>
      <c:valAx>
        <c:axId val="82392960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3914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74825174825177"/>
          <c:y val="0.81600212500553371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643343967877028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345185767561152"/>
          <c:y val="0.11851022332541759"/>
          <c:w val="0.82132020409670659"/>
          <c:h val="0.8419869200072523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Optimum</c:v>
                </c:pt>
                <c:pt idx="1">
                  <c:v>Zbalansovanyi Fond "Parytet"</c:v>
                </c:pt>
                <c:pt idx="2">
                  <c:v>"UNIVER.UA/Otaman: Fond Perspectyvnyh Aktsii" </c:v>
                </c:pt>
                <c:pt idx="3">
                  <c:v>ТАSК Ukrainskyi Kapital</c:v>
                </c:pt>
                <c:pt idx="4">
                  <c:v>Аurum</c:v>
                </c:pt>
                <c:pt idx="5">
                  <c:v>Platynum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-1.8065100272383061E-2</c:v>
                </c:pt>
                <c:pt idx="1">
                  <c:v>1.7239537801987836E-2</c:v>
                </c:pt>
                <c:pt idx="2">
                  <c:v>2.6651528191122154E-2</c:v>
                </c:pt>
                <c:pt idx="3">
                  <c:v>3.2306773571942893E-2</c:v>
                </c:pt>
                <c:pt idx="4">
                  <c:v>3.8915527694735275E-2</c:v>
                </c:pt>
                <c:pt idx="5">
                  <c:v>4.3555536366138847E-2</c:v>
                </c:pt>
                <c:pt idx="6">
                  <c:v>2.3433967225590657E-2</c:v>
                </c:pt>
                <c:pt idx="7">
                  <c:v>0.13950348125747225</c:v>
                </c:pt>
                <c:pt idx="8">
                  <c:v>7.4927179027559854E-2</c:v>
                </c:pt>
                <c:pt idx="9">
                  <c:v>1.9920227629885767E-2</c:v>
                </c:pt>
                <c:pt idx="10">
                  <c:v>1.6763349383633441E-2</c:v>
                </c:pt>
                <c:pt idx="11">
                  <c:v>1.4794520547945205E-2</c:v>
                </c:pt>
                <c:pt idx="12">
                  <c:v>1.2003011597572444E-2</c:v>
                </c:pt>
              </c:numCache>
            </c:numRef>
          </c:val>
        </c:ser>
        <c:gapWidth val="60"/>
        <c:axId val="82522880"/>
        <c:axId val="82524416"/>
      </c:barChart>
      <c:catAx>
        <c:axId val="8252288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524416"/>
        <c:crosses val="autoZero"/>
        <c:lblAlgn val="ctr"/>
        <c:lblOffset val="100"/>
        <c:tickLblSkip val="1"/>
        <c:tickMarkSkip val="1"/>
      </c:catAx>
      <c:valAx>
        <c:axId val="82524416"/>
        <c:scaling>
          <c:orientation val="minMax"/>
          <c:max val="0.14000000000000001"/>
          <c:min val="-2.0000000000000004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522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118065433854911E-2"/>
          <c:y val="0.32840236686390545"/>
          <c:w val="0.9238975817923184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714127290229414E-3"/>
                  <c:y val="-1.429424280544800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00826916618968E-3"/>
                  <c:y val="-4.828531247689210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9999366936644157E-3"/>
                  <c:y val="9.9101352947325735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AntyBank</c:v>
                </c:pt>
                <c:pt idx="2">
                  <c:v>UNIVER.UA/Skif: Fond Nerukhomosti</c:v>
                </c:pt>
                <c:pt idx="3">
                  <c:v>ТАSК Universal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1188.6484900000003</c:v>
                </c:pt>
                <c:pt idx="1">
                  <c:v>91.025000000000006</c:v>
                </c:pt>
                <c:pt idx="2">
                  <c:v>75.868750000000006</c:v>
                </c:pt>
                <c:pt idx="3">
                  <c:v>-8.6242399999999897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AntyBank</c:v>
                </c:pt>
                <c:pt idx="2">
                  <c:v>UNIVER.UA/Skif: Fond Nerukhomosti</c:v>
                </c:pt>
                <c:pt idx="3">
                  <c:v>ТАSК Universal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599.34385234200124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82754560"/>
        <c:axId val="82191104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925960327923506E-3"/>
                  <c:y val="-5.651369300819196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0105264269669388E-3"/>
                  <c:y val="3.099736651968259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6273935616850366E-3"/>
                  <c:y val="0.11634295002182408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0.28166054901420268</c:v>
                </c:pt>
                <c:pt idx="1">
                  <c:v>2.1102572102040806E-2</c:v>
                </c:pt>
                <c:pt idx="2">
                  <c:v>5.9533036573480275E-2</c:v>
                </c:pt>
                <c:pt idx="3">
                  <c:v>-8.2574466159777756E-3</c:v>
                </c:pt>
              </c:numCache>
            </c:numRef>
          </c:val>
        </c:ser>
        <c:dLbls>
          <c:showVal val="1"/>
        </c:dLbls>
        <c:marker val="1"/>
        <c:axId val="82192256"/>
        <c:axId val="82193792"/>
      </c:lineChart>
      <c:catAx>
        <c:axId val="8275456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91104"/>
        <c:crosses val="autoZero"/>
        <c:lblAlgn val="ctr"/>
        <c:lblOffset val="100"/>
        <c:tickLblSkip val="1"/>
        <c:tickMarkSkip val="1"/>
      </c:catAx>
      <c:valAx>
        <c:axId val="8219110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754560"/>
        <c:crosses val="autoZero"/>
        <c:crossBetween val="between"/>
      </c:valAx>
      <c:catAx>
        <c:axId val="82192256"/>
        <c:scaling>
          <c:orientation val="minMax"/>
        </c:scaling>
        <c:delete val="1"/>
        <c:axPos val="b"/>
        <c:tickLblPos val="none"/>
        <c:crossAx val="82193792"/>
        <c:crosses val="autoZero"/>
        <c:lblAlgn val="ctr"/>
        <c:lblOffset val="100"/>
      </c:catAx>
      <c:valAx>
        <c:axId val="82193792"/>
        <c:scaling>
          <c:orientation val="minMax"/>
          <c:max val="0.66000000000000014"/>
          <c:min val="-0.21000000000000002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219225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492176386913231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9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2957042957042967E-2"/>
          <c:y val="0.17429837518463817"/>
          <c:w val="0.93806193806193794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ТАSК Universal</c:v>
                </c:pt>
                <c:pt idx="1">
                  <c:v>AntyBank</c:v>
                </c:pt>
                <c:pt idx="2">
                  <c:v>UNIVER.UA/Skif: Fond Nerukhomosti</c:v>
                </c:pt>
                <c:pt idx="3">
                  <c:v>Indeks Ukrainskoi Birzhi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-8.2574466159426319E-3</c:v>
                </c:pt>
                <c:pt idx="1">
                  <c:v>2.11025721020206E-2</c:v>
                </c:pt>
                <c:pt idx="2">
                  <c:v>5.9533036573453213E-2</c:v>
                </c:pt>
                <c:pt idx="3">
                  <c:v>0.13158363419698804</c:v>
                </c:pt>
                <c:pt idx="4">
                  <c:v>5.0990449064129806E-2</c:v>
                </c:pt>
                <c:pt idx="5">
                  <c:v>0.13950348125747225</c:v>
                </c:pt>
                <c:pt idx="6">
                  <c:v>7.4927179027559854E-2</c:v>
                </c:pt>
                <c:pt idx="7">
                  <c:v>1.9920227629885767E-2</c:v>
                </c:pt>
                <c:pt idx="8">
                  <c:v>1.6763349383633441E-2</c:v>
                </c:pt>
                <c:pt idx="9">
                  <c:v>1.4794520547945205E-2</c:v>
                </c:pt>
                <c:pt idx="10">
                  <c:v>1.2003011597572444E-2</c:v>
                </c:pt>
              </c:numCache>
            </c:numRef>
          </c:val>
        </c:ser>
        <c:gapWidth val="60"/>
        <c:axId val="82774656"/>
        <c:axId val="82788736"/>
      </c:barChart>
      <c:catAx>
        <c:axId val="8277465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788736"/>
        <c:crosses val="autoZero"/>
        <c:lblAlgn val="ctr"/>
        <c:lblOffset val="100"/>
        <c:tickLblSkip val="1"/>
        <c:tickMarkSkip val="1"/>
      </c:catAx>
      <c:valAx>
        <c:axId val="82788736"/>
        <c:scaling>
          <c:orientation val="minMax"/>
          <c:max val="0.14000000000000001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277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35</xdr:row>
      <xdr:rowOff>104775</xdr:rowOff>
    </xdr:from>
    <xdr:to>
      <xdr:col>4</xdr:col>
      <xdr:colOff>533400</xdr:colOff>
      <xdr:row>59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104775</xdr:rowOff>
    </xdr:from>
    <xdr:to>
      <xdr:col>12</xdr:col>
      <xdr:colOff>342900</xdr:colOff>
      <xdr:row>48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50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19050</xdr:rowOff>
    </xdr:from>
    <xdr:to>
      <xdr:col>9</xdr:col>
      <xdr:colOff>581025</xdr:colOff>
      <xdr:row>31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51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vseswit.com.ua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www.dragon-am.com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art-capital.com.ua/" TargetMode="External"/><Relationship Id="rId10" Type="http://schemas.openxmlformats.org/officeDocument/2006/relationships/hyperlink" Target="http://www.delta-capital.com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www.seb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O46" sqref="O46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14</v>
      </c>
      <c r="B1" s="74"/>
      <c r="C1" s="74"/>
      <c r="D1" s="75"/>
      <c r="E1" s="75"/>
      <c r="F1" s="75"/>
    </row>
    <row r="2" spans="1:14" ht="30.75" thickBot="1">
      <c r="A2" s="163" t="s">
        <v>15</v>
      </c>
      <c r="B2" s="163" t="s">
        <v>16</v>
      </c>
      <c r="C2" s="163" t="s">
        <v>17</v>
      </c>
      <c r="D2" s="163" t="s">
        <v>18</v>
      </c>
      <c r="E2" s="163" t="s">
        <v>19</v>
      </c>
      <c r="F2" s="163" t="s">
        <v>20</v>
      </c>
      <c r="G2" s="2"/>
      <c r="I2" s="1"/>
    </row>
    <row r="3" spans="1:14" ht="14.25">
      <c r="A3" s="89" t="s">
        <v>21</v>
      </c>
      <c r="B3" s="90">
        <v>-1.1190689346464167E-3</v>
      </c>
      <c r="C3" s="90">
        <v>-8.38261548761432E-3</v>
      </c>
      <c r="D3" s="90">
        <v>5.7164406808749881E-3</v>
      </c>
      <c r="E3" s="90">
        <v>-1.1126062445444396E-2</v>
      </c>
      <c r="F3" s="90">
        <v>-5.1879887941000402E-4</v>
      </c>
      <c r="G3" s="58"/>
      <c r="H3" s="58"/>
      <c r="I3" s="2"/>
      <c r="J3" s="2"/>
      <c r="K3" s="2"/>
      <c r="L3" s="2"/>
    </row>
    <row r="4" spans="1:14" ht="14.25">
      <c r="A4" s="89" t="s">
        <v>22</v>
      </c>
      <c r="B4" s="90">
        <v>7.4927179027559854E-2</v>
      </c>
      <c r="C4" s="90">
        <v>0.13950348125747225</v>
      </c>
      <c r="D4" s="90">
        <v>3.5808037886462661E-2</v>
      </c>
      <c r="E4" s="90">
        <v>2.3433967225590657E-2</v>
      </c>
      <c r="F4" s="90">
        <v>5.0990449064129806E-2</v>
      </c>
      <c r="G4" s="58"/>
      <c r="H4" s="58"/>
      <c r="I4" s="2"/>
      <c r="J4" s="2"/>
      <c r="K4" s="2"/>
      <c r="L4" s="2"/>
    </row>
    <row r="5" spans="1:14" ht="15" thickBot="1">
      <c r="A5" s="78" t="s">
        <v>23</v>
      </c>
      <c r="B5" s="80">
        <v>-3.4482758620688614E-3</v>
      </c>
      <c r="C5" s="80">
        <v>0.18118858075992184</v>
      </c>
      <c r="D5" s="80">
        <v>0.11521767245469344</v>
      </c>
      <c r="E5" s="80">
        <v>-3.8389667494032722E-3</v>
      </c>
      <c r="F5" s="80">
        <v>4.2001058977122252E-2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72"/>
      <c r="B21" s="73"/>
      <c r="C21" s="73"/>
      <c r="D21" s="73"/>
      <c r="E21" s="73"/>
      <c r="F21" s="73"/>
    </row>
    <row r="22" spans="1:6" ht="15.75" thickBot="1">
      <c r="A22" s="181" t="s">
        <v>24</v>
      </c>
      <c r="B22" s="182" t="s">
        <v>25</v>
      </c>
      <c r="C22" s="183" t="s">
        <v>26</v>
      </c>
      <c r="D22" s="77"/>
      <c r="E22" s="73"/>
      <c r="F22" s="73"/>
    </row>
    <row r="23" spans="1:6" ht="14.25">
      <c r="A23" s="184" t="s">
        <v>27</v>
      </c>
      <c r="B23" s="26">
        <v>-4.6862106648230317E-2</v>
      </c>
      <c r="C23" s="64">
        <v>-8.0488395234381338E-2</v>
      </c>
      <c r="D23" s="77"/>
      <c r="E23" s="73"/>
      <c r="F23" s="73"/>
    </row>
    <row r="24" spans="1:6" ht="28.5">
      <c r="A24" s="185" t="s">
        <v>28</v>
      </c>
      <c r="B24" s="26">
        <v>-2.6183190941085233E-2</v>
      </c>
      <c r="C24" s="64">
        <v>-0.159023990757026</v>
      </c>
      <c r="D24" s="77"/>
      <c r="E24" s="73"/>
      <c r="F24" s="73"/>
    </row>
    <row r="25" spans="1:6" ht="14.25">
      <c r="A25" s="184" t="s">
        <v>29</v>
      </c>
      <c r="B25" s="26">
        <v>-2.5910442104764564E-2</v>
      </c>
      <c r="C25" s="64">
        <v>-0.13575230472671906</v>
      </c>
      <c r="D25" s="77"/>
      <c r="E25" s="73"/>
      <c r="F25" s="73"/>
    </row>
    <row r="26" spans="1:6" ht="14.25">
      <c r="A26" s="19" t="s">
        <v>30</v>
      </c>
      <c r="B26" s="26">
        <v>-7.7100339951419183E-3</v>
      </c>
      <c r="C26" s="64">
        <v>-2.1594506567526262E-2</v>
      </c>
      <c r="D26" s="77"/>
      <c r="E26" s="73"/>
      <c r="F26" s="73"/>
    </row>
    <row r="27" spans="1:6" ht="14.25">
      <c r="A27" s="25" t="s">
        <v>31</v>
      </c>
      <c r="B27" s="26">
        <v>-5.0394328966875124E-3</v>
      </c>
      <c r="C27" s="64">
        <v>4.000711207251606E-2</v>
      </c>
      <c r="D27" s="77"/>
      <c r="E27" s="73"/>
      <c r="F27" s="73"/>
    </row>
    <row r="28" spans="1:6" ht="14.25">
      <c r="A28" s="186" t="s">
        <v>32</v>
      </c>
      <c r="B28" s="26">
        <v>-1.2344825997834263E-3</v>
      </c>
      <c r="C28" s="64">
        <v>5.0844254032258007E-2</v>
      </c>
      <c r="D28" s="77"/>
      <c r="E28" s="73"/>
      <c r="F28" s="73"/>
    </row>
    <row r="29" spans="1:6" ht="14.25">
      <c r="A29" s="141" t="s">
        <v>33</v>
      </c>
      <c r="B29" s="26">
        <v>2.2621681665171423E-3</v>
      </c>
      <c r="C29" s="64">
        <v>-4.8935888170976272E-2</v>
      </c>
      <c r="D29" s="77"/>
      <c r="E29" s="73"/>
      <c r="F29" s="73"/>
    </row>
    <row r="30" spans="1:6" ht="14.25">
      <c r="A30" s="19" t="s">
        <v>34</v>
      </c>
      <c r="B30" s="26">
        <v>3.2511830553005883E-3</v>
      </c>
      <c r="C30" s="64">
        <v>0.12299586683017671</v>
      </c>
      <c r="D30" s="77"/>
      <c r="E30" s="73"/>
      <c r="F30" s="73"/>
    </row>
    <row r="31" spans="1:6" ht="14.25">
      <c r="A31" s="19" t="s">
        <v>35</v>
      </c>
      <c r="B31" s="188">
        <v>1.393879412696597E-2</v>
      </c>
      <c r="C31" s="64">
        <v>6.4664578206437673E-2</v>
      </c>
      <c r="D31" s="77"/>
      <c r="E31" s="73"/>
      <c r="F31" s="73"/>
    </row>
    <row r="32" spans="1:6" ht="14.25">
      <c r="A32" s="19" t="s">
        <v>36</v>
      </c>
      <c r="B32" s="26">
        <v>1.7373711754461674E-2</v>
      </c>
      <c r="C32" s="64">
        <v>9.9661303304882765E-2</v>
      </c>
      <c r="D32" s="77"/>
      <c r="E32" s="73"/>
      <c r="F32" s="73"/>
    </row>
    <row r="33" spans="1:6" ht="14.25">
      <c r="A33" s="184" t="s">
        <v>37</v>
      </c>
      <c r="B33" s="26">
        <v>4.2757169166008913E-2</v>
      </c>
      <c r="C33" s="64">
        <v>0.30888724505970622</v>
      </c>
      <c r="D33" s="77"/>
      <c r="E33" s="73"/>
      <c r="F33" s="73"/>
    </row>
    <row r="34" spans="1:6" ht="14.25">
      <c r="A34" s="187" t="s">
        <v>16</v>
      </c>
      <c r="B34" s="26">
        <v>7.4927179027559854E-2</v>
      </c>
      <c r="C34" s="64">
        <v>-3.4482758620688614E-3</v>
      </c>
      <c r="D34" s="77"/>
      <c r="E34" s="73"/>
      <c r="F34" s="73"/>
    </row>
    <row r="35" spans="1:6" ht="15" thickBot="1">
      <c r="A35" s="78" t="s">
        <v>17</v>
      </c>
      <c r="B35" s="79">
        <v>0.13950348125747225</v>
      </c>
      <c r="C35" s="80">
        <v>0.18118858075992184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  <row r="37" spans="1:6" ht="14.25">
      <c r="A37" s="72"/>
      <c r="B37" s="73"/>
      <c r="C37" s="73"/>
      <c r="D37" s="77"/>
      <c r="E37" s="73"/>
      <c r="F37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I36" sqref="I36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4" t="s">
        <v>161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1" ht="60.75" thickBot="1">
      <c r="A2" s="163" t="s">
        <v>39</v>
      </c>
      <c r="B2" s="213" t="s">
        <v>83</v>
      </c>
      <c r="C2" s="15" t="s">
        <v>123</v>
      </c>
      <c r="D2" s="42" t="s">
        <v>124</v>
      </c>
      <c r="E2" s="42" t="s">
        <v>41</v>
      </c>
      <c r="F2" s="42" t="s">
        <v>162</v>
      </c>
      <c r="G2" s="42" t="s">
        <v>163</v>
      </c>
      <c r="H2" s="42" t="s">
        <v>164</v>
      </c>
      <c r="I2" s="17" t="s">
        <v>45</v>
      </c>
      <c r="J2" s="18" t="s">
        <v>46</v>
      </c>
    </row>
    <row r="3" spans="1:11" ht="30" customHeight="1">
      <c r="A3" s="21">
        <v>1</v>
      </c>
      <c r="B3" s="214" t="s">
        <v>165</v>
      </c>
      <c r="C3" s="208" t="s">
        <v>132</v>
      </c>
      <c r="D3" s="209" t="s">
        <v>169</v>
      </c>
      <c r="E3" s="86">
        <v>5408793.96</v>
      </c>
      <c r="F3" s="87">
        <v>194166</v>
      </c>
      <c r="G3" s="86">
        <v>27.85654522418961</v>
      </c>
      <c r="H3" s="51">
        <v>100</v>
      </c>
      <c r="I3" s="77" t="s">
        <v>170</v>
      </c>
      <c r="J3" s="88" t="s">
        <v>7</v>
      </c>
      <c r="K3" s="46"/>
    </row>
    <row r="4" spans="1:11" ht="24" customHeight="1">
      <c r="A4" s="21">
        <v>2</v>
      </c>
      <c r="B4" s="189" t="s">
        <v>166</v>
      </c>
      <c r="C4" s="208" t="s">
        <v>132</v>
      </c>
      <c r="D4" s="209" t="s">
        <v>133</v>
      </c>
      <c r="E4" s="86">
        <v>4404480.2300000004</v>
      </c>
      <c r="F4" s="87">
        <v>4806</v>
      </c>
      <c r="G4" s="86">
        <v>916.45447981689563</v>
      </c>
      <c r="H4" s="51">
        <v>1000</v>
      </c>
      <c r="I4" s="189" t="s">
        <v>171</v>
      </c>
      <c r="J4" s="88" t="s">
        <v>10</v>
      </c>
      <c r="K4" s="47"/>
    </row>
    <row r="5" spans="1:11" ht="35.25" customHeight="1">
      <c r="A5" s="21">
        <v>3</v>
      </c>
      <c r="B5" s="207" t="s">
        <v>167</v>
      </c>
      <c r="C5" s="208" t="s">
        <v>132</v>
      </c>
      <c r="D5" s="209" t="s">
        <v>169</v>
      </c>
      <c r="E5" s="86">
        <v>1350266.2</v>
      </c>
      <c r="F5" s="87">
        <v>1011</v>
      </c>
      <c r="G5" s="86">
        <v>1335.5748763600395</v>
      </c>
      <c r="H5" s="51">
        <v>1000</v>
      </c>
      <c r="I5" s="192" t="s">
        <v>70</v>
      </c>
      <c r="J5" s="88" t="s">
        <v>1</v>
      </c>
      <c r="K5" s="48"/>
    </row>
    <row r="6" spans="1:11" ht="28.5" customHeight="1">
      <c r="A6" s="21">
        <v>4</v>
      </c>
      <c r="B6" s="85" t="s">
        <v>168</v>
      </c>
      <c r="C6" s="208" t="s">
        <v>132</v>
      </c>
      <c r="D6" s="209" t="s">
        <v>169</v>
      </c>
      <c r="E6" s="86">
        <v>1035795.47</v>
      </c>
      <c r="F6" s="87">
        <v>648</v>
      </c>
      <c r="G6" s="86">
        <v>1598.449799382716</v>
      </c>
      <c r="H6" s="51">
        <v>5000</v>
      </c>
      <c r="I6" s="85" t="s">
        <v>137</v>
      </c>
      <c r="J6" s="88" t="s">
        <v>0</v>
      </c>
      <c r="K6" s="48"/>
    </row>
    <row r="7" spans="1:11" ht="15.75" customHeight="1" thickBot="1">
      <c r="A7" s="165" t="s">
        <v>66</v>
      </c>
      <c r="B7" s="166"/>
      <c r="C7" s="111" t="s">
        <v>4</v>
      </c>
      <c r="D7" s="111" t="s">
        <v>4</v>
      </c>
      <c r="E7" s="100">
        <f>SUM(E3:E6)</f>
        <v>12199335.860000001</v>
      </c>
      <c r="F7" s="101">
        <f>SUM(F3:F6)</f>
        <v>200631</v>
      </c>
      <c r="G7" s="111" t="s">
        <v>4</v>
      </c>
      <c r="H7" s="111" t="s">
        <v>4</v>
      </c>
      <c r="I7" s="111" t="s">
        <v>4</v>
      </c>
      <c r="J7" s="112" t="s">
        <v>4</v>
      </c>
    </row>
  </sheetData>
  <mergeCells count="2">
    <mergeCell ref="A1:J1"/>
    <mergeCell ref="A7:B7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A9" sqref="A9:K9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76" t="s">
        <v>172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s="22" customFormat="1" ht="15.75" customHeight="1" thickBot="1">
      <c r="A2" s="169" t="s">
        <v>39</v>
      </c>
      <c r="B2" s="104"/>
      <c r="C2" s="105"/>
      <c r="D2" s="106"/>
      <c r="E2" s="171" t="s">
        <v>82</v>
      </c>
      <c r="F2" s="171"/>
      <c r="G2" s="171"/>
      <c r="H2" s="171"/>
      <c r="I2" s="171"/>
      <c r="J2" s="171"/>
      <c r="K2" s="171"/>
    </row>
    <row r="3" spans="1:11" s="22" customFormat="1" ht="64.5" thickBot="1">
      <c r="A3" s="170"/>
      <c r="B3" s="193" t="s">
        <v>83</v>
      </c>
      <c r="C3" s="194" t="s">
        <v>84</v>
      </c>
      <c r="D3" s="194" t="s">
        <v>85</v>
      </c>
      <c r="E3" s="17" t="s">
        <v>86</v>
      </c>
      <c r="F3" s="211" t="s">
        <v>143</v>
      </c>
      <c r="G3" s="17" t="s">
        <v>173</v>
      </c>
      <c r="H3" s="17" t="s">
        <v>89</v>
      </c>
      <c r="I3" s="17" t="s">
        <v>90</v>
      </c>
      <c r="J3" s="195" t="s">
        <v>91</v>
      </c>
      <c r="K3" s="195" t="s">
        <v>92</v>
      </c>
    </row>
    <row r="4" spans="1:11" s="22" customFormat="1" collapsed="1">
      <c r="A4" s="21">
        <v>1</v>
      </c>
      <c r="B4" s="25" t="s">
        <v>168</v>
      </c>
      <c r="C4" s="107">
        <v>38945</v>
      </c>
      <c r="D4" s="107">
        <v>39016</v>
      </c>
      <c r="E4" s="102">
        <v>-8.2574466159426319E-3</v>
      </c>
      <c r="F4" s="102">
        <v>-2.773248915837645E-2</v>
      </c>
      <c r="G4" s="102">
        <v>-5.1080675242108908E-2</v>
      </c>
      <c r="H4" s="102">
        <v>2.5540962847580673E-2</v>
      </c>
      <c r="I4" s="102">
        <v>-7.6984844368809924E-2</v>
      </c>
      <c r="J4" s="108">
        <v>-0.68031004012344776</v>
      </c>
      <c r="K4" s="120">
        <v>-0.10842305006240427</v>
      </c>
    </row>
    <row r="5" spans="1:11" s="22" customFormat="1" collapsed="1">
      <c r="A5" s="21">
        <v>2</v>
      </c>
      <c r="B5" s="189" t="s">
        <v>166</v>
      </c>
      <c r="C5" s="107">
        <v>39205</v>
      </c>
      <c r="D5" s="107">
        <v>39322</v>
      </c>
      <c r="E5" s="102">
        <v>2.11025721020206E-2</v>
      </c>
      <c r="F5" s="102">
        <v>2.9253071607400649E-2</v>
      </c>
      <c r="G5" s="102">
        <v>9.1641525174120719E-2</v>
      </c>
      <c r="H5" s="102">
        <v>0.20765740487938911</v>
      </c>
      <c r="I5" s="102" t="s">
        <v>93</v>
      </c>
      <c r="J5" s="108">
        <v>-8.3545520183128885E-2</v>
      </c>
      <c r="K5" s="121">
        <v>-9.5427493299435895E-3</v>
      </c>
    </row>
    <row r="6" spans="1:11" s="22" customFormat="1" collapsed="1">
      <c r="A6" s="21">
        <v>3</v>
      </c>
      <c r="B6" s="207" t="s">
        <v>167</v>
      </c>
      <c r="C6" s="107">
        <v>40050</v>
      </c>
      <c r="D6" s="107">
        <v>40319</v>
      </c>
      <c r="E6" s="102">
        <v>5.9533036573453213E-2</v>
      </c>
      <c r="F6" s="102">
        <v>9.1008057049314139E-2</v>
      </c>
      <c r="G6" s="102">
        <v>0.33091488391590995</v>
      </c>
      <c r="H6" s="102">
        <v>-9.7359293037702077E-2</v>
      </c>
      <c r="I6" s="102">
        <v>6.3034542897929091E-2</v>
      </c>
      <c r="J6" s="108">
        <v>0.33557487636002081</v>
      </c>
      <c r="K6" s="121">
        <v>4.6494744385381814E-2</v>
      </c>
    </row>
    <row r="7" spans="1:11" s="22" customFormat="1" collapsed="1">
      <c r="A7" s="21">
        <v>4</v>
      </c>
      <c r="B7" s="214" t="s">
        <v>174</v>
      </c>
      <c r="C7" s="107">
        <v>40555</v>
      </c>
      <c r="D7" s="107">
        <v>40626</v>
      </c>
      <c r="E7" s="102">
        <v>0.13158363419698804</v>
      </c>
      <c r="F7" s="102">
        <v>0.10880874870133228</v>
      </c>
      <c r="G7" s="102">
        <v>0.38454853146393231</v>
      </c>
      <c r="H7" s="102">
        <v>-7.7376176554840526E-2</v>
      </c>
      <c r="I7" s="102">
        <v>0.13995347840224759</v>
      </c>
      <c r="J7" s="108">
        <v>-0.72143454775810789</v>
      </c>
      <c r="K7" s="121">
        <v>-0.20648886905978348</v>
      </c>
    </row>
    <row r="8" spans="1:11" s="22" customFormat="1" ht="15.75" collapsed="1" thickBot="1">
      <c r="A8" s="21"/>
      <c r="B8" s="215" t="s">
        <v>97</v>
      </c>
      <c r="C8" s="146" t="s">
        <v>4</v>
      </c>
      <c r="D8" s="146" t="s">
        <v>4</v>
      </c>
      <c r="E8" s="147">
        <f>AVERAGE(E4:E7)</f>
        <v>5.0990449064129806E-2</v>
      </c>
      <c r="F8" s="147">
        <f>AVERAGE(F4:F7)</f>
        <v>5.0334347049917655E-2</v>
      </c>
      <c r="G8" s="147">
        <f>AVERAGE(G4:G7)</f>
        <v>0.18900606632796352</v>
      </c>
      <c r="H8" s="147">
        <f>AVERAGE(H4:H7)</f>
        <v>1.4615724533606794E-2</v>
      </c>
      <c r="I8" s="147">
        <f>AVERAGE(I4:I7)</f>
        <v>4.2001058977122252E-2</v>
      </c>
      <c r="J8" s="146" t="s">
        <v>4</v>
      </c>
      <c r="K8" s="146" t="s">
        <v>4</v>
      </c>
    </row>
    <row r="9" spans="1:11" s="22" customFormat="1">
      <c r="A9" s="179" t="s">
        <v>175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</row>
    <row r="10" spans="1:11" s="22" customFormat="1" ht="15" hidden="1" thickBot="1">
      <c r="A10" s="178" t="s">
        <v>9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</row>
    <row r="11" spans="1:11" s="22" customFormat="1" ht="15.75" hidden="1" customHeight="1">
      <c r="C11" s="63"/>
      <c r="D11" s="63"/>
    </row>
    <row r="12" spans="1:11">
      <c r="B12" s="27"/>
      <c r="C12" s="109"/>
      <c r="E12" s="109"/>
      <c r="F12" s="109"/>
      <c r="G12" s="109"/>
      <c r="H12" s="109"/>
    </row>
    <row r="13" spans="1:11">
      <c r="B13" s="27"/>
      <c r="C13" s="109"/>
      <c r="E13" s="109"/>
    </row>
    <row r="14" spans="1:11">
      <c r="E14" s="109"/>
      <c r="F14" s="109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2"/>
  <sheetViews>
    <sheetView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173" t="s">
        <v>176</v>
      </c>
      <c r="B1" s="173"/>
      <c r="C1" s="173"/>
      <c r="D1" s="173"/>
      <c r="E1" s="173"/>
      <c r="F1" s="173"/>
      <c r="G1" s="173"/>
    </row>
    <row r="2" spans="1:7" s="27" customFormat="1" ht="15.75" customHeight="1" thickBot="1">
      <c r="A2" s="180" t="s">
        <v>39</v>
      </c>
      <c r="B2" s="92"/>
      <c r="C2" s="174" t="s">
        <v>101</v>
      </c>
      <c r="D2" s="175"/>
      <c r="E2" s="216" t="s">
        <v>177</v>
      </c>
      <c r="F2" s="216"/>
      <c r="G2" s="93"/>
    </row>
    <row r="3" spans="1:7" s="27" customFormat="1" ht="45.75" thickBot="1">
      <c r="A3" s="170"/>
      <c r="B3" s="217" t="s">
        <v>83</v>
      </c>
      <c r="C3" s="33" t="s">
        <v>103</v>
      </c>
      <c r="D3" s="33" t="s">
        <v>104</v>
      </c>
      <c r="E3" s="33" t="s">
        <v>105</v>
      </c>
      <c r="F3" s="33" t="s">
        <v>104</v>
      </c>
      <c r="G3" s="18" t="s">
        <v>178</v>
      </c>
    </row>
    <row r="4" spans="1:7" s="27" customFormat="1">
      <c r="A4" s="21">
        <v>1</v>
      </c>
      <c r="B4" s="214" t="s">
        <v>174</v>
      </c>
      <c r="C4" s="36">
        <v>1188.6484900000003</v>
      </c>
      <c r="D4" s="102">
        <v>0.28166054901420268</v>
      </c>
      <c r="E4" s="37">
        <v>22736</v>
      </c>
      <c r="F4" s="102">
        <v>0.13262556145365456</v>
      </c>
      <c r="G4" s="38">
        <v>599.34385234200124</v>
      </c>
    </row>
    <row r="5" spans="1:7" s="27" customFormat="1">
      <c r="A5" s="21">
        <v>2</v>
      </c>
      <c r="B5" s="189" t="s">
        <v>166</v>
      </c>
      <c r="C5" s="36">
        <v>91.025000000000006</v>
      </c>
      <c r="D5" s="102">
        <v>2.1102572102040806E-2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207" t="s">
        <v>167</v>
      </c>
      <c r="C6" s="36">
        <v>75.868750000000006</v>
      </c>
      <c r="D6" s="102">
        <v>5.9533036573480275E-2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35" t="s">
        <v>168</v>
      </c>
      <c r="C7" s="36">
        <v>-8.6242399999999897</v>
      </c>
      <c r="D7" s="102">
        <v>-8.2574466159777756E-3</v>
      </c>
      <c r="E7" s="37">
        <v>0</v>
      </c>
      <c r="F7" s="102">
        <v>0</v>
      </c>
      <c r="G7" s="38">
        <v>0</v>
      </c>
    </row>
    <row r="8" spans="1:7" s="27" customFormat="1" ht="15.75" thickBot="1">
      <c r="A8" s="115"/>
      <c r="B8" s="94" t="s">
        <v>66</v>
      </c>
      <c r="C8" s="95">
        <v>1346.9180000000003</v>
      </c>
      <c r="D8" s="99">
        <v>0.12411225013409134</v>
      </c>
      <c r="E8" s="96">
        <v>22736</v>
      </c>
      <c r="F8" s="99">
        <v>0.12780572809803536</v>
      </c>
      <c r="G8" s="116">
        <v>599.34385234200124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199" t="s">
        <v>83</v>
      </c>
      <c r="C36" s="199" t="s">
        <v>109</v>
      </c>
      <c r="D36" s="199" t="s">
        <v>110</v>
      </c>
      <c r="E36" s="218" t="s">
        <v>111</v>
      </c>
    </row>
    <row r="37" spans="2:6" s="27" customFormat="1">
      <c r="B37" s="124" t="str">
        <f t="shared" ref="B37:D40" si="0">B4</f>
        <v>Indeks Ukrainskoi Birzhi</v>
      </c>
      <c r="C37" s="125">
        <f t="shared" si="0"/>
        <v>1188.6484900000003</v>
      </c>
      <c r="D37" s="149">
        <f t="shared" si="0"/>
        <v>0.28166054901420268</v>
      </c>
      <c r="E37" s="126">
        <f>G4</f>
        <v>599.34385234200124</v>
      </c>
    </row>
    <row r="38" spans="2:6" s="27" customFormat="1">
      <c r="B38" s="35" t="str">
        <f t="shared" si="0"/>
        <v>AntyBank</v>
      </c>
      <c r="C38" s="36">
        <f t="shared" si="0"/>
        <v>91.025000000000006</v>
      </c>
      <c r="D38" s="150">
        <f t="shared" si="0"/>
        <v>2.1102572102040806E-2</v>
      </c>
      <c r="E38" s="38">
        <f>G5</f>
        <v>0</v>
      </c>
    </row>
    <row r="39" spans="2:6" s="27" customFormat="1">
      <c r="B39" s="35" t="str">
        <f t="shared" si="0"/>
        <v>UNIVER.UA/Skif: Fond Nerukhomosti</v>
      </c>
      <c r="C39" s="36">
        <f t="shared" si="0"/>
        <v>75.868750000000006</v>
      </c>
      <c r="D39" s="150">
        <f t="shared" si="0"/>
        <v>5.9533036573480275E-2</v>
      </c>
      <c r="E39" s="38">
        <f>G6</f>
        <v>0</v>
      </c>
    </row>
    <row r="40" spans="2:6">
      <c r="B40" s="35" t="str">
        <f t="shared" si="0"/>
        <v>ТАSК Universal</v>
      </c>
      <c r="C40" s="36">
        <f t="shared" si="0"/>
        <v>-8.6242399999999897</v>
      </c>
      <c r="D40" s="150">
        <f t="shared" si="0"/>
        <v>-8.2574466159777756E-3</v>
      </c>
      <c r="E40" s="38">
        <f>G7</f>
        <v>0</v>
      </c>
      <c r="F40" s="19"/>
    </row>
    <row r="41" spans="2:6">
      <c r="B41" s="35"/>
      <c r="C41" s="36"/>
      <c r="D41" s="150"/>
      <c r="E41" s="38"/>
      <c r="F41" s="19"/>
    </row>
    <row r="42" spans="2:6">
      <c r="B42" s="151"/>
      <c r="C42" s="152"/>
      <c r="D42" s="153"/>
      <c r="E42" s="154"/>
      <c r="F42" s="19"/>
    </row>
    <row r="43" spans="2:6">
      <c r="B43" s="27"/>
      <c r="C43" s="155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J51" sqref="J5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83</v>
      </c>
      <c r="B1" s="66" t="s">
        <v>179</v>
      </c>
      <c r="C1" s="10"/>
      <c r="D1" s="10"/>
    </row>
    <row r="2" spans="1:4" ht="14.25">
      <c r="A2" s="25" t="s">
        <v>168</v>
      </c>
      <c r="B2" s="133">
        <v>-8.2574466159426319E-3</v>
      </c>
      <c r="C2" s="10"/>
      <c r="D2" s="10"/>
    </row>
    <row r="3" spans="1:4" ht="14.25">
      <c r="A3" s="141" t="s">
        <v>166</v>
      </c>
      <c r="B3" s="133">
        <v>2.11025721020206E-2</v>
      </c>
      <c r="C3" s="10"/>
      <c r="D3" s="10"/>
    </row>
    <row r="4" spans="1:4" ht="14.25">
      <c r="A4" s="73" t="s">
        <v>167</v>
      </c>
      <c r="B4" s="133">
        <v>5.9533036573453213E-2</v>
      </c>
      <c r="C4" s="10"/>
      <c r="D4" s="10"/>
    </row>
    <row r="5" spans="1:4" ht="14.25">
      <c r="A5" s="205" t="s">
        <v>174</v>
      </c>
      <c r="B5" s="133">
        <v>0.13158363419698804</v>
      </c>
      <c r="C5" s="10"/>
      <c r="D5" s="10"/>
    </row>
    <row r="6" spans="1:4" ht="14.25">
      <c r="A6" s="141" t="s">
        <v>117</v>
      </c>
      <c r="B6" s="134">
        <v>5.0990449064129806E-2</v>
      </c>
      <c r="C6" s="10"/>
      <c r="D6" s="10"/>
    </row>
    <row r="7" spans="1:4" ht="14.25">
      <c r="A7" s="141" t="s">
        <v>17</v>
      </c>
      <c r="B7" s="134">
        <v>0.13950348125747225</v>
      </c>
      <c r="C7" s="10"/>
      <c r="D7" s="10"/>
    </row>
    <row r="8" spans="1:4" ht="14.25">
      <c r="A8" s="141" t="s">
        <v>16</v>
      </c>
      <c r="B8" s="134">
        <v>7.4927179027559854E-2</v>
      </c>
      <c r="C8" s="10"/>
      <c r="D8" s="10"/>
    </row>
    <row r="9" spans="1:4" ht="14.25">
      <c r="A9" s="141" t="s">
        <v>157</v>
      </c>
      <c r="B9" s="134">
        <v>1.9920227629885767E-2</v>
      </c>
      <c r="C9" s="10"/>
      <c r="D9" s="10"/>
    </row>
    <row r="10" spans="1:4" ht="14.25">
      <c r="A10" s="141" t="s">
        <v>158</v>
      </c>
      <c r="B10" s="134">
        <v>1.6763349383633441E-2</v>
      </c>
      <c r="C10" s="10"/>
      <c r="D10" s="10"/>
    </row>
    <row r="11" spans="1:4" ht="14.25">
      <c r="A11" s="141" t="s">
        <v>159</v>
      </c>
      <c r="B11" s="134">
        <v>1.4794520547945205E-2</v>
      </c>
      <c r="C11" s="10"/>
      <c r="D11" s="10"/>
    </row>
    <row r="12" spans="1:4" ht="15" thickBot="1">
      <c r="A12" s="212" t="s">
        <v>160</v>
      </c>
      <c r="B12" s="135">
        <v>1.2003011597572444E-2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5"/>
  <sheetViews>
    <sheetView zoomScale="80" zoomScaleNormal="40" workbookViewId="0">
      <selection activeCell="H49" sqref="H49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4" t="s">
        <v>38</v>
      </c>
      <c r="B1" s="164"/>
      <c r="C1" s="164"/>
      <c r="D1" s="164"/>
      <c r="E1" s="164"/>
      <c r="F1" s="164"/>
      <c r="G1" s="164"/>
      <c r="H1" s="164"/>
      <c r="I1" s="13"/>
    </row>
    <row r="2" spans="1:9" ht="45.75" thickBot="1">
      <c r="A2" s="15" t="s">
        <v>39</v>
      </c>
      <c r="B2" s="16" t="s">
        <v>40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8" t="s">
        <v>46</v>
      </c>
      <c r="I2" s="19"/>
    </row>
    <row r="3" spans="1:9">
      <c r="A3" s="21">
        <v>1</v>
      </c>
      <c r="B3" s="189" t="s">
        <v>47</v>
      </c>
      <c r="C3" s="86">
        <v>21625463.940000001</v>
      </c>
      <c r="D3" s="87">
        <v>50142</v>
      </c>
      <c r="E3" s="86">
        <v>431.28443101591483</v>
      </c>
      <c r="F3" s="87">
        <v>100</v>
      </c>
      <c r="G3" s="190" t="s">
        <v>69</v>
      </c>
      <c r="H3" s="88" t="s">
        <v>7</v>
      </c>
      <c r="I3" s="19"/>
    </row>
    <row r="4" spans="1:9">
      <c r="A4" s="21">
        <v>2</v>
      </c>
      <c r="B4" s="85" t="s">
        <v>48</v>
      </c>
      <c r="C4" s="86">
        <v>5269459.29</v>
      </c>
      <c r="D4" s="87">
        <v>2056</v>
      </c>
      <c r="E4" s="86">
        <v>2562.9665807392998</v>
      </c>
      <c r="F4" s="87">
        <v>1000</v>
      </c>
      <c r="G4" s="191" t="s">
        <v>70</v>
      </c>
      <c r="H4" s="88" t="s">
        <v>1</v>
      </c>
      <c r="I4" s="19"/>
    </row>
    <row r="5" spans="1:9" ht="14.25" customHeight="1">
      <c r="A5" s="21">
        <v>3</v>
      </c>
      <c r="B5" s="85" t="s">
        <v>49</v>
      </c>
      <c r="C5" s="86">
        <v>3997920.0279000001</v>
      </c>
      <c r="D5" s="87">
        <v>3927</v>
      </c>
      <c r="E5" s="86">
        <v>1018.0595945760123</v>
      </c>
      <c r="F5" s="87">
        <v>1000</v>
      </c>
      <c r="G5" s="85" t="s">
        <v>71</v>
      </c>
      <c r="H5" s="88" t="s">
        <v>8</v>
      </c>
      <c r="I5" s="19"/>
    </row>
    <row r="6" spans="1:9">
      <c r="A6" s="21">
        <v>4</v>
      </c>
      <c r="B6" s="85" t="s">
        <v>50</v>
      </c>
      <c r="C6" s="86">
        <v>3545095.39</v>
      </c>
      <c r="D6" s="87">
        <v>4598</v>
      </c>
      <c r="E6" s="86">
        <v>771.0081317964333</v>
      </c>
      <c r="F6" s="87">
        <v>1000</v>
      </c>
      <c r="G6" s="190" t="s">
        <v>69</v>
      </c>
      <c r="H6" s="88" t="s">
        <v>7</v>
      </c>
      <c r="I6" s="19"/>
    </row>
    <row r="7" spans="1:9" ht="14.25" customHeight="1">
      <c r="A7" s="21">
        <v>5</v>
      </c>
      <c r="B7" s="189" t="s">
        <v>51</v>
      </c>
      <c r="C7" s="86">
        <v>3448481.37</v>
      </c>
      <c r="D7" s="87">
        <v>1269</v>
      </c>
      <c r="E7" s="86">
        <v>2717.4794089834518</v>
      </c>
      <c r="F7" s="87">
        <v>1000</v>
      </c>
      <c r="G7" s="192" t="s">
        <v>72</v>
      </c>
      <c r="H7" s="88" t="s">
        <v>5</v>
      </c>
      <c r="I7" s="19"/>
    </row>
    <row r="8" spans="1:9">
      <c r="A8" s="21">
        <v>6</v>
      </c>
      <c r="B8" s="189" t="s">
        <v>52</v>
      </c>
      <c r="C8" s="86">
        <v>3150256.64</v>
      </c>
      <c r="D8" s="87">
        <v>1473</v>
      </c>
      <c r="E8" s="86">
        <v>2138.6671011541075</v>
      </c>
      <c r="F8" s="87">
        <v>1000</v>
      </c>
      <c r="G8" s="191" t="s">
        <v>70</v>
      </c>
      <c r="H8" s="88" t="s">
        <v>1</v>
      </c>
      <c r="I8" s="19"/>
    </row>
    <row r="9" spans="1:9">
      <c r="A9" s="21">
        <v>7</v>
      </c>
      <c r="B9" s="189" t="s">
        <v>53</v>
      </c>
      <c r="C9" s="86">
        <v>2740606.7</v>
      </c>
      <c r="D9" s="87">
        <v>726</v>
      </c>
      <c r="E9" s="86">
        <v>3774.940358126722</v>
      </c>
      <c r="F9" s="87">
        <v>1000</v>
      </c>
      <c r="G9" s="192" t="s">
        <v>73</v>
      </c>
      <c r="H9" s="88" t="s">
        <v>5</v>
      </c>
      <c r="I9" s="19"/>
    </row>
    <row r="10" spans="1:9">
      <c r="A10" s="21">
        <v>8</v>
      </c>
      <c r="B10" s="85" t="s">
        <v>54</v>
      </c>
      <c r="C10" s="86">
        <v>2680293.42</v>
      </c>
      <c r="D10" s="87">
        <v>1082</v>
      </c>
      <c r="E10" s="86">
        <v>2477.1658225508318</v>
      </c>
      <c r="F10" s="87">
        <v>1000</v>
      </c>
      <c r="G10" s="85" t="s">
        <v>74</v>
      </c>
      <c r="H10" s="88" t="s">
        <v>3</v>
      </c>
      <c r="I10" s="19"/>
    </row>
    <row r="11" spans="1:9">
      <c r="A11" s="21">
        <v>9</v>
      </c>
      <c r="B11" s="85" t="s">
        <v>55</v>
      </c>
      <c r="C11" s="86">
        <v>2339503.2000000002</v>
      </c>
      <c r="D11" s="87">
        <v>2889163</v>
      </c>
      <c r="E11" s="86">
        <v>0.80975119783826677</v>
      </c>
      <c r="F11" s="87">
        <v>1</v>
      </c>
      <c r="G11" s="85" t="s">
        <v>74</v>
      </c>
      <c r="H11" s="88" t="s">
        <v>3</v>
      </c>
      <c r="I11" s="19"/>
    </row>
    <row r="12" spans="1:9">
      <c r="A12" s="21">
        <v>10</v>
      </c>
      <c r="B12" s="189" t="s">
        <v>56</v>
      </c>
      <c r="C12" s="86">
        <v>1660950.53</v>
      </c>
      <c r="D12" s="87">
        <v>1345</v>
      </c>
      <c r="E12" s="86">
        <v>1234.9074572490706</v>
      </c>
      <c r="F12" s="87">
        <v>1000</v>
      </c>
      <c r="G12" s="85" t="s">
        <v>75</v>
      </c>
      <c r="H12" s="88" t="s">
        <v>6</v>
      </c>
      <c r="I12" s="19"/>
    </row>
    <row r="13" spans="1:9">
      <c r="A13" s="21">
        <v>11</v>
      </c>
      <c r="B13" s="189" t="s">
        <v>57</v>
      </c>
      <c r="C13" s="86">
        <v>1479622.7209999999</v>
      </c>
      <c r="D13" s="87">
        <v>10087</v>
      </c>
      <c r="E13" s="86">
        <v>146.68610300386635</v>
      </c>
      <c r="F13" s="87">
        <v>100</v>
      </c>
      <c r="G13" s="190" t="s">
        <v>69</v>
      </c>
      <c r="H13" s="88" t="s">
        <v>7</v>
      </c>
      <c r="I13" s="19"/>
    </row>
    <row r="14" spans="1:9">
      <c r="A14" s="21">
        <v>12</v>
      </c>
      <c r="B14" s="85" t="s">
        <v>58</v>
      </c>
      <c r="C14" s="86">
        <v>1246181.0900000001</v>
      </c>
      <c r="D14" s="87">
        <v>44605</v>
      </c>
      <c r="E14" s="86">
        <v>27.938147965474723</v>
      </c>
      <c r="F14" s="87">
        <v>100</v>
      </c>
      <c r="G14" s="85" t="s">
        <v>76</v>
      </c>
      <c r="H14" s="88" t="s">
        <v>11</v>
      </c>
      <c r="I14" s="19"/>
    </row>
    <row r="15" spans="1:9">
      <c r="A15" s="21">
        <v>13</v>
      </c>
      <c r="B15" s="189" t="s">
        <v>59</v>
      </c>
      <c r="C15" s="86">
        <v>1103966.3</v>
      </c>
      <c r="D15" s="87">
        <v>589</v>
      </c>
      <c r="E15" s="86">
        <v>1874.3061120543296</v>
      </c>
      <c r="F15" s="87">
        <v>1000</v>
      </c>
      <c r="G15" s="191" t="s">
        <v>70</v>
      </c>
      <c r="H15" s="88" t="s">
        <v>1</v>
      </c>
      <c r="I15" s="19"/>
    </row>
    <row r="16" spans="1:9">
      <c r="A16" s="21">
        <v>14</v>
      </c>
      <c r="B16" s="85" t="s">
        <v>60</v>
      </c>
      <c r="C16" s="86">
        <v>877201.18</v>
      </c>
      <c r="D16" s="87">
        <v>955</v>
      </c>
      <c r="E16" s="86">
        <v>918.53526701570684</v>
      </c>
      <c r="F16" s="87">
        <v>1000</v>
      </c>
      <c r="G16" s="85" t="s">
        <v>77</v>
      </c>
      <c r="H16" s="88" t="s">
        <v>0</v>
      </c>
      <c r="I16" s="19"/>
    </row>
    <row r="17" spans="1:9">
      <c r="A17" s="21">
        <v>15</v>
      </c>
      <c r="B17" s="189" t="s">
        <v>61</v>
      </c>
      <c r="C17" s="86">
        <v>776621.23</v>
      </c>
      <c r="D17" s="87">
        <v>1415</v>
      </c>
      <c r="E17" s="86">
        <v>548.84892579505299</v>
      </c>
      <c r="F17" s="87">
        <v>1000</v>
      </c>
      <c r="G17" s="191" t="s">
        <v>70</v>
      </c>
      <c r="H17" s="88" t="s">
        <v>1</v>
      </c>
      <c r="I17" s="19"/>
    </row>
    <row r="18" spans="1:9">
      <c r="A18" s="21">
        <v>16</v>
      </c>
      <c r="B18" s="85" t="s">
        <v>62</v>
      </c>
      <c r="C18" s="86">
        <v>735444.61990000005</v>
      </c>
      <c r="D18" s="87">
        <v>8925</v>
      </c>
      <c r="E18" s="86">
        <v>82.402758532212886</v>
      </c>
      <c r="F18" s="87">
        <v>100</v>
      </c>
      <c r="G18" s="85" t="s">
        <v>80</v>
      </c>
      <c r="H18" s="88" t="s">
        <v>12</v>
      </c>
      <c r="I18" s="19"/>
    </row>
    <row r="19" spans="1:9">
      <c r="A19" s="21">
        <v>17</v>
      </c>
      <c r="B19" s="85" t="s">
        <v>63</v>
      </c>
      <c r="C19" s="86">
        <v>593588.93000000005</v>
      </c>
      <c r="D19" s="87">
        <v>9806</v>
      </c>
      <c r="E19" s="86">
        <v>60.533237813583526</v>
      </c>
      <c r="F19" s="87">
        <v>100</v>
      </c>
      <c r="G19" s="85" t="s">
        <v>78</v>
      </c>
      <c r="H19" s="88" t="s">
        <v>10</v>
      </c>
      <c r="I19" s="19"/>
    </row>
    <row r="20" spans="1:9">
      <c r="A20" s="21">
        <v>18</v>
      </c>
      <c r="B20" s="85" t="s">
        <v>64</v>
      </c>
      <c r="C20" s="86">
        <v>476836.9</v>
      </c>
      <c r="D20" s="87">
        <v>168</v>
      </c>
      <c r="E20" s="86">
        <v>2838.3148809523809</v>
      </c>
      <c r="F20" s="87">
        <v>1000</v>
      </c>
      <c r="G20" s="192" t="s">
        <v>72</v>
      </c>
      <c r="H20" s="88" t="s">
        <v>5</v>
      </c>
      <c r="I20" s="19"/>
    </row>
    <row r="21" spans="1:9">
      <c r="A21" s="21">
        <v>19</v>
      </c>
      <c r="B21" s="189" t="s">
        <v>65</v>
      </c>
      <c r="C21" s="86">
        <v>418248.16</v>
      </c>
      <c r="D21" s="87">
        <v>1121</v>
      </c>
      <c r="E21" s="86">
        <v>373.10272970561994</v>
      </c>
      <c r="F21" s="87">
        <v>1000</v>
      </c>
      <c r="G21" s="192" t="s">
        <v>79</v>
      </c>
      <c r="H21" s="88" t="s">
        <v>2</v>
      </c>
      <c r="I21" s="19"/>
    </row>
    <row r="22" spans="1:9" ht="15" customHeight="1" thickBot="1">
      <c r="A22" s="166" t="s">
        <v>66</v>
      </c>
      <c r="B22" s="166"/>
      <c r="C22" s="100">
        <f>SUM(C3:C21)</f>
        <v>58165741.638800003</v>
      </c>
      <c r="D22" s="101">
        <f>SUM(D3:D21)</f>
        <v>3033452</v>
      </c>
      <c r="E22" s="55" t="s">
        <v>4</v>
      </c>
      <c r="F22" s="55" t="s">
        <v>4</v>
      </c>
      <c r="G22" s="55" t="s">
        <v>4</v>
      </c>
      <c r="H22" s="56" t="s">
        <v>4</v>
      </c>
    </row>
    <row r="23" spans="1:9" ht="15" customHeight="1" thickBot="1">
      <c r="A23" s="167" t="s">
        <v>67</v>
      </c>
      <c r="B23" s="167"/>
      <c r="C23" s="167"/>
      <c r="D23" s="167"/>
      <c r="E23" s="167"/>
      <c r="F23" s="167"/>
      <c r="G23" s="167"/>
      <c r="H23" s="167"/>
    </row>
    <row r="25" spans="1:9">
      <c r="B25" s="20" t="s">
        <v>68</v>
      </c>
      <c r="C25" s="23">
        <f>C22-SUM(C3:C14)</f>
        <v>4981907.3198999912</v>
      </c>
      <c r="D25" s="123">
        <f>C25/$C$22</f>
        <v>8.5650198545336925E-2</v>
      </c>
    </row>
    <row r="26" spans="1:9">
      <c r="B26" s="85" t="str">
        <f t="shared" ref="B26:C34" si="0">B3</f>
        <v>KINTO-Klasychnyi</v>
      </c>
      <c r="C26" s="86">
        <f t="shared" si="0"/>
        <v>21625463.940000001</v>
      </c>
      <c r="D26" s="123">
        <f>C26/$C$22</f>
        <v>0.37179039294797772</v>
      </c>
      <c r="H26" s="19"/>
    </row>
    <row r="27" spans="1:9">
      <c r="B27" s="85" t="str">
        <f t="shared" si="0"/>
        <v>UNIVER.UA/Myhailo Hrushevskyi: Fond Derzhavnykh Paperiv</v>
      </c>
      <c r="C27" s="86">
        <f t="shared" si="0"/>
        <v>5269459.29</v>
      </c>
      <c r="D27" s="123">
        <f t="shared" ref="D27:D35" si="1">C27/$C$22</f>
        <v>9.0593864043245653E-2</v>
      </c>
      <c r="H27" s="19"/>
    </row>
    <row r="28" spans="1:9">
      <c r="B28" s="85" t="str">
        <f t="shared" si="0"/>
        <v>Sofiivskyi</v>
      </c>
      <c r="C28" s="86">
        <f t="shared" si="0"/>
        <v>3997920.0279000001</v>
      </c>
      <c r="D28" s="123">
        <f t="shared" si="1"/>
        <v>6.8733242545525292E-2</v>
      </c>
      <c r="H28" s="19"/>
    </row>
    <row r="29" spans="1:9">
      <c r="B29" s="85" t="str">
        <f t="shared" si="0"/>
        <v>KINTO-Ekviti</v>
      </c>
      <c r="C29" s="86">
        <f t="shared" si="0"/>
        <v>3545095.39</v>
      </c>
      <c r="D29" s="123">
        <f t="shared" si="1"/>
        <v>6.0948167944190897E-2</v>
      </c>
      <c r="H29" s="19"/>
    </row>
    <row r="30" spans="1:9">
      <c r="B30" s="85" t="str">
        <f t="shared" si="0"/>
        <v>Altus – Depozyt</v>
      </c>
      <c r="C30" s="86">
        <f t="shared" si="0"/>
        <v>3448481.37</v>
      </c>
      <c r="D30" s="123">
        <f t="shared" si="1"/>
        <v>5.9287155511822072E-2</v>
      </c>
      <c r="H30" s="19"/>
    </row>
    <row r="31" spans="1:9">
      <c r="B31" s="85" t="str">
        <f t="shared" si="0"/>
        <v>UNIVER.UA/Taras Shevchenko: Fond Zaoshchadzhen</v>
      </c>
      <c r="C31" s="86">
        <f t="shared" si="0"/>
        <v>3150256.64</v>
      </c>
      <c r="D31" s="123">
        <f t="shared" si="1"/>
        <v>5.4160001252328088E-2</v>
      </c>
      <c r="H31" s="19"/>
    </row>
    <row r="32" spans="1:9">
      <c r="B32" s="85" t="str">
        <f t="shared" si="0"/>
        <v>Altus – Zbalansovanyi</v>
      </c>
      <c r="C32" s="86">
        <f t="shared" si="0"/>
        <v>2740606.7</v>
      </c>
      <c r="D32" s="123">
        <f t="shared" si="1"/>
        <v>4.7117196871978899E-2</v>
      </c>
      <c r="H32" s="19"/>
    </row>
    <row r="33" spans="2:8">
      <c r="B33" s="85" t="str">
        <f t="shared" si="0"/>
        <v>ОТP Klasychnyi</v>
      </c>
      <c r="C33" s="86">
        <f t="shared" si="0"/>
        <v>2680293.42</v>
      </c>
      <c r="D33" s="123">
        <f t="shared" si="1"/>
        <v>4.6080275854543308E-2</v>
      </c>
      <c r="H33" s="19"/>
    </row>
    <row r="34" spans="2:8">
      <c r="B34" s="85" t="str">
        <f t="shared" si="0"/>
        <v>OTP Fond Aktsii</v>
      </c>
      <c r="C34" s="86">
        <f t="shared" si="0"/>
        <v>2339503.2000000002</v>
      </c>
      <c r="D34" s="123">
        <f t="shared" si="1"/>
        <v>4.0221325028879415E-2</v>
      </c>
    </row>
    <row r="35" spans="2:8">
      <c r="B35" s="85" t="str">
        <f>B13</f>
        <v>KINTO-Kaznacheyskyi</v>
      </c>
      <c r="C35" s="86">
        <f>C13</f>
        <v>1479622.7209999999</v>
      </c>
      <c r="D35" s="123">
        <f t="shared" si="1"/>
        <v>2.5438044445271951E-2</v>
      </c>
    </row>
  </sheetData>
  <mergeCells count="3">
    <mergeCell ref="A1:H1"/>
    <mergeCell ref="A22:B22"/>
    <mergeCell ref="A23:H23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3" r:id="rId9" display="http://otpcapital.com.ua/"/>
    <hyperlink ref="H17" r:id="rId10" display="http://www.delta-capital.com.ua/"/>
    <hyperlink ref="H18" r:id="rId11" display="http://www.am.eavex.com.ua/"/>
    <hyperlink ref="H19" r:id="rId12" display="http://www.altus.ua/"/>
    <hyperlink ref="H14" r:id="rId13" display="http://www.vseswit.com.ua/"/>
    <hyperlink ref="H20" r:id="rId14" display="http://www.seb.ua/"/>
    <hyperlink ref="H22" r:id="rId15" display="http://art-capital.com.ua/"/>
    <hyperlink ref="H21" r:id="rId16" display="http://www.dragon-am.com/"/>
  </hyperlinks>
  <pageMargins left="0.75" right="0.75" top="1" bottom="1" header="0.5" footer="0.5"/>
  <pageSetup paperSize="9" scale="29" orientation="portrait" verticalDpi="1200" r:id="rId17"/>
  <headerFooter alignWithMargins="0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4"/>
  <sheetViews>
    <sheetView zoomScale="80" workbookViewId="0">
      <selection activeCell="K45" sqref="K45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68" t="s">
        <v>81</v>
      </c>
      <c r="B1" s="168"/>
      <c r="C1" s="168"/>
      <c r="D1" s="168"/>
      <c r="E1" s="168"/>
      <c r="F1" s="168"/>
      <c r="G1" s="168"/>
      <c r="H1" s="168"/>
      <c r="I1" s="168"/>
      <c r="J1" s="103"/>
    </row>
    <row r="2" spans="1:11" s="20" customFormat="1" ht="15.75" customHeight="1" thickBot="1">
      <c r="A2" s="169" t="s">
        <v>39</v>
      </c>
      <c r="B2" s="104"/>
      <c r="C2" s="105"/>
      <c r="D2" s="106"/>
      <c r="E2" s="171" t="s">
        <v>82</v>
      </c>
      <c r="F2" s="171"/>
      <c r="G2" s="171"/>
      <c r="H2" s="171"/>
      <c r="I2" s="171"/>
      <c r="J2" s="171"/>
      <c r="K2" s="171"/>
    </row>
    <row r="3" spans="1:11" s="22" customFormat="1" ht="64.5" thickBot="1">
      <c r="A3" s="170"/>
      <c r="B3" s="193" t="s">
        <v>83</v>
      </c>
      <c r="C3" s="194" t="s">
        <v>84</v>
      </c>
      <c r="D3" s="194" t="s">
        <v>85</v>
      </c>
      <c r="E3" s="17" t="s">
        <v>86</v>
      </c>
      <c r="F3" s="17" t="s">
        <v>87</v>
      </c>
      <c r="G3" s="17" t="s">
        <v>88</v>
      </c>
      <c r="H3" s="17" t="s">
        <v>89</v>
      </c>
      <c r="I3" s="17" t="s">
        <v>90</v>
      </c>
      <c r="J3" s="195" t="s">
        <v>91</v>
      </c>
      <c r="K3" s="18" t="s">
        <v>92</v>
      </c>
    </row>
    <row r="4" spans="1:11" s="20" customFormat="1" collapsed="1">
      <c r="A4" s="21">
        <v>1</v>
      </c>
      <c r="B4" s="189" t="s">
        <v>47</v>
      </c>
      <c r="C4" s="142">
        <v>38118</v>
      </c>
      <c r="D4" s="142">
        <v>38182</v>
      </c>
      <c r="E4" s="143">
        <v>2.0824919640110906E-2</v>
      </c>
      <c r="F4" s="143">
        <v>1.8888542749996073E-2</v>
      </c>
      <c r="G4" s="143">
        <v>4.2949156363873753E-2</v>
      </c>
      <c r="H4" s="143">
        <v>4.5084314886219223E-2</v>
      </c>
      <c r="I4" s="143">
        <v>5.5108450029676348E-2</v>
      </c>
      <c r="J4" s="144">
        <v>3.3128443101594423</v>
      </c>
      <c r="K4" s="120">
        <v>0.12703268711663473</v>
      </c>
    </row>
    <row r="5" spans="1:11" s="20" customFormat="1" collapsed="1">
      <c r="A5" s="21">
        <v>2</v>
      </c>
      <c r="B5" s="141" t="s">
        <v>53</v>
      </c>
      <c r="C5" s="142">
        <v>38828</v>
      </c>
      <c r="D5" s="142">
        <v>39028</v>
      </c>
      <c r="E5" s="143">
        <v>1.2744800090500163E-2</v>
      </c>
      <c r="F5" s="143">
        <v>3.1562354579327545E-2</v>
      </c>
      <c r="G5" s="143">
        <v>5.9836946582049633E-2</v>
      </c>
      <c r="H5" s="143">
        <v>0.18811134268518304</v>
      </c>
      <c r="I5" s="143">
        <v>0.12154135252339748</v>
      </c>
      <c r="J5" s="144">
        <v>2.7749403581266474</v>
      </c>
      <c r="K5" s="121">
        <v>0.14353527753335338</v>
      </c>
    </row>
    <row r="6" spans="1:11" s="20" customFormat="1" collapsed="1">
      <c r="A6" s="21">
        <v>3</v>
      </c>
      <c r="B6" s="141" t="s">
        <v>59</v>
      </c>
      <c r="C6" s="142">
        <v>38919</v>
      </c>
      <c r="D6" s="142">
        <v>39092</v>
      </c>
      <c r="E6" s="143">
        <v>4.0473211860138747E-2</v>
      </c>
      <c r="F6" s="143">
        <v>4.0572176831359386E-2</v>
      </c>
      <c r="G6" s="143">
        <v>0.20602395455178013</v>
      </c>
      <c r="H6" s="143">
        <v>8.0005355383715671E-2</v>
      </c>
      <c r="I6" s="143">
        <v>0.16907769441041887</v>
      </c>
      <c r="J6" s="144">
        <v>0.87430611205432407</v>
      </c>
      <c r="K6" s="121">
        <v>6.6705948802041171E-2</v>
      </c>
    </row>
    <row r="7" spans="1:11" s="20" customFormat="1" collapsed="1">
      <c r="A7" s="21">
        <v>4</v>
      </c>
      <c r="B7" s="141" t="s">
        <v>61</v>
      </c>
      <c r="C7" s="142">
        <v>38919</v>
      </c>
      <c r="D7" s="142">
        <v>39092</v>
      </c>
      <c r="E7" s="143">
        <v>8.7965854376574892E-2</v>
      </c>
      <c r="F7" s="143">
        <v>8.5659226335737415E-2</v>
      </c>
      <c r="G7" s="143">
        <v>0.32337878571850398</v>
      </c>
      <c r="H7" s="143">
        <v>-8.7412363687695449E-2</v>
      </c>
      <c r="I7" s="143">
        <v>0.16648737865460306</v>
      </c>
      <c r="J7" s="144">
        <v>-0.45115107420494394</v>
      </c>
      <c r="K7" s="121">
        <v>-5.9802937201208328E-2</v>
      </c>
    </row>
    <row r="8" spans="1:11" s="20" customFormat="1" collapsed="1">
      <c r="A8" s="21">
        <v>5</v>
      </c>
      <c r="B8" s="141" t="s">
        <v>62</v>
      </c>
      <c r="C8" s="142">
        <v>38968</v>
      </c>
      <c r="D8" s="142">
        <v>39140</v>
      </c>
      <c r="E8" s="143" t="s">
        <v>93</v>
      </c>
      <c r="F8" s="143" t="s">
        <v>93</v>
      </c>
      <c r="G8" s="143">
        <v>-3.3338302173353318E-2</v>
      </c>
      <c r="H8" s="143">
        <v>-4.7593869723843052E-2</v>
      </c>
      <c r="I8" s="143">
        <v>-4.4434479083690248E-2</v>
      </c>
      <c r="J8" s="144">
        <v>-0.17597241467787617</v>
      </c>
      <c r="K8" s="121">
        <v>-1.9965345674261004E-2</v>
      </c>
    </row>
    <row r="9" spans="1:11" s="20" customFormat="1" collapsed="1">
      <c r="A9" s="21">
        <v>6</v>
      </c>
      <c r="B9" s="141" t="s">
        <v>94</v>
      </c>
      <c r="C9" s="142">
        <v>39413</v>
      </c>
      <c r="D9" s="142">
        <v>39589</v>
      </c>
      <c r="E9" s="143">
        <v>1.3845376221145012E-2</v>
      </c>
      <c r="F9" s="143">
        <v>2.8314223856661602E-2</v>
      </c>
      <c r="G9" s="143">
        <v>8.6121435675661884E-2</v>
      </c>
      <c r="H9" s="143">
        <v>0.17389396762036036</v>
      </c>
      <c r="I9" s="143">
        <v>0.12673281247645107</v>
      </c>
      <c r="J9" s="144">
        <v>1.4771658225506936</v>
      </c>
      <c r="K9" s="121">
        <v>0.11450929494386175</v>
      </c>
    </row>
    <row r="10" spans="1:11" s="20" customFormat="1" collapsed="1">
      <c r="A10" s="21">
        <v>7</v>
      </c>
      <c r="B10" s="141" t="s">
        <v>60</v>
      </c>
      <c r="C10" s="142">
        <v>39429</v>
      </c>
      <c r="D10" s="142">
        <v>39618</v>
      </c>
      <c r="E10" s="143">
        <v>3.2374775415355828E-4</v>
      </c>
      <c r="F10" s="143">
        <v>-1.1380224502522296E-2</v>
      </c>
      <c r="G10" s="143">
        <v>-6.8243290654387057E-2</v>
      </c>
      <c r="H10" s="143">
        <v>-6.8299749727350867E-2</v>
      </c>
      <c r="I10" s="143">
        <v>-6.0814663382899536E-2</v>
      </c>
      <c r="J10" s="144">
        <v>-8.1464732984308896E-2</v>
      </c>
      <c r="K10" s="121">
        <v>-1.0200794600848551E-2</v>
      </c>
    </row>
    <row r="11" spans="1:11" s="20" customFormat="1" collapsed="1">
      <c r="A11" s="21">
        <v>8</v>
      </c>
      <c r="B11" s="141" t="s">
        <v>65</v>
      </c>
      <c r="C11" s="142">
        <v>39429</v>
      </c>
      <c r="D11" s="142">
        <v>39651</v>
      </c>
      <c r="E11" s="143">
        <v>-1.7394831006554146E-2</v>
      </c>
      <c r="F11" s="143">
        <v>-2.7103628120408896E-2</v>
      </c>
      <c r="G11" s="143">
        <v>-6.0667470958943204E-2</v>
      </c>
      <c r="H11" s="143">
        <v>-0.12109461428155943</v>
      </c>
      <c r="I11" s="143">
        <v>-6.7052695526929829E-2</v>
      </c>
      <c r="J11" s="144">
        <v>-0.6268972702943798</v>
      </c>
      <c r="K11" s="121">
        <v>-0.11332083717667574</v>
      </c>
    </row>
    <row r="12" spans="1:11" s="20" customFormat="1">
      <c r="A12" s="21">
        <v>9</v>
      </c>
      <c r="B12" s="141" t="s">
        <v>64</v>
      </c>
      <c r="C12" s="142">
        <v>39527</v>
      </c>
      <c r="D12" s="142">
        <v>39715</v>
      </c>
      <c r="E12" s="143">
        <v>1.0750217926149386E-2</v>
      </c>
      <c r="F12" s="143">
        <v>2.1518634299274586E-2</v>
      </c>
      <c r="G12" s="143">
        <v>7.6227724548870945E-2</v>
      </c>
      <c r="H12" s="143">
        <v>0.14007590965229655</v>
      </c>
      <c r="I12" s="143">
        <v>0.10363192830629697</v>
      </c>
      <c r="J12" s="144">
        <v>1.83831488095236</v>
      </c>
      <c r="K12" s="121">
        <v>0.13887966340356428</v>
      </c>
    </row>
    <row r="13" spans="1:11" s="20" customFormat="1" collapsed="1">
      <c r="A13" s="21">
        <v>10</v>
      </c>
      <c r="B13" s="141" t="s">
        <v>63</v>
      </c>
      <c r="C13" s="142">
        <v>39560</v>
      </c>
      <c r="D13" s="142">
        <v>39770</v>
      </c>
      <c r="E13" s="143">
        <v>3.5371630889213801E-2</v>
      </c>
      <c r="F13" s="143">
        <v>3.1130901920932708E-2</v>
      </c>
      <c r="G13" s="143">
        <v>0.1509010893745526</v>
      </c>
      <c r="H13" s="143">
        <v>1.8750061680270491E-2</v>
      </c>
      <c r="I13" s="143" t="s">
        <v>93</v>
      </c>
      <c r="J13" s="144">
        <v>-0.39466762186415483</v>
      </c>
      <c r="K13" s="121">
        <v>-6.178269904603062E-2</v>
      </c>
    </row>
    <row r="14" spans="1:11" s="20" customFormat="1" collapsed="1">
      <c r="A14" s="21">
        <v>11</v>
      </c>
      <c r="B14" s="141" t="s">
        <v>50</v>
      </c>
      <c r="C14" s="142">
        <v>39884</v>
      </c>
      <c r="D14" s="142">
        <v>40001</v>
      </c>
      <c r="E14" s="143">
        <v>1.5716332220061968E-2</v>
      </c>
      <c r="F14" s="143">
        <v>4.0710834899853054E-3</v>
      </c>
      <c r="G14" s="143">
        <v>8.260023945228312E-2</v>
      </c>
      <c r="H14" s="143">
        <v>2.0477826103877605E-2</v>
      </c>
      <c r="I14" s="143">
        <v>8.6012574531054042E-2</v>
      </c>
      <c r="J14" s="144">
        <v>-0.2289918682035248</v>
      </c>
      <c r="K14" s="121">
        <v>-3.5289809849488485E-2</v>
      </c>
    </row>
    <row r="15" spans="1:11" s="20" customFormat="1" collapsed="1">
      <c r="A15" s="21">
        <v>12</v>
      </c>
      <c r="B15" s="141" t="s">
        <v>58</v>
      </c>
      <c r="C15" s="142">
        <v>40031</v>
      </c>
      <c r="D15" s="142">
        <v>40129</v>
      </c>
      <c r="E15" s="143">
        <v>0.13978799869739889</v>
      </c>
      <c r="F15" s="143">
        <v>0.12261054578580821</v>
      </c>
      <c r="G15" s="143">
        <v>0.45545334647486402</v>
      </c>
      <c r="H15" s="143">
        <v>-3.2854577603463109E-2</v>
      </c>
      <c r="I15" s="143">
        <v>0.15462795715448685</v>
      </c>
      <c r="J15" s="144">
        <v>-0.7206185203452562</v>
      </c>
      <c r="K15" s="121">
        <v>-0.16901129870813425</v>
      </c>
    </row>
    <row r="16" spans="1:11" s="20" customFormat="1" collapsed="1">
      <c r="A16" s="21">
        <v>13</v>
      </c>
      <c r="B16" s="141" t="s">
        <v>95</v>
      </c>
      <c r="C16" s="142">
        <v>40253</v>
      </c>
      <c r="D16" s="142">
        <v>40366</v>
      </c>
      <c r="E16" s="143">
        <v>0.13209965238996291</v>
      </c>
      <c r="F16" s="143">
        <v>0.14589085363850618</v>
      </c>
      <c r="G16" s="143">
        <v>0.32706387904767653</v>
      </c>
      <c r="H16" s="143">
        <v>0.2211093411442755</v>
      </c>
      <c r="I16" s="143">
        <v>0.29661358818873373</v>
      </c>
      <c r="J16" s="144">
        <v>-0.19024880216172602</v>
      </c>
      <c r="K16" s="121">
        <v>-3.3261785907438002E-2</v>
      </c>
    </row>
    <row r="17" spans="1:12" s="20" customFormat="1" collapsed="1">
      <c r="A17" s="21">
        <v>14</v>
      </c>
      <c r="B17" s="141" t="s">
        <v>49</v>
      </c>
      <c r="C17" s="142">
        <v>40114</v>
      </c>
      <c r="D17" s="142">
        <v>40401</v>
      </c>
      <c r="E17" s="143">
        <v>8.0140881442320344E-2</v>
      </c>
      <c r="F17" s="143">
        <v>0.10417226859394968</v>
      </c>
      <c r="G17" s="143">
        <v>0.39941643615344802</v>
      </c>
      <c r="H17" s="143">
        <v>0.33043746742743751</v>
      </c>
      <c r="I17" s="143">
        <v>0.38193829117625944</v>
      </c>
      <c r="J17" s="144">
        <v>1.8059594576014026E-2</v>
      </c>
      <c r="K17" s="121">
        <v>2.9181374992088838E-3</v>
      </c>
    </row>
    <row r="18" spans="1:12" s="20" customFormat="1" collapsed="1">
      <c r="A18" s="21">
        <v>15</v>
      </c>
      <c r="B18" s="141" t="s">
        <v>51</v>
      </c>
      <c r="C18" s="142">
        <v>40226</v>
      </c>
      <c r="D18" s="142">
        <v>40430</v>
      </c>
      <c r="E18" s="143">
        <v>1.2300713393600393E-2</v>
      </c>
      <c r="F18" s="143">
        <v>3.0861040385722793E-2</v>
      </c>
      <c r="G18" s="143">
        <v>6.3232365948503899E-2</v>
      </c>
      <c r="H18" s="143">
        <v>0.19318556468865533</v>
      </c>
      <c r="I18" s="143">
        <v>0.12754059343810531</v>
      </c>
      <c r="J18" s="144">
        <v>1.7174794089834418</v>
      </c>
      <c r="K18" s="121">
        <v>0.1792584200015368</v>
      </c>
    </row>
    <row r="19" spans="1:12" s="20" customFormat="1" collapsed="1">
      <c r="A19" s="21">
        <v>16</v>
      </c>
      <c r="B19" s="73" t="s">
        <v>52</v>
      </c>
      <c r="C19" s="142">
        <v>40427</v>
      </c>
      <c r="D19" s="142">
        <v>40543</v>
      </c>
      <c r="E19" s="143">
        <v>1.0057376845235222E-2</v>
      </c>
      <c r="F19" s="143">
        <v>2.4969402600776736E-2</v>
      </c>
      <c r="G19" s="143">
        <v>3.637738643094357E-2</v>
      </c>
      <c r="H19" s="143">
        <v>0.16395677997469171</v>
      </c>
      <c r="I19" s="143">
        <v>0.1092151752332664</v>
      </c>
      <c r="J19" s="144">
        <v>1.1386671011541045</v>
      </c>
      <c r="K19" s="121">
        <v>0.14125325821796197</v>
      </c>
    </row>
    <row r="20" spans="1:12" s="20" customFormat="1" collapsed="1">
      <c r="A20" s="21">
        <v>17</v>
      </c>
      <c r="B20" s="196" t="s">
        <v>56</v>
      </c>
      <c r="C20" s="142">
        <v>40444</v>
      </c>
      <c r="D20" s="142">
        <v>40638</v>
      </c>
      <c r="E20" s="143">
        <v>2.6166743711198759E-2</v>
      </c>
      <c r="F20" s="143">
        <v>5.0969664028407413E-2</v>
      </c>
      <c r="G20" s="143">
        <v>2.8292671378597145E-2</v>
      </c>
      <c r="H20" s="143">
        <v>0.2238278687207913</v>
      </c>
      <c r="I20" s="143">
        <v>0.14351884421062833</v>
      </c>
      <c r="J20" s="144">
        <v>0.23490745724906703</v>
      </c>
      <c r="K20" s="121">
        <v>3.915797865050874E-2</v>
      </c>
    </row>
    <row r="21" spans="1:12" s="20" customFormat="1" collapsed="1">
      <c r="A21" s="21">
        <v>18</v>
      </c>
      <c r="B21" s="73" t="s">
        <v>96</v>
      </c>
      <c r="C21" s="142">
        <v>40427</v>
      </c>
      <c r="D21" s="142">
        <v>40708</v>
      </c>
      <c r="E21" s="143">
        <v>8.4339449085495399E-3</v>
      </c>
      <c r="F21" s="143">
        <v>2.3804066150753256E-2</v>
      </c>
      <c r="G21" s="143">
        <v>3.9665795819649796E-2</v>
      </c>
      <c r="H21" s="143">
        <v>0.18518561283197665</v>
      </c>
      <c r="I21" s="143">
        <v>9.4826485609594169E-2</v>
      </c>
      <c r="J21" s="144">
        <v>1.5629665807392672</v>
      </c>
      <c r="K21" s="121">
        <v>0.19426686260377291</v>
      </c>
    </row>
    <row r="22" spans="1:12" s="20" customFormat="1">
      <c r="A22" s="21">
        <v>19</v>
      </c>
      <c r="B22" s="73" t="s">
        <v>57</v>
      </c>
      <c r="C22" s="142">
        <v>41026</v>
      </c>
      <c r="D22" s="142">
        <v>41242</v>
      </c>
      <c r="E22" s="143">
        <v>1.493611059656752E-2</v>
      </c>
      <c r="F22" s="143">
        <v>2.3648038700057272E-2</v>
      </c>
      <c r="G22" s="143">
        <v>4.8293143639011493E-2</v>
      </c>
      <c r="H22" s="143">
        <v>8.6171780931255215E-2</v>
      </c>
      <c r="I22" s="143">
        <v>0.10934681623502951</v>
      </c>
      <c r="J22" s="144">
        <v>0.46686103003865265</v>
      </c>
      <c r="K22" s="121">
        <v>0.10496626256332031</v>
      </c>
    </row>
    <row r="23" spans="1:12" s="20" customFormat="1" ht="15.75" thickBot="1">
      <c r="A23" s="140"/>
      <c r="B23" s="145" t="s">
        <v>97</v>
      </c>
      <c r="C23" s="146" t="s">
        <v>4</v>
      </c>
      <c r="D23" s="146" t="s">
        <v>4</v>
      </c>
      <c r="E23" s="147">
        <f>AVERAGE(E4:E22)</f>
        <v>3.5808037886462661E-2</v>
      </c>
      <c r="F23" s="147">
        <f>AVERAGE(F4:F22)</f>
        <v>4.1675509518018052E-2</v>
      </c>
      <c r="G23" s="147">
        <f>AVERAGE(G4:G22)</f>
        <v>0.11913606807229402</v>
      </c>
      <c r="H23" s="147">
        <f>AVERAGE(H4:H22)</f>
        <v>9.0158843089847063E-2</v>
      </c>
      <c r="I23" s="147">
        <f>AVERAGE(I4:I22)</f>
        <v>0.11521767245469344</v>
      </c>
      <c r="J23" s="146" t="s">
        <v>4</v>
      </c>
      <c r="K23" s="146" t="s">
        <v>4</v>
      </c>
      <c r="L23" s="148"/>
    </row>
    <row r="24" spans="1:12" s="20" customFormat="1">
      <c r="A24" s="172" t="s">
        <v>98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</row>
    <row r="25" spans="1:12" s="20" customFormat="1" collapsed="1">
      <c r="J25" s="19"/>
    </row>
    <row r="26" spans="1:12" s="20" customFormat="1" collapsed="1">
      <c r="E26" s="109"/>
      <c r="J26" s="19"/>
    </row>
    <row r="27" spans="1:12" s="20" customFormat="1" collapsed="1">
      <c r="E27" s="110"/>
      <c r="J27" s="19"/>
    </row>
    <row r="28" spans="1:12" s="20" customFormat="1">
      <c r="E28" s="109"/>
      <c r="F28" s="109"/>
      <c r="J28" s="19"/>
    </row>
    <row r="29" spans="1:12" s="20" customFormat="1" collapsed="1">
      <c r="E29" s="110"/>
      <c r="I29" s="110"/>
      <c r="J29" s="19"/>
    </row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 collapsed="1"/>
    <row r="43" spans="3:8" s="20" customFormat="1"/>
    <row r="44" spans="3:8" s="20" customFormat="1"/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  <row r="64" spans="3:8" s="27" customFormat="1">
      <c r="C64" s="28"/>
      <c r="D64" s="28"/>
      <c r="E64" s="29"/>
      <c r="F64" s="29"/>
      <c r="G64" s="29"/>
      <c r="H64" s="29"/>
    </row>
  </sheetData>
  <mergeCells count="4">
    <mergeCell ref="A1:I1"/>
    <mergeCell ref="A2:A3"/>
    <mergeCell ref="E2:K2"/>
    <mergeCell ref="A24:K24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9"/>
  <sheetViews>
    <sheetView zoomScale="85" workbookViewId="0">
      <selection activeCell="H78" sqref="H78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73" t="s">
        <v>99</v>
      </c>
      <c r="B1" s="173"/>
      <c r="C1" s="173"/>
      <c r="D1" s="173"/>
      <c r="E1" s="173"/>
      <c r="F1" s="173"/>
      <c r="G1" s="173"/>
    </row>
    <row r="2" spans="1:8" ht="15.75" customHeight="1" thickBot="1">
      <c r="A2" s="197" t="s">
        <v>100</v>
      </c>
      <c r="B2" s="92"/>
      <c r="C2" s="174" t="s">
        <v>101</v>
      </c>
      <c r="D2" s="175"/>
      <c r="E2" s="174" t="s">
        <v>102</v>
      </c>
      <c r="F2" s="175"/>
      <c r="G2" s="93"/>
    </row>
    <row r="3" spans="1:8" ht="45.75" thickBot="1">
      <c r="A3" s="198"/>
      <c r="B3" s="199" t="s">
        <v>83</v>
      </c>
      <c r="C3" s="40" t="s">
        <v>103</v>
      </c>
      <c r="D3" s="33" t="s">
        <v>104</v>
      </c>
      <c r="E3" s="33" t="s">
        <v>105</v>
      </c>
      <c r="F3" s="33" t="s">
        <v>104</v>
      </c>
      <c r="G3" s="200" t="s">
        <v>106</v>
      </c>
    </row>
    <row r="4" spans="1:8" ht="15" customHeight="1">
      <c r="A4" s="21">
        <v>1</v>
      </c>
      <c r="B4" s="35" t="s">
        <v>58</v>
      </c>
      <c r="C4" s="36">
        <v>166.66106000000005</v>
      </c>
      <c r="D4" s="98">
        <v>0.15438440729997391</v>
      </c>
      <c r="E4" s="37">
        <v>564</v>
      </c>
      <c r="F4" s="98">
        <v>1.2806248722781044E-2</v>
      </c>
      <c r="G4" s="38">
        <v>14.854737549102076</v>
      </c>
      <c r="H4" s="52"/>
    </row>
    <row r="5" spans="1:8" ht="14.25" customHeight="1">
      <c r="A5" s="21">
        <v>2</v>
      </c>
      <c r="B5" s="35" t="s">
        <v>61</v>
      </c>
      <c r="C5" s="36">
        <v>64.810439999999943</v>
      </c>
      <c r="D5" s="98">
        <v>9.1050094927614039E-2</v>
      </c>
      <c r="E5" s="37">
        <v>4</v>
      </c>
      <c r="F5" s="98">
        <v>2.8348688873139618E-3</v>
      </c>
      <c r="G5" s="38">
        <v>2.0178902622253134</v>
      </c>
      <c r="H5" s="52"/>
    </row>
    <row r="6" spans="1:8">
      <c r="A6" s="21">
        <v>3</v>
      </c>
      <c r="B6" s="35" t="s">
        <v>49</v>
      </c>
      <c r="C6" s="36">
        <v>296.62504260000031</v>
      </c>
      <c r="D6" s="98">
        <v>8.0140881442325271E-2</v>
      </c>
      <c r="E6" s="37">
        <v>0</v>
      </c>
      <c r="F6" s="98">
        <v>0</v>
      </c>
      <c r="G6" s="38">
        <v>0</v>
      </c>
    </row>
    <row r="7" spans="1:8">
      <c r="A7" s="21">
        <v>4</v>
      </c>
      <c r="B7" s="35" t="s">
        <v>95</v>
      </c>
      <c r="C7" s="36">
        <v>272.98618000000016</v>
      </c>
      <c r="D7" s="98">
        <v>0.13209965238999105</v>
      </c>
      <c r="E7" s="37">
        <v>0</v>
      </c>
      <c r="F7" s="98">
        <v>0</v>
      </c>
      <c r="G7" s="38">
        <v>0</v>
      </c>
    </row>
    <row r="8" spans="1:8">
      <c r="A8" s="21">
        <v>5</v>
      </c>
      <c r="B8" s="201" t="s">
        <v>96</v>
      </c>
      <c r="C8" s="36">
        <v>44.070639999999663</v>
      </c>
      <c r="D8" s="98">
        <v>8.4339449085762564E-3</v>
      </c>
      <c r="E8" s="37">
        <v>0</v>
      </c>
      <c r="F8" s="98">
        <v>0</v>
      </c>
      <c r="G8" s="38">
        <v>0</v>
      </c>
    </row>
    <row r="9" spans="1:8">
      <c r="A9" s="21">
        <v>6</v>
      </c>
      <c r="B9" s="189" t="s">
        <v>59</v>
      </c>
      <c r="C9" s="36">
        <v>42.943020000000018</v>
      </c>
      <c r="D9" s="98">
        <v>4.0473211860158259E-2</v>
      </c>
      <c r="E9" s="37">
        <v>0</v>
      </c>
      <c r="F9" s="98">
        <v>0</v>
      </c>
      <c r="G9" s="38">
        <v>0</v>
      </c>
    </row>
    <row r="10" spans="1:8">
      <c r="A10" s="21">
        <v>7</v>
      </c>
      <c r="B10" s="35" t="s">
        <v>51</v>
      </c>
      <c r="C10" s="36">
        <v>41.903340000000313</v>
      </c>
      <c r="D10" s="98">
        <v>1.2300713393610512E-2</v>
      </c>
      <c r="E10" s="37">
        <v>0</v>
      </c>
      <c r="F10" s="98">
        <v>0</v>
      </c>
      <c r="G10" s="38">
        <v>0</v>
      </c>
    </row>
    <row r="11" spans="1:8">
      <c r="A11" s="21">
        <v>8</v>
      </c>
      <c r="B11" s="35" t="s">
        <v>54</v>
      </c>
      <c r="C11" s="36">
        <v>36.602890000000123</v>
      </c>
      <c r="D11" s="98">
        <v>1.3845376221096547E-2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35" t="s">
        <v>107</v>
      </c>
      <c r="C12" s="36">
        <v>34.488930000000167</v>
      </c>
      <c r="D12" s="98">
        <v>1.2744800090500188E-2</v>
      </c>
      <c r="E12" s="37">
        <v>0</v>
      </c>
      <c r="F12" s="98">
        <v>0</v>
      </c>
      <c r="G12" s="38">
        <v>0</v>
      </c>
    </row>
    <row r="13" spans="1:8" ht="15">
      <c r="A13" s="21">
        <v>10</v>
      </c>
      <c r="B13" s="202" t="s">
        <v>108</v>
      </c>
      <c r="C13" s="36">
        <v>31.367840000000314</v>
      </c>
      <c r="D13" s="98">
        <v>1.0057376845240624E-2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35" t="s">
        <v>64</v>
      </c>
      <c r="C14" s="36">
        <v>5.071580000000016</v>
      </c>
      <c r="D14" s="98">
        <v>1.0750217926150265E-2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35" t="s">
        <v>60</v>
      </c>
      <c r="C15" s="36">
        <v>0.2839000000000233</v>
      </c>
      <c r="D15" s="98">
        <v>3.2374775417816294E-4</v>
      </c>
      <c r="E15" s="37">
        <v>0</v>
      </c>
      <c r="F15" s="98">
        <v>0</v>
      </c>
      <c r="G15" s="38">
        <v>0</v>
      </c>
    </row>
    <row r="16" spans="1:8">
      <c r="A16" s="21">
        <v>13</v>
      </c>
      <c r="B16" s="35" t="s">
        <v>65</v>
      </c>
      <c r="C16" s="36">
        <v>-7.4041500000000227</v>
      </c>
      <c r="D16" s="98">
        <v>-1.7394831006555613E-2</v>
      </c>
      <c r="E16" s="37">
        <v>0</v>
      </c>
      <c r="F16" s="98">
        <v>0</v>
      </c>
      <c r="G16" s="38">
        <v>0</v>
      </c>
    </row>
    <row r="17" spans="1:8" ht="13.5" customHeight="1">
      <c r="A17" s="21">
        <v>14</v>
      </c>
      <c r="B17" s="203" t="s">
        <v>50</v>
      </c>
      <c r="C17" s="36">
        <v>53.335640000000126</v>
      </c>
      <c r="D17" s="98">
        <v>1.5274716423430942E-2</v>
      </c>
      <c r="E17" s="37">
        <v>-2</v>
      </c>
      <c r="F17" s="98">
        <v>-4.3478260869565219E-4</v>
      </c>
      <c r="G17" s="38">
        <v>-1.5068449043478942</v>
      </c>
    </row>
    <row r="18" spans="1:8">
      <c r="A18" s="21">
        <v>15</v>
      </c>
      <c r="B18" s="35" t="s">
        <v>56</v>
      </c>
      <c r="C18" s="36">
        <v>39.946580000000075</v>
      </c>
      <c r="D18" s="98">
        <v>2.4643110832641757E-2</v>
      </c>
      <c r="E18" s="37">
        <v>-2</v>
      </c>
      <c r="F18" s="98">
        <v>-1.4847809948032665E-3</v>
      </c>
      <c r="G18" s="38">
        <v>-1.914945178706418</v>
      </c>
    </row>
    <row r="19" spans="1:8">
      <c r="A19" s="21">
        <v>16</v>
      </c>
      <c r="B19" s="73" t="s">
        <v>47</v>
      </c>
      <c r="C19" s="36">
        <v>409.89742000000177</v>
      </c>
      <c r="D19" s="98">
        <v>1.9320597430834092E-2</v>
      </c>
      <c r="E19" s="37">
        <v>-74</v>
      </c>
      <c r="F19" s="98">
        <v>-1.4736339015453243E-3</v>
      </c>
      <c r="G19" s="38">
        <v>-31.499339261365918</v>
      </c>
    </row>
    <row r="20" spans="1:8">
      <c r="A20" s="21">
        <v>17</v>
      </c>
      <c r="B20" s="73" t="s">
        <v>57</v>
      </c>
      <c r="C20" s="36">
        <v>-33.723950300000141</v>
      </c>
      <c r="D20" s="98">
        <v>-2.2284352250255046E-2</v>
      </c>
      <c r="E20" s="37">
        <v>-384</v>
      </c>
      <c r="F20" s="98">
        <v>-3.6672715117944801E-2</v>
      </c>
      <c r="G20" s="38">
        <v>-54.772791051437913</v>
      </c>
    </row>
    <row r="21" spans="1:8">
      <c r="A21" s="21">
        <v>18</v>
      </c>
      <c r="B21" s="35" t="s">
        <v>63</v>
      </c>
      <c r="C21" s="36">
        <v>-81.392120000000006</v>
      </c>
      <c r="D21" s="98">
        <v>-0.12058430381119589</v>
      </c>
      <c r="E21" s="37">
        <v>-1739</v>
      </c>
      <c r="F21" s="98">
        <v>-0.15062797747942833</v>
      </c>
      <c r="G21" s="38">
        <v>-104.54281454655697</v>
      </c>
    </row>
    <row r="22" spans="1:8">
      <c r="A22" s="21">
        <v>19</v>
      </c>
      <c r="B22" s="35" t="s">
        <v>62</v>
      </c>
      <c r="C22" s="36" t="s">
        <v>93</v>
      </c>
      <c r="D22" s="36" t="s">
        <v>93</v>
      </c>
      <c r="E22" s="36" t="s">
        <v>93</v>
      </c>
      <c r="F22" s="36" t="s">
        <v>93</v>
      </c>
      <c r="G22" s="36" t="s">
        <v>93</v>
      </c>
    </row>
    <row r="23" spans="1:8" ht="15.75" thickBot="1">
      <c r="A23" s="91"/>
      <c r="B23" s="94" t="s">
        <v>66</v>
      </c>
      <c r="C23" s="95">
        <v>1418.4742823000029</v>
      </c>
      <c r="D23" s="99">
        <v>2.6027778842850371E-2</v>
      </c>
      <c r="E23" s="96">
        <v>-1633</v>
      </c>
      <c r="F23" s="99">
        <v>-5.4150146119178735E-4</v>
      </c>
      <c r="G23" s="97">
        <v>-177.36410713108774</v>
      </c>
      <c r="H23" s="52"/>
    </row>
    <row r="24" spans="1:8">
      <c r="B24" s="67"/>
      <c r="C24" s="68"/>
      <c r="D24" s="69"/>
      <c r="E24" s="70"/>
      <c r="F24" s="69"/>
      <c r="G24" s="68"/>
      <c r="H24" s="52"/>
    </row>
    <row r="43" spans="2:5" ht="15">
      <c r="B43" s="59"/>
      <c r="C43" s="60"/>
      <c r="D43" s="61"/>
      <c r="E43" s="62"/>
    </row>
    <row r="44" spans="2:5" ht="15">
      <c r="B44" s="59"/>
      <c r="C44" s="60"/>
      <c r="D44" s="61"/>
      <c r="E44" s="62"/>
    </row>
    <row r="45" spans="2:5" ht="15">
      <c r="B45" s="59"/>
      <c r="C45" s="60"/>
      <c r="D45" s="61"/>
      <c r="E45" s="62"/>
    </row>
    <row r="46" spans="2:5" ht="15">
      <c r="B46" s="59"/>
      <c r="C46" s="60"/>
      <c r="D46" s="61"/>
      <c r="E46" s="62"/>
    </row>
    <row r="47" spans="2:5" ht="15">
      <c r="B47" s="59"/>
      <c r="C47" s="60"/>
      <c r="D47" s="61"/>
      <c r="E47" s="62"/>
    </row>
    <row r="48" spans="2:5" ht="15">
      <c r="B48" s="59"/>
      <c r="C48" s="60"/>
      <c r="D48" s="61"/>
      <c r="E48" s="62"/>
    </row>
    <row r="49" spans="2:6" ht="15.75" thickBot="1">
      <c r="B49" s="81"/>
      <c r="C49" s="81"/>
      <c r="D49" s="81"/>
      <c r="E49" s="81"/>
    </row>
    <row r="52" spans="2:6" ht="14.25" customHeight="1"/>
    <row r="53" spans="2:6">
      <c r="F53" s="52"/>
    </row>
    <row r="55" spans="2:6">
      <c r="F55"/>
    </row>
    <row r="56" spans="2:6">
      <c r="F56"/>
    </row>
    <row r="57" spans="2:6" ht="30.75" thickBot="1">
      <c r="B57" s="40" t="s">
        <v>83</v>
      </c>
      <c r="C57" s="33" t="s">
        <v>109</v>
      </c>
      <c r="D57" s="33" t="s">
        <v>110</v>
      </c>
      <c r="E57" s="34" t="s">
        <v>111</v>
      </c>
      <c r="F57"/>
    </row>
    <row r="58" spans="2:6">
      <c r="B58" s="35" t="str">
        <f t="shared" ref="B58:D62" si="0">B4</f>
        <v>Аrgentum</v>
      </c>
      <c r="C58" s="36">
        <f t="shared" si="0"/>
        <v>166.66106000000005</v>
      </c>
      <c r="D58" s="98">
        <f t="shared" si="0"/>
        <v>0.15438440729997391</v>
      </c>
      <c r="E58" s="38">
        <f>G4</f>
        <v>14.854737549102076</v>
      </c>
    </row>
    <row r="59" spans="2:6">
      <c r="B59" s="35" t="str">
        <f t="shared" si="0"/>
        <v>UNIVER.UA/Iaroslav Mudryi: Fond Aktsii</v>
      </c>
      <c r="C59" s="36">
        <f t="shared" si="0"/>
        <v>64.810439999999943</v>
      </c>
      <c r="D59" s="98">
        <f t="shared" si="0"/>
        <v>9.1050094927614039E-2</v>
      </c>
      <c r="E59" s="38">
        <f>G5</f>
        <v>2.0178902622253134</v>
      </c>
    </row>
    <row r="60" spans="2:6">
      <c r="B60" s="35" t="str">
        <f t="shared" si="0"/>
        <v>Sofiivskyi</v>
      </c>
      <c r="C60" s="36">
        <f t="shared" si="0"/>
        <v>296.62504260000031</v>
      </c>
      <c r="D60" s="98">
        <f t="shared" si="0"/>
        <v>8.0140881442325271E-2</v>
      </c>
      <c r="E60" s="38">
        <f>G6</f>
        <v>0</v>
      </c>
    </row>
    <row r="61" spans="2:6">
      <c r="B61" s="35" t="str">
        <f t="shared" si="0"/>
        <v>ОТP Fond Aktsii</v>
      </c>
      <c r="C61" s="36">
        <f t="shared" si="0"/>
        <v>272.98618000000016</v>
      </c>
      <c r="D61" s="98">
        <f t="shared" si="0"/>
        <v>0.13209965238999105</v>
      </c>
      <c r="E61" s="38">
        <f>G7</f>
        <v>0</v>
      </c>
    </row>
    <row r="62" spans="2:6">
      <c r="B62" s="158" t="str">
        <f t="shared" si="0"/>
        <v xml:space="preserve">UNIVER.UA/Myhailo Hrushevskyi: Fond Derzhavnykh Paperiv   </v>
      </c>
      <c r="C62" s="159">
        <f t="shared" si="0"/>
        <v>44.070639999999663</v>
      </c>
      <c r="D62" s="160">
        <f t="shared" si="0"/>
        <v>8.4339449085762564E-3</v>
      </c>
      <c r="E62" s="161">
        <f>G8</f>
        <v>0</v>
      </c>
    </row>
    <row r="63" spans="2:6">
      <c r="B63" s="122" t="str">
        <f t="shared" ref="B63:D67" si="1">B17</f>
        <v>KINTO-Ekviti</v>
      </c>
      <c r="C63" s="36">
        <f t="shared" si="1"/>
        <v>53.335640000000126</v>
      </c>
      <c r="D63" s="98">
        <f t="shared" si="1"/>
        <v>1.5274716423430942E-2</v>
      </c>
      <c r="E63" s="38">
        <f>G17</f>
        <v>-1.5068449043478942</v>
      </c>
    </row>
    <row r="64" spans="2:6">
      <c r="B64" s="122" t="str">
        <f t="shared" si="1"/>
        <v>VSI</v>
      </c>
      <c r="C64" s="36">
        <f t="shared" si="1"/>
        <v>39.946580000000075</v>
      </c>
      <c r="D64" s="98">
        <f t="shared" si="1"/>
        <v>2.4643110832641757E-2</v>
      </c>
      <c r="E64" s="38">
        <f>G18</f>
        <v>-1.914945178706418</v>
      </c>
    </row>
    <row r="65" spans="2:5">
      <c r="B65" s="122" t="str">
        <f t="shared" si="1"/>
        <v>KINTO-Klasychnyi</v>
      </c>
      <c r="C65" s="36">
        <f t="shared" si="1"/>
        <v>409.89742000000177</v>
      </c>
      <c r="D65" s="98">
        <f t="shared" si="1"/>
        <v>1.9320597430834092E-2</v>
      </c>
      <c r="E65" s="38">
        <f>G19</f>
        <v>-31.499339261365918</v>
      </c>
    </row>
    <row r="66" spans="2:5">
      <c r="B66" s="122" t="str">
        <f t="shared" si="1"/>
        <v>KINTO-Kaznacheyskyi</v>
      </c>
      <c r="C66" s="36">
        <f t="shared" si="1"/>
        <v>-33.723950300000141</v>
      </c>
      <c r="D66" s="98">
        <f t="shared" si="1"/>
        <v>-2.2284352250255046E-2</v>
      </c>
      <c r="E66" s="38">
        <f>G20</f>
        <v>-54.772791051437913</v>
      </c>
    </row>
    <row r="67" spans="2:5">
      <c r="B67" s="122" t="str">
        <f t="shared" si="1"/>
        <v>Nadbannia</v>
      </c>
      <c r="C67" s="36">
        <f t="shared" si="1"/>
        <v>-81.392120000000006</v>
      </c>
      <c r="D67" s="98">
        <f t="shared" si="1"/>
        <v>-0.12058430381119589</v>
      </c>
      <c r="E67" s="38">
        <f>G21</f>
        <v>-104.54281454655697</v>
      </c>
    </row>
    <row r="68" spans="2:5">
      <c r="B68" s="129" t="s">
        <v>68</v>
      </c>
      <c r="C68" s="130">
        <f>C23-SUM(C58:C67)</f>
        <v>185.257350000001</v>
      </c>
      <c r="D68" s="131"/>
      <c r="E68" s="130">
        <f>G23-SUM(E58:E67)</f>
        <v>0</v>
      </c>
    </row>
    <row r="69" spans="2:5" ht="15">
      <c r="B69" s="127" t="s">
        <v>66</v>
      </c>
      <c r="C69" s="128">
        <f>SUM(C58:C68)</f>
        <v>1418.4742823000029</v>
      </c>
      <c r="D69" s="128"/>
      <c r="E69" s="128">
        <f>SUM(E58:E68)</f>
        <v>-177.36410713108774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8"/>
  <sheetViews>
    <sheetView zoomScale="80" workbookViewId="0">
      <selection activeCell="A52" sqref="A52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5" t="s">
        <v>83</v>
      </c>
      <c r="B1" s="66" t="s">
        <v>112</v>
      </c>
      <c r="C1" s="10"/>
    </row>
    <row r="2" spans="1:3" ht="14.25">
      <c r="A2" s="35" t="s">
        <v>65</v>
      </c>
      <c r="B2" s="162">
        <v>-1.7394831006554146E-2</v>
      </c>
      <c r="C2" s="10"/>
    </row>
    <row r="3" spans="1:3" ht="14.25">
      <c r="A3" s="204" t="s">
        <v>113</v>
      </c>
      <c r="B3" s="136">
        <v>3.2374775415355828E-4</v>
      </c>
      <c r="C3" s="10"/>
    </row>
    <row r="4" spans="1:3" ht="14.25">
      <c r="A4" s="201" t="s">
        <v>96</v>
      </c>
      <c r="B4" s="136">
        <v>8.4339449085495399E-3</v>
      </c>
      <c r="C4" s="10"/>
    </row>
    <row r="5" spans="1:3" ht="15">
      <c r="A5" s="202" t="s">
        <v>108</v>
      </c>
      <c r="B5" s="137">
        <v>1.0057376845235222E-2</v>
      </c>
      <c r="C5" s="10"/>
    </row>
    <row r="6" spans="1:3" ht="14.25">
      <c r="A6" s="35" t="s">
        <v>64</v>
      </c>
      <c r="B6" s="137">
        <v>1.0750217926149386E-2</v>
      </c>
      <c r="C6" s="10"/>
    </row>
    <row r="7" spans="1:3" ht="14.25">
      <c r="A7" s="35" t="s">
        <v>51</v>
      </c>
      <c r="B7" s="137">
        <v>1.2300713393600393E-2</v>
      </c>
      <c r="C7" s="10"/>
    </row>
    <row r="8" spans="1:3" ht="14.25">
      <c r="A8" s="205" t="s">
        <v>53</v>
      </c>
      <c r="B8" s="138">
        <v>1.2744800090500163E-2</v>
      </c>
      <c r="C8" s="10"/>
    </row>
    <row r="9" spans="1:3" ht="14.25">
      <c r="A9" s="132" t="s">
        <v>114</v>
      </c>
      <c r="B9" s="137">
        <v>1.3845376221145012E-2</v>
      </c>
      <c r="C9" s="10"/>
    </row>
    <row r="10" spans="1:3" ht="14.25">
      <c r="A10" s="204" t="s">
        <v>115</v>
      </c>
      <c r="B10" s="137">
        <v>1.493611059656752E-2</v>
      </c>
      <c r="C10" s="10"/>
    </row>
    <row r="11" spans="1:3" ht="14.25">
      <c r="A11" s="203" t="s">
        <v>50</v>
      </c>
      <c r="B11" s="137">
        <v>1.5716332220061968E-2</v>
      </c>
      <c r="C11" s="10"/>
    </row>
    <row r="12" spans="1:3" ht="14.25">
      <c r="A12" s="204" t="s">
        <v>116</v>
      </c>
      <c r="B12" s="137">
        <v>2.0824919640110906E-2</v>
      </c>
      <c r="C12" s="10"/>
    </row>
    <row r="13" spans="1:3" ht="14.25">
      <c r="A13" s="189" t="s">
        <v>56</v>
      </c>
      <c r="B13" s="137">
        <v>2.6166743711198759E-2</v>
      </c>
      <c r="C13" s="10"/>
    </row>
    <row r="14" spans="1:3" ht="14.25">
      <c r="A14" s="35" t="s">
        <v>63</v>
      </c>
      <c r="B14" s="137">
        <v>3.5371630889213801E-2</v>
      </c>
      <c r="C14" s="10"/>
    </row>
    <row r="15" spans="1:3" ht="14.25">
      <c r="A15" s="189" t="s">
        <v>59</v>
      </c>
      <c r="B15" s="137">
        <v>4.0473211860138747E-2</v>
      </c>
      <c r="C15" s="10"/>
    </row>
    <row r="16" spans="1:3" ht="14.25">
      <c r="A16" s="35" t="s">
        <v>49</v>
      </c>
      <c r="B16" s="137">
        <v>8.0140881442320344E-2</v>
      </c>
      <c r="C16" s="10"/>
    </row>
    <row r="17" spans="1:3" ht="14.25">
      <c r="A17" s="35" t="s">
        <v>61</v>
      </c>
      <c r="B17" s="137">
        <v>8.7965854376574892E-2</v>
      </c>
      <c r="C17" s="10"/>
    </row>
    <row r="18" spans="1:3" ht="14.25">
      <c r="A18" s="132" t="s">
        <v>95</v>
      </c>
      <c r="B18" s="137">
        <v>0.13209965238996291</v>
      </c>
      <c r="C18" s="10"/>
    </row>
    <row r="19" spans="1:3" ht="14.25">
      <c r="A19" s="132" t="s">
        <v>58</v>
      </c>
      <c r="B19" s="137">
        <v>0.13978799869739889</v>
      </c>
      <c r="C19" s="10"/>
    </row>
    <row r="20" spans="1:3" ht="14.25">
      <c r="A20" s="187" t="s">
        <v>117</v>
      </c>
      <c r="B20" s="136">
        <v>3.5808037886462661E-2</v>
      </c>
      <c r="C20" s="10"/>
    </row>
    <row r="21" spans="1:3" ht="14.25">
      <c r="A21" s="141" t="s">
        <v>17</v>
      </c>
      <c r="B21" s="136">
        <v>0.13950348125747225</v>
      </c>
      <c r="C21" s="10"/>
    </row>
    <row r="22" spans="1:3" ht="14.25">
      <c r="A22" s="141" t="s">
        <v>16</v>
      </c>
      <c r="B22" s="136">
        <v>7.4927179027559854E-2</v>
      </c>
      <c r="C22" s="57"/>
    </row>
    <row r="23" spans="1:3" ht="14.25">
      <c r="A23" s="141" t="s">
        <v>118</v>
      </c>
      <c r="B23" s="136">
        <v>1.9920227629885767E-2</v>
      </c>
      <c r="C23" s="9"/>
    </row>
    <row r="24" spans="1:3" ht="14.25">
      <c r="A24" s="141" t="s">
        <v>119</v>
      </c>
      <c r="B24" s="136">
        <v>1.6763349383633441E-2</v>
      </c>
      <c r="C24" s="76"/>
    </row>
    <row r="25" spans="1:3" ht="14.25">
      <c r="A25" s="141" t="s">
        <v>120</v>
      </c>
      <c r="B25" s="136">
        <v>1.4794520547945205E-2</v>
      </c>
      <c r="C25" s="10"/>
    </row>
    <row r="26" spans="1:3" ht="15" thickBot="1">
      <c r="A26" s="206" t="s">
        <v>121</v>
      </c>
      <c r="B26" s="139">
        <v>1.2003011597572444E-2</v>
      </c>
      <c r="C26" s="10"/>
    </row>
    <row r="27" spans="1:3">
      <c r="B27" s="10"/>
      <c r="C27" s="10"/>
    </row>
    <row r="28" spans="1:3">
      <c r="C28" s="10"/>
    </row>
    <row r="29" spans="1:3">
      <c r="B29" s="10"/>
      <c r="C29" s="10"/>
    </row>
    <row r="30" spans="1:3">
      <c r="C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0"/>
  <sheetViews>
    <sheetView zoomScale="85" workbookViewId="0">
      <selection activeCell="I41" sqref="I41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64" t="s">
        <v>122</v>
      </c>
      <c r="B1" s="164"/>
      <c r="C1" s="164"/>
      <c r="D1" s="164"/>
      <c r="E1" s="164"/>
      <c r="F1" s="164"/>
      <c r="G1" s="164"/>
      <c r="H1" s="164"/>
      <c r="I1" s="164"/>
      <c r="J1" s="164"/>
      <c r="K1" s="13"/>
      <c r="L1" s="14"/>
      <c r="M1" s="14"/>
    </row>
    <row r="2" spans="1:13" ht="45.75" thickBot="1">
      <c r="A2" s="15" t="s">
        <v>100</v>
      </c>
      <c r="B2" s="15" t="s">
        <v>83</v>
      </c>
      <c r="C2" s="42" t="s">
        <v>123</v>
      </c>
      <c r="D2" s="42" t="s">
        <v>124</v>
      </c>
      <c r="E2" s="42" t="s">
        <v>41</v>
      </c>
      <c r="F2" s="42" t="s">
        <v>42</v>
      </c>
      <c r="G2" s="42" t="s">
        <v>43</v>
      </c>
      <c r="H2" s="42" t="s">
        <v>44</v>
      </c>
      <c r="I2" s="17" t="s">
        <v>45</v>
      </c>
      <c r="J2" s="18" t="s">
        <v>46</v>
      </c>
    </row>
    <row r="3" spans="1:13">
      <c r="A3" s="21">
        <v>1</v>
      </c>
      <c r="B3" s="85" t="s">
        <v>125</v>
      </c>
      <c r="C3" s="208" t="s">
        <v>132</v>
      </c>
      <c r="D3" s="209" t="s">
        <v>133</v>
      </c>
      <c r="E3" s="86">
        <v>8247671.6600000001</v>
      </c>
      <c r="F3" s="87">
        <v>31104</v>
      </c>
      <c r="G3" s="86">
        <v>265.16434092078191</v>
      </c>
      <c r="H3" s="51">
        <v>100</v>
      </c>
      <c r="I3" s="85" t="s">
        <v>135</v>
      </c>
      <c r="J3" s="88" t="s">
        <v>11</v>
      </c>
    </row>
    <row r="4" spans="1:13" ht="14.25" customHeight="1">
      <c r="A4" s="21">
        <v>2</v>
      </c>
      <c r="B4" s="85" t="s">
        <v>126</v>
      </c>
      <c r="C4" s="208" t="s">
        <v>132</v>
      </c>
      <c r="D4" s="209" t="s">
        <v>134</v>
      </c>
      <c r="E4" s="86">
        <v>1891324.4</v>
      </c>
      <c r="F4" s="87">
        <v>56175</v>
      </c>
      <c r="G4" s="86">
        <v>33.668436137071652</v>
      </c>
      <c r="H4" s="84">
        <v>100</v>
      </c>
      <c r="I4" s="85" t="s">
        <v>135</v>
      </c>
      <c r="J4" s="88" t="s">
        <v>11</v>
      </c>
    </row>
    <row r="5" spans="1:13" ht="14.25" customHeight="1">
      <c r="A5" s="21">
        <v>3</v>
      </c>
      <c r="B5" s="85" t="s">
        <v>127</v>
      </c>
      <c r="C5" s="208" t="s">
        <v>132</v>
      </c>
      <c r="D5" s="209" t="s">
        <v>133</v>
      </c>
      <c r="E5" s="86">
        <v>1269079.29</v>
      </c>
      <c r="F5" s="87">
        <v>783</v>
      </c>
      <c r="G5" s="86">
        <v>1620.7909195402299</v>
      </c>
      <c r="H5" s="84">
        <v>1000</v>
      </c>
      <c r="I5" s="189" t="s">
        <v>136</v>
      </c>
      <c r="J5" s="88" t="s">
        <v>10</v>
      </c>
    </row>
    <row r="6" spans="1:13">
      <c r="A6" s="21">
        <v>4</v>
      </c>
      <c r="B6" s="85" t="s">
        <v>128</v>
      </c>
      <c r="C6" s="208" t="s">
        <v>132</v>
      </c>
      <c r="D6" s="209" t="s">
        <v>134</v>
      </c>
      <c r="E6" s="86">
        <v>1098005.4402000001</v>
      </c>
      <c r="F6" s="87">
        <v>2939</v>
      </c>
      <c r="G6" s="86">
        <v>373.59831241919022</v>
      </c>
      <c r="H6" s="51">
        <v>1000</v>
      </c>
      <c r="I6" s="85" t="s">
        <v>137</v>
      </c>
      <c r="J6" s="88" t="s">
        <v>0</v>
      </c>
    </row>
    <row r="7" spans="1:13">
      <c r="A7" s="21">
        <v>5</v>
      </c>
      <c r="B7" s="73" t="s">
        <v>129</v>
      </c>
      <c r="C7" s="208" t="s">
        <v>132</v>
      </c>
      <c r="D7" s="209" t="s">
        <v>133</v>
      </c>
      <c r="E7" s="86">
        <v>715256.19</v>
      </c>
      <c r="F7" s="87">
        <v>905</v>
      </c>
      <c r="G7" s="86">
        <v>790.33833149171267</v>
      </c>
      <c r="H7" s="51">
        <v>1000</v>
      </c>
      <c r="I7" s="192" t="s">
        <v>138</v>
      </c>
      <c r="J7" s="88" t="s">
        <v>1</v>
      </c>
    </row>
    <row r="8" spans="1:13" s="43" customFormat="1" collapsed="1">
      <c r="A8" s="21">
        <v>6</v>
      </c>
      <c r="B8" s="207" t="s">
        <v>130</v>
      </c>
      <c r="C8" s="208" t="s">
        <v>132</v>
      </c>
      <c r="D8" s="209" t="s">
        <v>133</v>
      </c>
      <c r="E8" s="86">
        <v>565460.91</v>
      </c>
      <c r="F8" s="87">
        <v>679</v>
      </c>
      <c r="G8" s="86">
        <v>832.78484536082476</v>
      </c>
      <c r="H8" s="51">
        <v>1000</v>
      </c>
      <c r="I8" s="189" t="s">
        <v>139</v>
      </c>
      <c r="J8" s="88" t="s">
        <v>2</v>
      </c>
    </row>
    <row r="9" spans="1:13" s="43" customFormat="1">
      <c r="A9" s="21">
        <v>7</v>
      </c>
      <c r="B9" s="85" t="s">
        <v>131</v>
      </c>
      <c r="C9" s="208" t="s">
        <v>132</v>
      </c>
      <c r="D9" s="209" t="s">
        <v>133</v>
      </c>
      <c r="E9" s="86">
        <v>363663.35720000003</v>
      </c>
      <c r="F9" s="87">
        <v>26857</v>
      </c>
      <c r="G9" s="86">
        <v>13.540728942175225</v>
      </c>
      <c r="H9" s="51">
        <v>10.5</v>
      </c>
      <c r="I9" s="85" t="s">
        <v>140</v>
      </c>
      <c r="J9" s="88" t="s">
        <v>13</v>
      </c>
    </row>
    <row r="10" spans="1:13" ht="15.75" customHeight="1" thickBot="1">
      <c r="A10" s="165" t="s">
        <v>66</v>
      </c>
      <c r="B10" s="166"/>
      <c r="C10" s="111" t="s">
        <v>4</v>
      </c>
      <c r="D10" s="111" t="s">
        <v>4</v>
      </c>
      <c r="E10" s="100">
        <f>SUM(E3:E9)</f>
        <v>14150461.247400003</v>
      </c>
      <c r="F10" s="101">
        <f>SUM(F3:F9)</f>
        <v>119442</v>
      </c>
      <c r="G10" s="111" t="s">
        <v>4</v>
      </c>
      <c r="H10" s="111" t="s">
        <v>4</v>
      </c>
      <c r="I10" s="111" t="s">
        <v>4</v>
      </c>
      <c r="J10" s="112" t="s">
        <v>4</v>
      </c>
    </row>
  </sheetData>
  <mergeCells count="2">
    <mergeCell ref="A1:J1"/>
    <mergeCell ref="A10:B10"/>
  </mergeCells>
  <phoneticPr fontId="11" type="noConversion"/>
  <hyperlinks>
    <hyperlink ref="J6" r:id="rId1" display="http://am.concorde.ua/"/>
    <hyperlink ref="J7" r:id="rId2" display="http://www.dragon-am.com/"/>
    <hyperlink ref="J8" r:id="rId3" display="http://otpcapital.com.ua/"/>
    <hyperlink ref="J3" r:id="rId4" display="http://dragon-am.com/"/>
    <hyperlink ref="J10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2"/>
  <sheetViews>
    <sheetView zoomScale="85" workbookViewId="0">
      <selection activeCell="K36" sqref="K36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76" t="s">
        <v>141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customFormat="1" ht="15.75" customHeight="1" thickBot="1">
      <c r="A2" s="210" t="s">
        <v>39</v>
      </c>
      <c r="B2" s="104"/>
      <c r="C2" s="105"/>
      <c r="D2" s="106"/>
      <c r="E2" s="171" t="s">
        <v>82</v>
      </c>
      <c r="F2" s="171"/>
      <c r="G2" s="171"/>
      <c r="H2" s="171"/>
      <c r="I2" s="171"/>
      <c r="J2" s="171"/>
      <c r="K2" s="171"/>
    </row>
    <row r="3" spans="1:11" customFormat="1" ht="64.5" thickBot="1">
      <c r="A3" s="210"/>
      <c r="B3" s="193" t="s">
        <v>83</v>
      </c>
      <c r="C3" s="194" t="s">
        <v>84</v>
      </c>
      <c r="D3" s="194" t="s">
        <v>85</v>
      </c>
      <c r="E3" s="211" t="s">
        <v>142</v>
      </c>
      <c r="F3" s="211" t="s">
        <v>143</v>
      </c>
      <c r="G3" s="17" t="s">
        <v>144</v>
      </c>
      <c r="H3" s="17" t="s">
        <v>89</v>
      </c>
      <c r="I3" s="17" t="s">
        <v>90</v>
      </c>
      <c r="J3" s="195" t="s">
        <v>91</v>
      </c>
      <c r="K3" s="195" t="s">
        <v>92</v>
      </c>
    </row>
    <row r="4" spans="1:11" customFormat="1" collapsed="1">
      <c r="A4" s="21">
        <v>1</v>
      </c>
      <c r="B4" s="25" t="s">
        <v>145</v>
      </c>
      <c r="C4" s="107">
        <v>38441</v>
      </c>
      <c r="D4" s="107">
        <v>38625</v>
      </c>
      <c r="E4" s="102">
        <v>-1.8065100272383061E-2</v>
      </c>
      <c r="F4" s="102">
        <v>-2.2703366545222869E-2</v>
      </c>
      <c r="G4" s="102">
        <v>-5.4074495704046988E-2</v>
      </c>
      <c r="H4" s="102">
        <v>-0.10254535256574349</v>
      </c>
      <c r="I4" s="102">
        <v>-6.3216111450896117E-2</v>
      </c>
      <c r="J4" s="108">
        <v>-0.1672151546391758</v>
      </c>
      <c r="K4" s="156">
        <v>-1.6484736515755882E-2</v>
      </c>
    </row>
    <row r="5" spans="1:11" customFormat="1" collapsed="1">
      <c r="A5" s="21">
        <v>2</v>
      </c>
      <c r="B5" s="25" t="s">
        <v>131</v>
      </c>
      <c r="C5" s="107">
        <v>38572</v>
      </c>
      <c r="D5" s="107">
        <v>38888</v>
      </c>
      <c r="E5" s="102" t="s">
        <v>93</v>
      </c>
      <c r="F5" s="102" t="s">
        <v>93</v>
      </c>
      <c r="G5" s="102">
        <v>2.9640236897645611E-2</v>
      </c>
      <c r="H5" s="102">
        <v>8.0721051414747169E-3</v>
      </c>
      <c r="I5" s="102" t="s">
        <v>93</v>
      </c>
      <c r="J5" s="108">
        <v>0.28959323258812653</v>
      </c>
      <c r="K5" s="157">
        <v>2.5029628025900141E-2</v>
      </c>
    </row>
    <row r="6" spans="1:11" customFormat="1">
      <c r="A6" s="21">
        <v>3</v>
      </c>
      <c r="B6" s="25" t="s">
        <v>125</v>
      </c>
      <c r="C6" s="107">
        <v>38862</v>
      </c>
      <c r="D6" s="107">
        <v>38958</v>
      </c>
      <c r="E6" s="102">
        <v>4.3555536366138847E-2</v>
      </c>
      <c r="F6" s="102">
        <v>-2.588693720181523E-2</v>
      </c>
      <c r="G6" s="102">
        <v>2.5365663952481743E-2</v>
      </c>
      <c r="H6" s="102">
        <v>-0.13797325423307483</v>
      </c>
      <c r="I6" s="102">
        <v>-2.8516814960765302E-2</v>
      </c>
      <c r="J6" s="108">
        <v>1.6516434092077725</v>
      </c>
      <c r="K6" s="157">
        <v>0.101410617798108</v>
      </c>
    </row>
    <row r="7" spans="1:11" customFormat="1">
      <c r="A7" s="21">
        <v>4</v>
      </c>
      <c r="B7" s="25" t="s">
        <v>128</v>
      </c>
      <c r="C7" s="107">
        <v>39048</v>
      </c>
      <c r="D7" s="107">
        <v>39140</v>
      </c>
      <c r="E7" s="102">
        <v>3.2306773571942893E-2</v>
      </c>
      <c r="F7" s="102">
        <v>1.7994814182513919E-2</v>
      </c>
      <c r="G7" s="102">
        <v>-0.11118542271713816</v>
      </c>
      <c r="H7" s="102">
        <v>-0.15437171349014067</v>
      </c>
      <c r="I7" s="102">
        <v>-0.11059013160467646</v>
      </c>
      <c r="J7" s="108">
        <v>-0.62640168758080395</v>
      </c>
      <c r="K7" s="157">
        <v>-9.7502247170027423E-2</v>
      </c>
    </row>
    <row r="8" spans="1:11" customFormat="1">
      <c r="A8" s="21">
        <v>5</v>
      </c>
      <c r="B8" s="25" t="s">
        <v>127</v>
      </c>
      <c r="C8" s="107">
        <v>39100</v>
      </c>
      <c r="D8" s="107">
        <v>39268</v>
      </c>
      <c r="E8" s="102">
        <v>1.7239537801987836E-2</v>
      </c>
      <c r="F8" s="102">
        <v>2.7023167701464068E-2</v>
      </c>
      <c r="G8" s="102">
        <v>7.3715680439766285E-2</v>
      </c>
      <c r="H8" s="102">
        <v>0.21719638789512552</v>
      </c>
      <c r="I8" s="102" t="s">
        <v>93</v>
      </c>
      <c r="J8" s="108">
        <v>0.62079091954034316</v>
      </c>
      <c r="K8" s="157">
        <v>5.3614129529950816E-2</v>
      </c>
    </row>
    <row r="9" spans="1:11" customFormat="1">
      <c r="A9" s="21">
        <v>6</v>
      </c>
      <c r="B9" s="25" t="s">
        <v>146</v>
      </c>
      <c r="C9" s="107">
        <v>39647</v>
      </c>
      <c r="D9" s="107">
        <v>39861</v>
      </c>
      <c r="E9" s="102">
        <v>2.6651528191122154E-2</v>
      </c>
      <c r="F9" s="102">
        <v>2.9317989372581454E-2</v>
      </c>
      <c r="G9" s="102">
        <v>1.7839438490305337E-2</v>
      </c>
      <c r="H9" s="102">
        <v>-2.0270090461712686E-2</v>
      </c>
      <c r="I9" s="102">
        <v>-1.703972530903286E-2</v>
      </c>
      <c r="J9" s="108">
        <v>-0.20966166850830226</v>
      </c>
      <c r="K9" s="157">
        <v>-3.0399093539355548E-2</v>
      </c>
    </row>
    <row r="10" spans="1:11" customFormat="1">
      <c r="A10" s="21">
        <v>7</v>
      </c>
      <c r="B10" s="25" t="s">
        <v>147</v>
      </c>
      <c r="C10" s="107">
        <v>40253</v>
      </c>
      <c r="D10" s="107">
        <v>40445</v>
      </c>
      <c r="E10" s="102">
        <v>3.8915527694735275E-2</v>
      </c>
      <c r="F10" s="102">
        <v>4.5315585737434105E-2</v>
      </c>
      <c r="G10" s="102">
        <v>0.24412709847033787</v>
      </c>
      <c r="H10" s="102">
        <v>7.4449235124758983E-2</v>
      </c>
      <c r="I10" s="102">
        <v>0.20016794957835438</v>
      </c>
      <c r="J10" s="108">
        <v>-0.66331563862928311</v>
      </c>
      <c r="K10" s="157">
        <v>-0.16537648538391991</v>
      </c>
    </row>
    <row r="11" spans="1:11" ht="15.75" thickBot="1">
      <c r="A11" s="140"/>
      <c r="B11" s="145" t="s">
        <v>97</v>
      </c>
      <c r="C11" s="146" t="s">
        <v>4</v>
      </c>
      <c r="D11" s="146" t="s">
        <v>4</v>
      </c>
      <c r="E11" s="147">
        <f>AVERAGE(E4:E10)</f>
        <v>2.3433967225590657E-2</v>
      </c>
      <c r="F11" s="147">
        <f>AVERAGE(F4:F10)</f>
        <v>1.1843542207825908E-2</v>
      </c>
      <c r="G11" s="147">
        <f>AVERAGE(G4:G10)</f>
        <v>3.2204028547050241E-2</v>
      </c>
      <c r="H11" s="147">
        <f>AVERAGE(H4:H10)</f>
        <v>-1.6491811798473206E-2</v>
      </c>
      <c r="I11" s="147">
        <f>AVERAGE(I4:I10)</f>
        <v>-3.8389667494032722E-3</v>
      </c>
      <c r="J11" s="146" t="s">
        <v>4</v>
      </c>
      <c r="K11" s="146" t="s">
        <v>4</v>
      </c>
    </row>
    <row r="12" spans="1:11" ht="15" thickBot="1">
      <c r="A12" s="177" t="s">
        <v>98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11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1" spans="2:9">
      <c r="B21" s="27"/>
      <c r="C21" s="28"/>
      <c r="D21" s="28"/>
      <c r="E21" s="27"/>
      <c r="F21" s="27"/>
      <c r="G21" s="27"/>
      <c r="H21" s="27"/>
      <c r="I21" s="27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  <row r="32" spans="2:9">
      <c r="C32" s="5"/>
    </row>
  </sheetData>
  <mergeCells count="4">
    <mergeCell ref="A2:A3"/>
    <mergeCell ref="A1:J1"/>
    <mergeCell ref="E2:K2"/>
    <mergeCell ref="A12:K12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4"/>
  <sheetViews>
    <sheetView topLeftCell="A7" zoomScale="85" workbookViewId="0">
      <selection activeCell="B38" sqref="B38:E38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73" t="s">
        <v>148</v>
      </c>
      <c r="B1" s="173"/>
      <c r="C1" s="173"/>
      <c r="D1" s="173"/>
      <c r="E1" s="173"/>
      <c r="F1" s="173"/>
      <c r="G1" s="173"/>
    </row>
    <row r="2" spans="1:7" s="29" customFormat="1" ht="15.75" customHeight="1" thickBot="1">
      <c r="A2" s="169" t="s">
        <v>100</v>
      </c>
      <c r="B2" s="92"/>
      <c r="C2" s="174" t="s">
        <v>101</v>
      </c>
      <c r="D2" s="175"/>
      <c r="E2" s="174" t="s">
        <v>102</v>
      </c>
      <c r="F2" s="175"/>
      <c r="G2" s="93"/>
    </row>
    <row r="3" spans="1:7" s="29" customFormat="1" ht="45.75" thickBot="1">
      <c r="A3" s="170"/>
      <c r="B3" s="33" t="s">
        <v>83</v>
      </c>
      <c r="C3" s="33" t="s">
        <v>103</v>
      </c>
      <c r="D3" s="33" t="s">
        <v>104</v>
      </c>
      <c r="E3" s="33" t="s">
        <v>105</v>
      </c>
      <c r="F3" s="33" t="s">
        <v>104</v>
      </c>
      <c r="G3" s="34" t="s">
        <v>149</v>
      </c>
    </row>
    <row r="4" spans="1:7" s="29" customFormat="1">
      <c r="A4" s="21">
        <v>1</v>
      </c>
      <c r="B4" s="35" t="s">
        <v>147</v>
      </c>
      <c r="C4" s="36">
        <v>80.405069999999839</v>
      </c>
      <c r="D4" s="102">
        <v>4.4400139016683771E-2</v>
      </c>
      <c r="E4" s="37">
        <v>295</v>
      </c>
      <c r="F4" s="102">
        <v>5.2791696492483896E-3</v>
      </c>
      <c r="G4" s="38">
        <v>10.003107525169757</v>
      </c>
    </row>
    <row r="5" spans="1:7" s="29" customFormat="1">
      <c r="A5" s="21">
        <v>2</v>
      </c>
      <c r="B5" s="35" t="s">
        <v>125</v>
      </c>
      <c r="C5" s="36">
        <v>344.23828000000026</v>
      </c>
      <c r="D5" s="102">
        <v>4.3555536366145758E-2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35" t="s">
        <v>150</v>
      </c>
      <c r="C6" s="36">
        <v>34.362860000000104</v>
      </c>
      <c r="D6" s="102">
        <v>3.2306773571944392E-2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35" t="s">
        <v>127</v>
      </c>
      <c r="C7" s="36">
        <v>21.507560000000055</v>
      </c>
      <c r="D7" s="102">
        <v>1.7239537801966749E-2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35" t="s">
        <v>151</v>
      </c>
      <c r="C8" s="36">
        <v>18.567809999999941</v>
      </c>
      <c r="D8" s="102">
        <v>2.6651528191126053E-2</v>
      </c>
      <c r="E8" s="37">
        <v>0</v>
      </c>
      <c r="F8" s="102">
        <v>0</v>
      </c>
      <c r="G8" s="38">
        <v>0</v>
      </c>
    </row>
    <row r="9" spans="1:7" s="29" customFormat="1">
      <c r="A9" s="21">
        <v>6</v>
      </c>
      <c r="B9" s="35" t="s">
        <v>152</v>
      </c>
      <c r="C9" s="36">
        <v>-10.403039999999921</v>
      </c>
      <c r="D9" s="102">
        <v>-1.8065100272381909E-2</v>
      </c>
      <c r="E9" s="37">
        <v>0</v>
      </c>
      <c r="F9" s="102">
        <v>0</v>
      </c>
      <c r="G9" s="38">
        <v>0</v>
      </c>
    </row>
    <row r="10" spans="1:7" s="29" customFormat="1">
      <c r="A10" s="21">
        <v>6</v>
      </c>
      <c r="B10" s="35" t="s">
        <v>131</v>
      </c>
      <c r="C10" s="36" t="s">
        <v>93</v>
      </c>
      <c r="D10" s="36" t="s">
        <v>93</v>
      </c>
      <c r="E10" s="36" t="s">
        <v>93</v>
      </c>
      <c r="F10" s="36" t="s">
        <v>93</v>
      </c>
      <c r="G10" s="36" t="s">
        <v>93</v>
      </c>
    </row>
    <row r="11" spans="1:7" s="29" customFormat="1" ht="15.75" thickBot="1">
      <c r="A11" s="113"/>
      <c r="B11" s="94" t="s">
        <v>66</v>
      </c>
      <c r="C11" s="114">
        <v>488.67854000000034</v>
      </c>
      <c r="D11" s="99">
        <v>3.6747943609985026E-2</v>
      </c>
      <c r="E11" s="96">
        <v>295</v>
      </c>
      <c r="F11" s="99">
        <v>3.1964459854805505E-3</v>
      </c>
      <c r="G11" s="97">
        <v>10.003107525169757</v>
      </c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>
      <c r="D32" s="39"/>
    </row>
    <row r="33" spans="1:9" s="29" customFormat="1"/>
    <row r="34" spans="1:9" s="29" customFormat="1"/>
    <row r="35" spans="1:9" s="29" customFormat="1">
      <c r="H35" s="22"/>
      <c r="I35" s="22"/>
    </row>
    <row r="38" spans="1:9" ht="30.75" thickBot="1">
      <c r="B38" s="40" t="s">
        <v>83</v>
      </c>
      <c r="C38" s="33" t="s">
        <v>153</v>
      </c>
      <c r="D38" s="33" t="s">
        <v>154</v>
      </c>
      <c r="E38" s="34" t="s">
        <v>155</v>
      </c>
    </row>
    <row r="39" spans="1:9">
      <c r="A39" s="22">
        <v>1</v>
      </c>
      <c r="B39" s="35" t="str">
        <f t="shared" ref="B39:D44" si="0">B4</f>
        <v>Аurum</v>
      </c>
      <c r="C39" s="118">
        <f t="shared" si="0"/>
        <v>80.405069999999839</v>
      </c>
      <c r="D39" s="102">
        <f t="shared" si="0"/>
        <v>4.4400139016683771E-2</v>
      </c>
      <c r="E39" s="119">
        <f t="shared" ref="E39:E44" si="1">G4</f>
        <v>10.003107525169757</v>
      </c>
    </row>
    <row r="40" spans="1:9">
      <c r="A40" s="22">
        <v>2</v>
      </c>
      <c r="B40" s="35" t="str">
        <f t="shared" si="0"/>
        <v>Platynum</v>
      </c>
      <c r="C40" s="118">
        <f t="shared" si="0"/>
        <v>344.23828000000026</v>
      </c>
      <c r="D40" s="102">
        <f t="shared" si="0"/>
        <v>4.3555536366145758E-2</v>
      </c>
      <c r="E40" s="119">
        <f t="shared" si="1"/>
        <v>0</v>
      </c>
    </row>
    <row r="41" spans="1:9">
      <c r="A41" s="22">
        <v>3</v>
      </c>
      <c r="B41" s="35" t="str">
        <f t="shared" si="0"/>
        <v>ТАSК Ukrainckyi Kapital</v>
      </c>
      <c r="C41" s="118">
        <f t="shared" si="0"/>
        <v>34.362860000000104</v>
      </c>
      <c r="D41" s="102">
        <f t="shared" si="0"/>
        <v>3.2306773571944392E-2</v>
      </c>
      <c r="E41" s="119">
        <f t="shared" si="1"/>
        <v>0</v>
      </c>
    </row>
    <row r="42" spans="1:9">
      <c r="A42" s="22">
        <v>4</v>
      </c>
      <c r="B42" s="35" t="str">
        <f t="shared" si="0"/>
        <v>Zbalansovanyi Fond "Parytet"</v>
      </c>
      <c r="C42" s="118">
        <f t="shared" si="0"/>
        <v>21.507560000000055</v>
      </c>
      <c r="D42" s="102">
        <f t="shared" si="0"/>
        <v>1.7239537801966749E-2</v>
      </c>
      <c r="E42" s="119">
        <f t="shared" si="1"/>
        <v>0</v>
      </c>
    </row>
    <row r="43" spans="1:9">
      <c r="A43" s="22">
        <v>5</v>
      </c>
      <c r="B43" s="35" t="str">
        <f t="shared" si="0"/>
        <v>"UNIVER.UA/Otaman: Fond Perspectyvnykh Aktsii"</v>
      </c>
      <c r="C43" s="118">
        <f t="shared" si="0"/>
        <v>18.567809999999941</v>
      </c>
      <c r="D43" s="102">
        <f t="shared" si="0"/>
        <v>2.6651528191126053E-2</v>
      </c>
      <c r="E43" s="119">
        <f t="shared" si="1"/>
        <v>0</v>
      </c>
    </row>
    <row r="44" spans="1:9">
      <c r="A44" s="22">
        <v>6</v>
      </c>
      <c r="B44" s="35" t="str">
        <f t="shared" si="0"/>
        <v>Optimum</v>
      </c>
      <c r="C44" s="118">
        <f t="shared" si="0"/>
        <v>-10.403039999999921</v>
      </c>
      <c r="D44" s="102">
        <f t="shared" si="0"/>
        <v>-1.8065100272381909E-2</v>
      </c>
      <c r="E44" s="119">
        <f t="shared" si="1"/>
        <v>0</v>
      </c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A45" sqref="A45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83</v>
      </c>
      <c r="B1" s="66" t="s">
        <v>112</v>
      </c>
      <c r="C1" s="10"/>
      <c r="D1" s="10"/>
    </row>
    <row r="2" spans="1:4" ht="14.25">
      <c r="A2" s="77" t="s">
        <v>152</v>
      </c>
      <c r="B2" s="133">
        <v>-1.8065100272383061E-2</v>
      </c>
      <c r="C2" s="10"/>
      <c r="D2" s="10"/>
    </row>
    <row r="3" spans="1:4" ht="14.25">
      <c r="A3" s="141" t="s">
        <v>127</v>
      </c>
      <c r="B3" s="133">
        <v>1.7239537801987836E-2</v>
      </c>
      <c r="C3" s="10"/>
      <c r="D3" s="10"/>
    </row>
    <row r="4" spans="1:4" ht="14.25">
      <c r="A4" s="35" t="s">
        <v>156</v>
      </c>
      <c r="B4" s="133">
        <v>2.6651528191122154E-2</v>
      </c>
      <c r="C4" s="10"/>
      <c r="D4" s="10"/>
    </row>
    <row r="5" spans="1:4" ht="14.25">
      <c r="A5" s="25" t="s">
        <v>128</v>
      </c>
      <c r="B5" s="133">
        <v>3.2306773571942893E-2</v>
      </c>
      <c r="C5" s="10"/>
      <c r="D5" s="10"/>
    </row>
    <row r="6" spans="1:4" ht="14.25">
      <c r="A6" s="25" t="s">
        <v>147</v>
      </c>
      <c r="B6" s="133">
        <v>3.8915527694735275E-2</v>
      </c>
      <c r="C6" s="10"/>
      <c r="D6" s="10"/>
    </row>
    <row r="7" spans="1:4" ht="14.25">
      <c r="A7" s="25" t="s">
        <v>125</v>
      </c>
      <c r="B7" s="133">
        <v>4.3555536366138847E-2</v>
      </c>
      <c r="C7" s="10"/>
      <c r="D7" s="10"/>
    </row>
    <row r="8" spans="1:4" ht="14.25">
      <c r="A8" s="141" t="s">
        <v>117</v>
      </c>
      <c r="B8" s="134">
        <v>2.3433967225590657E-2</v>
      </c>
      <c r="C8" s="10"/>
      <c r="D8" s="10"/>
    </row>
    <row r="9" spans="1:4" ht="14.25">
      <c r="A9" s="141" t="s">
        <v>17</v>
      </c>
      <c r="B9" s="134">
        <v>0.13950348125747225</v>
      </c>
      <c r="C9" s="10"/>
      <c r="D9" s="10"/>
    </row>
    <row r="10" spans="1:4" ht="14.25">
      <c r="A10" s="141" t="s">
        <v>16</v>
      </c>
      <c r="B10" s="134">
        <v>7.4927179027559854E-2</v>
      </c>
      <c r="C10" s="10"/>
      <c r="D10" s="10"/>
    </row>
    <row r="11" spans="1:4" ht="14.25">
      <c r="A11" s="141" t="s">
        <v>157</v>
      </c>
      <c r="B11" s="134">
        <v>1.9920227629885767E-2</v>
      </c>
      <c r="C11" s="10"/>
      <c r="D11" s="10"/>
    </row>
    <row r="12" spans="1:4" ht="14.25">
      <c r="A12" s="141" t="s">
        <v>158</v>
      </c>
      <c r="B12" s="134">
        <v>1.6763349383633441E-2</v>
      </c>
      <c r="C12" s="10"/>
      <c r="D12" s="10"/>
    </row>
    <row r="13" spans="1:4" ht="14.25">
      <c r="A13" s="141" t="s">
        <v>159</v>
      </c>
      <c r="B13" s="134">
        <v>1.4794520547945205E-2</v>
      </c>
      <c r="C13" s="10"/>
      <c r="D13" s="10"/>
    </row>
    <row r="14" spans="1:4" ht="15" thickBot="1">
      <c r="A14" s="212" t="s">
        <v>160</v>
      </c>
      <c r="B14" s="135">
        <v>1.2003011597572444E-2</v>
      </c>
      <c r="C14" s="10"/>
      <c r="D14" s="10"/>
    </row>
    <row r="15" spans="1:4">
      <c r="B15" s="10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 ht="14.25">
      <c r="A20" s="53"/>
      <c r="B20" s="54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2016-10-10T05:20:36Z</dcterms:modified>
</cp:coreProperties>
</file>