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640" tabRatio="904" firstSheet="1" activeTab="1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<sst xmlns="http://schemas.openxmlformats.org/spreadsheetml/2006/main" count="634" uniqueCount="206">
  <si>
    <t>http://www.task.ua/</t>
  </si>
  <si>
    <t>http://pioglobal.ua/</t>
  </si>
  <si>
    <t>http://www.delta-capital.com.ua/</t>
  </si>
  <si>
    <t>http://www.dragon-am.com/</t>
  </si>
  <si>
    <t>http://univer.ua/</t>
  </si>
  <si>
    <t>http://raam.com.ua/</t>
  </si>
  <si>
    <t>http://www.mcapital.com.ua/</t>
  </si>
  <si>
    <t>http://www.sem.biz.ua/</t>
  </si>
  <si>
    <t>http://otpcapital.com.ua/</t>
  </si>
  <si>
    <t>х</t>
  </si>
  <si>
    <t>http://dragon-am.com/</t>
  </si>
  <si>
    <t>http://www.altus.ua/</t>
  </si>
  <si>
    <t>http://www.vseswit.com.ua/</t>
  </si>
  <si>
    <t>http://www.am.troika.ua/</t>
  </si>
  <si>
    <t>http://www.kinto.com/</t>
  </si>
  <si>
    <t>http://bonum-group.com/</t>
  </si>
  <si>
    <t>http://www.am.eavex.com.ua/</t>
  </si>
  <si>
    <t>http://upicapital.com/</t>
  </si>
  <si>
    <t>http://www.sparta.ua/</t>
  </si>
  <si>
    <t>http://am.artcapital.ua/</t>
  </si>
  <si>
    <t/>
  </si>
  <si>
    <t>**</t>
  </si>
  <si>
    <t>http://raam.com.ua</t>
  </si>
  <si>
    <t>http://upicapital.com</t>
  </si>
  <si>
    <t>http://fidobank.ua/</t>
  </si>
  <si>
    <t>PFTS index</t>
  </si>
  <si>
    <t>UX index</t>
  </si>
  <si>
    <t>Open-ended CII</t>
  </si>
  <si>
    <t>Interval CII</t>
  </si>
  <si>
    <t>Closed-end CII</t>
  </si>
  <si>
    <t>June</t>
  </si>
  <si>
    <t>July</t>
  </si>
  <si>
    <t>Since the beginning of 2013</t>
  </si>
  <si>
    <t>Monthly change</t>
  </si>
  <si>
    <t>Change since year beginning</t>
  </si>
  <si>
    <t>SHANGHAI SE COMPOSITE (China)</t>
  </si>
  <si>
    <t>HANG SENG (Hong Kong)</t>
  </si>
  <si>
    <t>FTSE 100 (Great Britain)</t>
  </si>
  <si>
    <t>CAC 40 (France)</t>
  </si>
  <si>
    <t>DAX (Germany)</t>
  </si>
  <si>
    <t>RTSI (Russia)</t>
  </si>
  <si>
    <t>S&amp;P 500 (USA)</t>
  </si>
  <si>
    <t>MICEX (Russia)</t>
  </si>
  <si>
    <t>DJIA (USA)</t>
  </si>
  <si>
    <t>NIKKEI 225 (Japan)</t>
  </si>
  <si>
    <t>UX Index</t>
  </si>
  <si>
    <t>PFTS Index</t>
  </si>
  <si>
    <t>Open-ended funds. Ranking by NAV</t>
  </si>
  <si>
    <t>No.</t>
  </si>
  <si>
    <t>Fund*</t>
  </si>
  <si>
    <t>NAV, UAH</t>
  </si>
  <si>
    <t>Number of IC in circulation, items</t>
  </si>
  <si>
    <t>NAV per one IC, UAH</t>
  </si>
  <si>
    <t>IC nominal, UAH</t>
  </si>
  <si>
    <t>AMC</t>
  </si>
  <si>
    <t>AMC official site</t>
  </si>
  <si>
    <t>"OTP Classic"</t>
  </si>
  <si>
    <t>"KINTO-Classic"</t>
  </si>
  <si>
    <t>"Raiffeisen Money Market"</t>
  </si>
  <si>
    <t>"Sparta Balanced"</t>
  </si>
  <si>
    <t>"OTP Equity Fund"</t>
  </si>
  <si>
    <t>"FIDO Bond Fund"</t>
  </si>
  <si>
    <t>"KINTO-Equity"</t>
  </si>
  <si>
    <t>"Premium-Index Fund "</t>
  </si>
  <si>
    <t>"Delta-Fund Balanced"</t>
  </si>
  <si>
    <t>"Andromeda"</t>
  </si>
  <si>
    <t>"Sofiyivsky"</t>
  </si>
  <si>
    <t>"Delta-Money Market Fund"</t>
  </si>
  <si>
    <t>"Altus-Deposit"</t>
  </si>
  <si>
    <t>"Argentum"</t>
  </si>
  <si>
    <t>"Raiffeisen Balanced"</t>
  </si>
  <si>
    <t>"Altus - Balanced"</t>
  </si>
  <si>
    <t>"UNIVER.UA/Mykhailo Hrushevsky: Government Securities Fund"</t>
  </si>
  <si>
    <t>"VSE"</t>
  </si>
  <si>
    <t>"Troika Dialog Bonds"</t>
  </si>
  <si>
    <r>
      <t xml:space="preserve">"OTP Bond </t>
    </r>
    <r>
      <rPr>
        <sz val="11"/>
        <color indexed="8"/>
        <rFont val="Arial"/>
        <family val="0"/>
      </rPr>
      <t>Fund"</t>
    </r>
  </si>
  <si>
    <t>"Citadele Ukrainian Bond Fund"</t>
  </si>
  <si>
    <t>"Concorde Prosperity”</t>
  </si>
  <si>
    <t>"KINTO-Treasury"</t>
  </si>
  <si>
    <t>"FIDO Equity Fund Ukraine"</t>
  </si>
  <si>
    <t>"Raiffeisen Equity"</t>
  </si>
  <si>
    <t>"UNIVER.UA/Taras Shevchenko: Savings Fund"</t>
  </si>
  <si>
    <t>"Sparta 300"</t>
  </si>
  <si>
    <t>“TASK Resurs”</t>
  </si>
  <si>
    <t>"Premium - Balanced Fund"</t>
  </si>
  <si>
    <t>"Altus-Strategic"</t>
  </si>
  <si>
    <t>"UNIVER.UA/Volodymyr The Great: Balanced Fund"</t>
  </si>
  <si>
    <t>"UNIVER.UA/Yaroslav The Wise - Equities Fund"</t>
  </si>
  <si>
    <t>"Concorde Stability"</t>
  </si>
  <si>
    <t>"SEM Azhio"</t>
  </si>
  <si>
    <t>"Nadbannia"</t>
  </si>
  <si>
    <t>"Bonum Optimum"</t>
  </si>
  <si>
    <t>"Troika Dialog Equities"</t>
  </si>
  <si>
    <t>"Millenium Balanced"</t>
  </si>
  <si>
    <t>"ART Index"</t>
  </si>
  <si>
    <t>Other</t>
  </si>
  <si>
    <t>Total</t>
  </si>
  <si>
    <t>* All funds are diversified unit funds.</t>
  </si>
  <si>
    <t>LLC "AMC  "OTP Capital"</t>
  </si>
  <si>
    <t>PrJSC "Kinto"</t>
  </si>
  <si>
    <t>LLC "AMC "Raiffeisen Aval"</t>
  </si>
  <si>
    <t xml:space="preserve">PrJSC AMC "SPARTA" </t>
  </si>
  <si>
    <t>LLC AMC "FIDO INVESTMENTS"</t>
  </si>
  <si>
    <t>LLC "AMC "PIOGLOBAL Ukraine"</t>
  </si>
  <si>
    <t>LLC AMC "Delta-Capital"</t>
  </si>
  <si>
    <t>LLC "AMC "UPI CAPITAL"</t>
  </si>
  <si>
    <t xml:space="preserve">LLC AMC "EAVEX ASSET MANAGEMENT" </t>
  </si>
  <si>
    <t>:LLC AMC "Altus Assets Activities"</t>
  </si>
  <si>
    <t>AMC "Dragon Asset Management"</t>
  </si>
  <si>
    <t>LLC AMC "Univer Management"</t>
  </si>
  <si>
    <t>LLC AMC "Vsesvit"</t>
  </si>
  <si>
    <t>LLC AMC-JSPF "Troika Dialog Ukraine"</t>
  </si>
  <si>
    <t xml:space="preserve">LLC "AMC "ТАSK-Invest" </t>
  </si>
  <si>
    <t xml:space="preserve">LLC "AMC "Community Asset Management" </t>
  </si>
  <si>
    <t>LLC "AMC "Art-Capital Management"</t>
  </si>
  <si>
    <t>LLC AMC "Bonum Group"</t>
  </si>
  <si>
    <t>LLC "Millenium Asset Management"</t>
  </si>
  <si>
    <t xml:space="preserve">one month </t>
  </si>
  <si>
    <t xml:space="preserve">three months  </t>
  </si>
  <si>
    <t>1 year</t>
  </si>
  <si>
    <t>since year beginning</t>
  </si>
  <si>
    <t xml:space="preserve">six months </t>
  </si>
  <si>
    <t>since the fund's inception</t>
  </si>
  <si>
    <t>since the fund's inception, % per annum (average)*</t>
  </si>
  <si>
    <t>Rate of return on investment certificates</t>
  </si>
  <si>
    <t>Fund</t>
  </si>
  <si>
    <t>Registration date</t>
  </si>
  <si>
    <t>Date of reaching compliance with the standards</t>
  </si>
  <si>
    <t>No</t>
  </si>
  <si>
    <t>Open-ended funds' rates of return. Sorting by the date of reaching compliance with the standards</t>
  </si>
  <si>
    <t>no data</t>
  </si>
  <si>
    <t>"Concorde Stability”</t>
  </si>
  <si>
    <t>"TASK Resurs"</t>
  </si>
  <si>
    <t>"Altus-Deposit'</t>
  </si>
  <si>
    <t>"OTP Bond Fund"</t>
  </si>
  <si>
    <t>Average</t>
  </si>
  <si>
    <t>* The indicator "since the fund's inception, % per annum (average)" is calculated based on compound interest formula.</t>
  </si>
  <si>
    <t>** As the fund was recognized less than a year ago, the indicator "since the fund's inception, % per annum (average)" will not be representative.</t>
  </si>
  <si>
    <t xml:space="preserve"> Open-ended funds' dynamics.  Ranking by net inflow</t>
  </si>
  <si>
    <t>Net asset value</t>
  </si>
  <si>
    <t>Number of investment certificates in circulation</t>
  </si>
  <si>
    <t>Net inflow/ outflow of capital during month, UAH thsd.</t>
  </si>
  <si>
    <t>Change, UAH thsd.</t>
  </si>
  <si>
    <t>Change, %</t>
  </si>
  <si>
    <t>Change, items</t>
  </si>
  <si>
    <t>NAV change, UAH thsd.</t>
  </si>
  <si>
    <t>NAV change, %</t>
  </si>
  <si>
    <t>Net inflow/ outflow of capital, UAH thsd.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</si>
  <si>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</si>
  <si>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</si>
  <si>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</si>
  <si>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</si>
  <si>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</si>
  <si>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</si>
  <si>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</si>
  <si>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</si>
  <si>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"Absolute-Invest"</t>
  </si>
  <si>
    <t>unit</t>
  </si>
  <si>
    <t>diversified</t>
  </si>
  <si>
    <t>LLC AMC "Absolute Asset Management"</t>
  </si>
  <si>
    <t>"Platinum"</t>
  </si>
  <si>
    <t>LLC "Dragon Asset Management"</t>
  </si>
  <si>
    <t>"Concorde Perspectiva"</t>
  </si>
  <si>
    <t>LLC AMC "Concorde Asset Management"</t>
  </si>
  <si>
    <t>"Orion"</t>
  </si>
  <si>
    <t>LLC "AMC  "UPI CAPITAL"</t>
  </si>
  <si>
    <t>"Aurum"</t>
  </si>
  <si>
    <t>"OTP Balanced"</t>
  </si>
  <si>
    <t>"Balanced Fund "Parity"</t>
  </si>
  <si>
    <t>LLC AMC "ART - CAPITAL Management"</t>
  </si>
  <si>
    <t>"Optimum"</t>
  </si>
  <si>
    <t>LLC AMC "SEM"</t>
  </si>
  <si>
    <t>"UNIVER.UA/Otaman: Fund of Perspective Equities"</t>
  </si>
  <si>
    <t>LLC "AMC "Univer Management"</t>
  </si>
  <si>
    <t>"Prom-invest"</t>
  </si>
  <si>
    <t>"TASK Ukrainian Capital"</t>
  </si>
  <si>
    <t>LLC "AMC  "TASK-Invest"</t>
  </si>
  <si>
    <t>CJSC AMC JSPF "BrokbusinessInvest"</t>
  </si>
  <si>
    <t>Interval funds' rates of return. Sorting by the date of reaching compliance with the standards</t>
  </si>
  <si>
    <t>Interval funds' dynamics.  Ranking by net inflow</t>
  </si>
  <si>
    <t>Fund name</t>
  </si>
  <si>
    <t>Closed-end funds. Ranking by NAV</t>
  </si>
  <si>
    <t>Number of securities in circulation, items</t>
  </si>
  <si>
    <t>NAV per one security, UAH</t>
  </si>
  <si>
    <t>Security nominal, UAH</t>
  </si>
  <si>
    <t>"Raiffaisen Foreign Currency"</t>
  </si>
  <si>
    <t>non-diversified</t>
  </si>
  <si>
    <t>"Pershyi Zolotyi"</t>
  </si>
  <si>
    <t>"AntiBank"</t>
  </si>
  <si>
    <t>"Ukrainian Exchange Index"</t>
  </si>
  <si>
    <t>PrSC "Kinto"</t>
  </si>
  <si>
    <t>"Centavr"</t>
  </si>
  <si>
    <t>LLC AMC "UPI CAPITAL"</t>
  </si>
  <si>
    <t>"UNIVER.UA/SKIF-Real Estate Fund"</t>
  </si>
  <si>
    <t>LLC AMC "UNIVER Management"</t>
  </si>
  <si>
    <t>"KINTO-Autumn"</t>
  </si>
  <si>
    <t>"KINTO-Spring"</t>
  </si>
  <si>
    <t>"KINTO-Summer"</t>
  </si>
  <si>
    <t>"KINTO-Winter"</t>
  </si>
  <si>
    <t>Closed-end funds' rates of return. Sorting by the date of reaching compliance with the standards</t>
  </si>
  <si>
    <t>Closed-end funds' dynamics.  Ranking by net inflow</t>
  </si>
  <si>
    <t>Number of securities in circulation</t>
  </si>
  <si>
    <t>Index</t>
  </si>
  <si>
    <t>Rate of return</t>
  </si>
  <si>
    <t>Period</t>
  </si>
  <si>
    <t>one month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</si>
</sst>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  <numFmt numFmtId="181" formatCode="dd/mm/yy;@"/>
    <numFmt numFmtId="182" formatCode="#,##0.00&quot; грн.&quot;;\-#,##0.00&quot; грн.&quot;"/>
    <numFmt numFmtId="183" formatCode="#,##0.00\ &quot;грн.&quot;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  <font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25" fillId="0" borderId="0" xfId="15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5" xfId="0" applyNumberFormat="1" applyFont="1" applyFill="1" applyBorder="1" applyAlignment="1">
      <alignment horizontal="center" vertical="center"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82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center" vertical="center" wrapText="1" shrinkToFit="1"/>
    </xf>
    <xf numFmtId="4" fontId="12" fillId="0" borderId="29" xfId="0" applyNumberFormat="1" applyFont="1" applyFill="1" applyBorder="1" applyAlignment="1">
      <alignment horizontal="right" vertical="center" indent="1"/>
    </xf>
    <xf numFmtId="3" fontId="12" fillId="0" borderId="30" xfId="0" applyNumberFormat="1" applyFont="1" applyFill="1" applyBorder="1" applyAlignment="1">
      <alignment horizontal="right" vertical="center" indent="1"/>
    </xf>
    <xf numFmtId="4" fontId="12" fillId="0" borderId="31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5" xfId="0" applyNumberFormat="1" applyFont="1" applyFill="1" applyBorder="1" applyAlignment="1">
      <alignment horizontal="right" vertical="center" indent="1"/>
    </xf>
    <xf numFmtId="4" fontId="41" fillId="0" borderId="15" xfId="22" applyNumberFormat="1" applyFont="1" applyFill="1" applyBorder="1" applyAlignment="1">
      <alignment horizontal="right" vertical="center" wrapText="1" indent="1"/>
      <protection/>
    </xf>
    <xf numFmtId="3" fontId="41" fillId="0" borderId="15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2" xfId="0" applyFont="1" applyBorder="1" applyAlignment="1">
      <alignment vertical="center"/>
    </xf>
    <xf numFmtId="14" fontId="11" fillId="0" borderId="32" xfId="0" applyNumberFormat="1" applyFont="1" applyBorder="1" applyAlignment="1">
      <alignment horizontal="center" vertical="center"/>
    </xf>
    <xf numFmtId="14" fontId="11" fillId="0" borderId="33" xfId="0" applyNumberFormat="1" applyFont="1" applyBorder="1" applyAlignment="1">
      <alignment horizontal="center" vertical="center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4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5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4" fontId="12" fillId="0" borderId="30" xfId="0" applyNumberFormat="1" applyFont="1" applyFill="1" applyBorder="1" applyAlignment="1">
      <alignment horizontal="right" vertical="center" indent="1"/>
    </xf>
    <xf numFmtId="0" fontId="11" fillId="0" borderId="35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6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10" fontId="0" fillId="0" borderId="20" xfId="0" applyNumberFormat="1" applyBorder="1" applyAlignment="1">
      <alignment horizontal="right" vertical="center" indent="1"/>
    </xf>
    <xf numFmtId="10" fontId="0" fillId="0" borderId="36" xfId="0" applyNumberFormat="1" applyBorder="1" applyAlignment="1">
      <alignment horizontal="right" vertical="center" indent="1"/>
    </xf>
    <xf numFmtId="10" fontId="11" fillId="0" borderId="20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horizontal="left" vertical="center" wrapText="1" shrinkToFit="1"/>
    </xf>
    <xf numFmtId="4" fontId="11" fillId="0" borderId="38" xfId="0" applyNumberFormat="1" applyFont="1" applyFill="1" applyBorder="1" applyAlignment="1">
      <alignment horizontal="right" vertical="center" indent="1"/>
    </xf>
    <xf numFmtId="10" fontId="11" fillId="0" borderId="38" xfId="26" applyNumberFormat="1" applyFont="1" applyFill="1" applyBorder="1" applyAlignment="1">
      <alignment horizontal="right" vertical="center" indent="1"/>
    </xf>
    <xf numFmtId="4" fontId="11" fillId="0" borderId="39" xfId="0" applyNumberFormat="1" applyFont="1" applyFill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10" fontId="11" fillId="0" borderId="47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48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10" fontId="20" fillId="0" borderId="49" xfId="0" applyNumberFormat="1" applyFont="1" applyBorder="1" applyAlignment="1">
      <alignment horizontal="right" vertical="center" indent="1"/>
    </xf>
    <xf numFmtId="10" fontId="22" fillId="0" borderId="31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4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22" fillId="0" borderId="45" xfId="21" applyNumberFormat="1" applyFont="1" applyFill="1" applyBorder="1" applyAlignment="1">
      <alignment horizontal="right" vertical="center" inden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22" fillId="0" borderId="51" xfId="21" applyNumberFormat="1" applyFont="1" applyFill="1" applyBorder="1" applyAlignment="1">
      <alignment horizontal="right" vertical="center" wrapText="1" indent="1"/>
      <protection/>
    </xf>
    <xf numFmtId="4" fontId="11" fillId="0" borderId="52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2" fillId="0" borderId="38" xfId="21" applyNumberFormat="1" applyFont="1" applyFill="1" applyBorder="1" applyAlignment="1">
      <alignment horizontal="right" vertical="center" wrapText="1" indent="1"/>
      <protection/>
    </xf>
    <xf numFmtId="10" fontId="22" fillId="0" borderId="41" xfId="21" applyNumberFormat="1" applyFont="1" applyFill="1" applyBorder="1" applyAlignment="1">
      <alignment horizontal="right" vertical="center" wrapText="1" indent="1"/>
      <protection/>
    </xf>
    <xf numFmtId="10" fontId="22" fillId="0" borderId="26" xfId="21" applyNumberFormat="1" applyFont="1" applyFill="1" applyBorder="1" applyAlignment="1">
      <alignment horizontal="right" vertical="center" indent="1"/>
      <protection/>
    </xf>
    <xf numFmtId="0" fontId="12" fillId="0" borderId="1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12" fillId="0" borderId="3" xfId="0" applyFont="1" applyFill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/>
      <protection/>
    </xf>
    <xf numFmtId="0" fontId="22" fillId="0" borderId="8" xfId="19" applyFont="1" applyFill="1" applyBorder="1" applyAlignment="1">
      <alignment vertical="center"/>
      <protection/>
    </xf>
    <xf numFmtId="0" fontId="22" fillId="0" borderId="8" xfId="19" applyFont="1" applyFill="1" applyBorder="1" applyAlignment="1">
      <alignment vertical="center"/>
      <protection/>
    </xf>
    <xf numFmtId="0" fontId="22" fillId="0" borderId="5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22" fillId="0" borderId="0" xfId="19" applyFont="1" applyFill="1" applyBorder="1" applyAlignment="1">
      <alignment vertical="center" wrapText="1"/>
      <protection/>
    </xf>
    <xf numFmtId="4" fontId="22" fillId="0" borderId="0" xfId="19" applyNumberFormat="1" applyFont="1" applyFill="1" applyBorder="1" applyAlignment="1">
      <alignment horizontal="center" vertical="center" wrapText="1"/>
      <protection/>
    </xf>
    <xf numFmtId="3" fontId="22" fillId="0" borderId="0" xfId="19" applyNumberFormat="1" applyFont="1" applyFill="1" applyBorder="1" applyAlignment="1">
      <alignment horizontal="center" vertical="center" wrapText="1"/>
      <protection/>
    </xf>
    <xf numFmtId="4" fontId="22" fillId="0" borderId="0" xfId="19" applyNumberFormat="1" applyFont="1" applyFill="1" applyBorder="1" applyAlignment="1">
      <alignment horizontal="right" vertical="center" wrapText="1" indent="1"/>
      <protection/>
    </xf>
    <xf numFmtId="3" fontId="22" fillId="0" borderId="0" xfId="19" applyNumberFormat="1" applyFont="1" applyFill="1" applyBorder="1" applyAlignment="1">
      <alignment horizontal="right" vertical="center" wrapText="1" indent="1"/>
      <protection/>
    </xf>
    <xf numFmtId="3" fontId="11" fillId="0" borderId="0" xfId="0" applyNumberFormat="1" applyFont="1" applyBorder="1" applyAlignment="1">
      <alignment horizontal="right" vertical="center" indent="1"/>
    </xf>
    <xf numFmtId="0" fontId="23" fillId="0" borderId="0" xfId="15" applyFont="1" applyFill="1" applyBorder="1" applyAlignment="1">
      <alignment vertical="center" wrapText="1"/>
    </xf>
    <xf numFmtId="4" fontId="11" fillId="0" borderId="0" xfId="0" applyNumberFormat="1" applyFont="1" applyBorder="1" applyAlignment="1">
      <alignment horizontal="right" vertical="center" indent="1"/>
    </xf>
    <xf numFmtId="0" fontId="41" fillId="0" borderId="0" xfId="22" applyFont="1" applyFill="1" applyBorder="1" applyAlignment="1">
      <alignment horizontal="center" vertical="center" wrapText="1"/>
      <protection/>
    </xf>
    <xf numFmtId="4" fontId="12" fillId="0" borderId="0" xfId="0" applyNumberFormat="1" applyFont="1" applyFill="1" applyBorder="1" applyAlignment="1">
      <alignment horizontal="center" vertical="center"/>
    </xf>
    <xf numFmtId="4" fontId="41" fillId="0" borderId="0" xfId="22" applyNumberFormat="1" applyFont="1" applyFill="1" applyBorder="1" applyAlignment="1">
      <alignment horizontal="right" vertical="center" wrapText="1" indent="1"/>
      <protection/>
    </xf>
    <xf numFmtId="3" fontId="41" fillId="0" borderId="0" xfId="22" applyNumberFormat="1" applyFont="1" applyFill="1" applyBorder="1" applyAlignment="1">
      <alignment horizontal="right" vertical="center" wrapText="1" indent="1"/>
      <protection/>
    </xf>
    <xf numFmtId="10" fontId="22" fillId="0" borderId="0" xfId="21" applyNumberFormat="1" applyFont="1" applyFill="1" applyBorder="1" applyAlignment="1">
      <alignment horizontal="left" vertical="center" wrapText="1"/>
      <protection/>
    </xf>
    <xf numFmtId="4" fontId="52" fillId="0" borderId="8" xfId="19" applyNumberFormat="1" applyFont="1" applyFill="1" applyBorder="1" applyAlignment="1">
      <alignment horizontal="center" vertical="center" wrapText="1"/>
      <protection/>
    </xf>
    <xf numFmtId="3" fontId="52" fillId="0" borderId="8" xfId="19" applyNumberFormat="1" applyFont="1" applyFill="1" applyBorder="1" applyAlignment="1">
      <alignment horizontal="center" vertical="center" wrapText="1"/>
      <protection/>
    </xf>
    <xf numFmtId="4" fontId="52" fillId="0" borderId="0" xfId="19" applyNumberFormat="1" applyFont="1" applyFill="1" applyBorder="1" applyAlignment="1">
      <alignment horizontal="center" vertical="center" wrapText="1"/>
      <protection/>
    </xf>
    <xf numFmtId="3" fontId="52" fillId="0" borderId="0" xfId="19" applyNumberFormat="1" applyFont="1" applyFill="1" applyBorder="1" applyAlignment="1">
      <alignment horizontal="center" vertical="center" wrapText="1"/>
      <protection/>
    </xf>
    <xf numFmtId="0" fontId="22" fillId="0" borderId="0" xfId="19" applyFont="1" applyFill="1" applyBorder="1" applyAlignment="1">
      <alignment vertical="center" wrapText="1"/>
      <protection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5" xfId="22" applyFont="1" applyFill="1" applyBorder="1" applyAlignment="1">
      <alignment horizontal="center" vertical="center" wrapText="1"/>
      <protection/>
    </xf>
    <xf numFmtId="0" fontId="10" fillId="0" borderId="56" xfId="0" applyFont="1" applyFill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1" fillId="0" borderId="0" xfId="22" applyFont="1" applyFill="1" applyBorder="1" applyAlignment="1">
      <alignment horizontal="center" vertical="center" wrapText="1"/>
      <protection/>
    </xf>
    <xf numFmtId="0" fontId="12" fillId="0" borderId="3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Dynamics of the Ukrainian equity indexes and the rates of return of public funds in July 2013 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4760575"/>
        <c:axId val="42845176"/>
      </c:barChart>
      <c:catAx>
        <c:axId val="476057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42845176"/>
        <c:crosses val="autoZero"/>
        <c:auto val="1"/>
        <c:lblOffset val="0"/>
        <c:noMultiLvlLbl val="0"/>
      </c:catAx>
      <c:valAx>
        <c:axId val="42845176"/>
        <c:scaling>
          <c:orientation val="minMax"/>
          <c:max val="0.07"/>
          <c:min val="-0.07"/>
        </c:scaling>
        <c:axPos val="l"/>
        <c:delete val="0"/>
        <c:numFmt formatCode="0%" sourceLinked="0"/>
        <c:majorTickMark val="out"/>
        <c:minorTickMark val="none"/>
        <c:tickLblPos val="nextTo"/>
        <c:crossAx val="4760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Dynamics of the Ukrainian and global equity indexes in June 2013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325"/>
          <c:w val="1"/>
          <c:h val="0.61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'інд+дох'!$A$23:$A$34</c:f>
              <c:strCache/>
            </c:strRef>
          </c:cat>
          <c:val>
            <c:numRef>
              <c:f>'інд+дох'!$B$23:$B$34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Change since year beginning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'інд+дох'!$A$23:$A$34</c:f>
              <c:strCache/>
            </c:strRef>
          </c:cat>
          <c:val>
            <c:numRef>
              <c:f>'інд+дох'!$C$23:$C$34</c:f>
              <c:numCache/>
            </c:numRef>
          </c:val>
        </c:ser>
        <c:overlap val="-20"/>
        <c:gapWidth val="100"/>
        <c:axId val="50062265"/>
        <c:axId val="47907202"/>
      </c:barChart>
      <c:catAx>
        <c:axId val="500622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907202"/>
        <c:crosses val="autoZero"/>
        <c:auto val="0"/>
        <c:lblOffset val="100"/>
        <c:tickLblSkip val="1"/>
        <c:noMultiLvlLbl val="0"/>
      </c:catAx>
      <c:valAx>
        <c:axId val="47907202"/>
        <c:scaling>
          <c:orientation val="minMax"/>
          <c:max val="0.34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62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15"/>
          <c:w val="0.59725"/>
          <c:h val="0.05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325"/>
          <c:y val="0.32175"/>
          <c:w val="0.440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В_ВЧА!$B$44:$B$54</c:f>
              <c:strCache>
                <c:ptCount val="11"/>
                <c:pt idx="0">
                  <c:v>Other</c:v>
                </c:pt>
                <c:pt idx="1">
                  <c:v>"OTP Classic"</c:v>
                </c:pt>
                <c:pt idx="2">
                  <c:v>"KINTO-Classic"</c:v>
                </c:pt>
                <c:pt idx="3">
                  <c:v>"Raiffeisen Money Market"</c:v>
                </c:pt>
                <c:pt idx="4">
                  <c:v>"Sparta Balanced"</c:v>
                </c:pt>
                <c:pt idx="5">
                  <c:v>"OTP Equity Fund"</c:v>
                </c:pt>
                <c:pt idx="6">
                  <c:v>"FIDO Bond Fund"</c:v>
                </c:pt>
                <c:pt idx="7">
                  <c:v>"Premium-Index Fund "</c:v>
                </c:pt>
                <c:pt idx="8">
                  <c:v>"Delta-Fund Balanced"</c:v>
                </c:pt>
                <c:pt idx="9">
                  <c:v>"KINTO-Equity"</c:v>
                </c:pt>
                <c:pt idx="10">
                  <c:v>"Sofiyivsky"</c:v>
                </c:pt>
              </c:strCache>
            </c:strRef>
          </c:cat>
          <c:val>
            <c:numRef>
              <c:f>В_ВЧА!$C$44:$C$54</c:f>
              <c:numCache>
                <c:ptCount val="11"/>
                <c:pt idx="0">
                  <c:v>33317215.70799999</c:v>
                </c:pt>
                <c:pt idx="1">
                  <c:v>36774947.53</c:v>
                </c:pt>
                <c:pt idx="2">
                  <c:v>20669411.18</c:v>
                </c:pt>
                <c:pt idx="3">
                  <c:v>17485759.71</c:v>
                </c:pt>
                <c:pt idx="4">
                  <c:v>9095600.2</c:v>
                </c:pt>
                <c:pt idx="5">
                  <c:v>4815997.57</c:v>
                </c:pt>
                <c:pt idx="6">
                  <c:v>4687951.44</c:v>
                </c:pt>
                <c:pt idx="7">
                  <c:v>3746310.145</c:v>
                </c:pt>
                <c:pt idx="8">
                  <c:v>3730565.92</c:v>
                </c:pt>
                <c:pt idx="9">
                  <c:v>3639509.86</c:v>
                </c:pt>
                <c:pt idx="10">
                  <c:v>2692292.59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В_ВЧА!$B$44:$B$54</c:f>
              <c:strCache>
                <c:ptCount val="11"/>
                <c:pt idx="0">
                  <c:v>Other</c:v>
                </c:pt>
                <c:pt idx="1">
                  <c:v>"OTP Classic"</c:v>
                </c:pt>
                <c:pt idx="2">
                  <c:v>"KINTO-Classic"</c:v>
                </c:pt>
                <c:pt idx="3">
                  <c:v>"Raiffeisen Money Market"</c:v>
                </c:pt>
                <c:pt idx="4">
                  <c:v>"Sparta Balanced"</c:v>
                </c:pt>
                <c:pt idx="5">
                  <c:v>"OTP Equity Fund"</c:v>
                </c:pt>
                <c:pt idx="6">
                  <c:v>"FIDO Bond Fund"</c:v>
                </c:pt>
                <c:pt idx="7">
                  <c:v>"Premium-Index Fund "</c:v>
                </c:pt>
                <c:pt idx="8">
                  <c:v>"Delta-Fund Balanced"</c:v>
                </c:pt>
                <c:pt idx="9">
                  <c:v>"KINTO-Equity"</c:v>
                </c:pt>
                <c:pt idx="10">
                  <c:v>"Sofiyivsky"</c:v>
                </c:pt>
              </c:strCache>
            </c:strRef>
          </c:cat>
          <c:val>
            <c:numRef>
              <c:f>В_ВЧА!$D$44:$D$54</c:f>
              <c:numCache>
                <c:ptCount val="11"/>
                <c:pt idx="0">
                  <c:v>0.23687094395044272</c:v>
                </c:pt>
                <c:pt idx="1">
                  <c:v>0.2614539165428363</c:v>
                </c:pt>
                <c:pt idx="2">
                  <c:v>0.1469505429269959</c:v>
                </c:pt>
                <c:pt idx="3">
                  <c:v>0.12431616268594113</c:v>
                </c:pt>
                <c:pt idx="4">
                  <c:v>0.06466576991463635</c:v>
                </c:pt>
                <c:pt idx="5">
                  <c:v>0.03423965257081856</c:v>
                </c:pt>
                <c:pt idx="6">
                  <c:v>0.033329300158776574</c:v>
                </c:pt>
                <c:pt idx="7">
                  <c:v>0.02663463922539581</c:v>
                </c:pt>
                <c:pt idx="8">
                  <c:v>0.026522704618668673</c:v>
                </c:pt>
                <c:pt idx="9">
                  <c:v>0.025875335550567667</c:v>
                </c:pt>
                <c:pt idx="10">
                  <c:v>0.019141031854920405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Open-ended CII NAV dynamics over the month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725"/>
          <c:w val="0.97075"/>
          <c:h val="0.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ВЧА'!$C$76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ВЧА'!$B$77:$B$87</c:f>
              <c:strCache/>
            </c:strRef>
          </c:cat>
          <c:val>
            <c:numRef>
              <c:f>'В_динаміка ВЧА'!$C$77:$C$87</c:f>
              <c:numCache/>
            </c:numRef>
          </c:val>
        </c:ser>
        <c:ser>
          <c:idx val="0"/>
          <c:order val="1"/>
          <c:tx>
            <c:strRef>
              <c:f>'В_динаміка ВЧА'!$E$76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ВЧА'!$B$77:$B$87</c:f>
              <c:strCache/>
            </c:strRef>
          </c:cat>
          <c:val>
            <c:numRef>
              <c:f>'В_динаміка ВЧА'!$E$77:$E$87</c:f>
              <c:numCache/>
            </c:numRef>
          </c:val>
        </c:ser>
        <c:overlap val="-30"/>
        <c:axId val="28511635"/>
        <c:axId val="55278124"/>
      </c:barChart>
      <c:lineChart>
        <c:grouping val="standard"/>
        <c:varyColors val="0"/>
        <c:ser>
          <c:idx val="2"/>
          <c:order val="2"/>
          <c:tx>
            <c:strRef>
              <c:f>'В_динаміка ВЧА'!$D$76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ВЧА'!$B$77:$B$86</c:f>
              <c:strCache/>
            </c:strRef>
          </c:cat>
          <c:val>
            <c:numRef>
              <c:f>'В_динаміка ВЧА'!$D$77:$D$86</c:f>
              <c:numCache/>
            </c:numRef>
          </c:val>
          <c:smooth val="0"/>
        </c:ser>
        <c:axId val="27741069"/>
        <c:axId val="48343030"/>
      </c:lineChart>
      <c:catAx>
        <c:axId val="285116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5278124"/>
        <c:crosses val="autoZero"/>
        <c:auto val="0"/>
        <c:lblOffset val="40"/>
        <c:noMultiLvlLbl val="0"/>
      </c:catAx>
      <c:valAx>
        <c:axId val="55278124"/>
        <c:scaling>
          <c:orientation val="minMax"/>
          <c:min val="-1600"/>
        </c:scaling>
        <c:axPos val="l"/>
        <c:delete val="0"/>
        <c:numFmt formatCode="#,##0" sourceLinked="0"/>
        <c:majorTickMark val="in"/>
        <c:minorTickMark val="none"/>
        <c:tickLblPos val="nextTo"/>
        <c:crossAx val="28511635"/>
        <c:crossesAt val="1"/>
        <c:crossBetween val="between"/>
        <c:dispUnits/>
      </c:valAx>
      <c:catAx>
        <c:axId val="27741069"/>
        <c:scaling>
          <c:orientation val="minMax"/>
        </c:scaling>
        <c:axPos val="b"/>
        <c:delete val="1"/>
        <c:majorTickMark val="in"/>
        <c:minorTickMark val="none"/>
        <c:tickLblPos val="nextTo"/>
        <c:crossAx val="48343030"/>
        <c:crosses val="autoZero"/>
        <c:auto val="0"/>
        <c:lblOffset val="100"/>
        <c:noMultiLvlLbl val="0"/>
      </c:catAx>
      <c:valAx>
        <c:axId val="48343030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2774106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275"/>
          <c:y val="0.7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Rates of return: open-ended funds, bank deposits and indexes over the month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25"/>
          <c:w val="1"/>
          <c:h val="0.90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'В_діаграма(дох)'!$A$2:$A$46</c:f>
              <c:strCache/>
            </c:strRef>
          </c:cat>
          <c:val>
            <c:numRef>
              <c:f>'В_діаграма(дох)'!$B$2:$B$46</c:f>
              <c:numCache/>
            </c:numRef>
          </c:val>
        </c:ser>
        <c:gapWidth val="60"/>
        <c:axId val="32434087"/>
        <c:axId val="23471328"/>
      </c:barChart>
      <c:catAx>
        <c:axId val="32434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71328"/>
        <c:crosses val="autoZero"/>
        <c:auto val="0"/>
        <c:lblOffset val="0"/>
        <c:tickLblSkip val="1"/>
        <c:noMultiLvlLbl val="0"/>
      </c:catAx>
      <c:valAx>
        <c:axId val="23471328"/>
        <c:scaling>
          <c:orientation val="minMax"/>
          <c:max val="0.08"/>
          <c:min val="-0.08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340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Interval CII NAV dynamics over the month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ВЧА'!$C$42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ВЧА'!$B$43:$B$51</c:f>
              <c:strCache/>
            </c:strRef>
          </c:cat>
          <c:val>
            <c:numRef>
              <c:f>'І_динаміка ВЧА'!$C$43:$C$51</c:f>
              <c:numCache/>
            </c:numRef>
          </c:val>
        </c:ser>
        <c:ser>
          <c:idx val="0"/>
          <c:order val="1"/>
          <c:tx>
            <c:strRef>
              <c:f>'І_динаміка ВЧА'!$E$42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ВЧА'!$B$43:$B$51</c:f>
              <c:strCache/>
            </c:strRef>
          </c:cat>
          <c:val>
            <c:numRef>
              <c:f>'І_динаміка ВЧА'!$E$43:$E$51</c:f>
              <c:numCache/>
            </c:numRef>
          </c:val>
        </c:ser>
        <c:overlap val="-20"/>
        <c:axId val="9915361"/>
        <c:axId val="22129386"/>
      </c:barChart>
      <c:lineChart>
        <c:grouping val="standard"/>
        <c:varyColors val="0"/>
        <c:ser>
          <c:idx val="2"/>
          <c:order val="2"/>
          <c:tx>
            <c:strRef>
              <c:f>'І_динаміка ВЧА'!$D$42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ВЧА'!$D$43:$D$51</c:f>
              <c:numCache/>
            </c:numRef>
          </c:val>
          <c:smooth val="0"/>
        </c:ser>
        <c:axId val="64946747"/>
        <c:axId val="47649812"/>
      </c:lineChart>
      <c:catAx>
        <c:axId val="99153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2129386"/>
        <c:crosses val="autoZero"/>
        <c:auto val="0"/>
        <c:lblOffset val="100"/>
        <c:noMultiLvlLbl val="0"/>
      </c:catAx>
      <c:valAx>
        <c:axId val="22129386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9915361"/>
        <c:crossesAt val="1"/>
        <c:crossBetween val="between"/>
        <c:dispUnits/>
      </c:valAx>
      <c:catAx>
        <c:axId val="64946747"/>
        <c:scaling>
          <c:orientation val="minMax"/>
        </c:scaling>
        <c:axPos val="b"/>
        <c:delete val="1"/>
        <c:majorTickMark val="in"/>
        <c:minorTickMark val="none"/>
        <c:tickLblPos val="nextTo"/>
        <c:crossAx val="47649812"/>
        <c:crosses val="autoZero"/>
        <c:auto val="0"/>
        <c:lblOffset val="100"/>
        <c:noMultiLvlLbl val="0"/>
      </c:catAx>
      <c:valAx>
        <c:axId val="47649812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494674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"/>
          <c:y val="0.8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Rates of return: interval funds, bank deposits and indexes over the month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4725"/>
          <c:w val="0.9605"/>
          <c:h val="0.85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'І_діаграма(дох)'!$A$2:$A$17</c:f>
              <c:strCache/>
            </c:strRef>
          </c:cat>
          <c:val>
            <c:numRef>
              <c:f>'І_діаграма(дох)'!$B$2:$B$17</c:f>
              <c:numCache/>
            </c:numRef>
          </c:val>
        </c:ser>
        <c:gapWidth val="60"/>
        <c:axId val="26195125"/>
        <c:axId val="34429534"/>
      </c:barChart>
      <c:catAx>
        <c:axId val="26195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29534"/>
        <c:crosses val="autoZero"/>
        <c:auto val="0"/>
        <c:lblOffset val="100"/>
        <c:tickLblSkip val="1"/>
        <c:noMultiLvlLbl val="0"/>
      </c:catAx>
      <c:valAx>
        <c:axId val="34429534"/>
        <c:scaling>
          <c:orientation val="minMax"/>
          <c:max val="0.08"/>
          <c:min val="-0.08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951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Closed-end CII NAV dynamics over the month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9"/>
          <c:w val="1"/>
          <c:h val="0.59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ВЧА'!$C$42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ВЧА'!$B$43:$B$52</c:f>
              <c:strCache/>
            </c:strRef>
          </c:cat>
          <c:val>
            <c:numRef>
              <c:f>'3_динаміка ВЧА'!$C$43:$C$52</c:f>
              <c:numCache/>
            </c:numRef>
          </c:val>
        </c:ser>
        <c:ser>
          <c:idx val="0"/>
          <c:order val="1"/>
          <c:tx>
            <c:strRef>
              <c:f>'3_динаміка ВЧА'!$E$42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ВЧА'!$B$43:$B$52</c:f>
              <c:strCache/>
            </c:strRef>
          </c:cat>
          <c:val>
            <c:numRef>
              <c:f>'3_динаміка ВЧА'!$E$43:$E$52</c:f>
              <c:numCache/>
            </c:numRef>
          </c:val>
        </c:ser>
        <c:overlap val="-20"/>
        <c:axId val="41430351"/>
        <c:axId val="37328840"/>
      </c:barChart>
      <c:lineChart>
        <c:grouping val="standard"/>
        <c:varyColors val="0"/>
        <c:ser>
          <c:idx val="2"/>
          <c:order val="2"/>
          <c:tx>
            <c:strRef>
              <c:f>'3_динаміка ВЧА'!$D$42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ВЧА'!$D$43:$D$52</c:f>
              <c:numCache/>
            </c:numRef>
          </c:val>
          <c:smooth val="0"/>
        </c:ser>
        <c:axId val="415241"/>
        <c:axId val="3737170"/>
      </c:lineChart>
      <c:catAx>
        <c:axId val="414303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37328840"/>
        <c:crosses val="autoZero"/>
        <c:auto val="0"/>
        <c:lblOffset val="100"/>
        <c:noMultiLvlLbl val="0"/>
      </c:catAx>
      <c:valAx>
        <c:axId val="37328840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1430351"/>
        <c:crossesAt val="1"/>
        <c:crossBetween val="between"/>
        <c:dispUnits/>
      </c:valAx>
      <c:catAx>
        <c:axId val="415241"/>
        <c:scaling>
          <c:orientation val="minMax"/>
        </c:scaling>
        <c:axPos val="b"/>
        <c:delete val="1"/>
        <c:majorTickMark val="in"/>
        <c:minorTickMark val="none"/>
        <c:tickLblPos val="nextTo"/>
        <c:crossAx val="3737170"/>
        <c:crosses val="autoZero"/>
        <c:auto val="0"/>
        <c:lblOffset val="100"/>
        <c:noMultiLvlLbl val="0"/>
      </c:catAx>
      <c:valAx>
        <c:axId val="3737170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1524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Rates of return: closed-end funds, bank deposits and indexes over the month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775"/>
          <c:w val="1"/>
          <c:h val="0.79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'З_діаграма(дох)'!$A$2:$A$18</c:f>
              <c:strCache/>
            </c:strRef>
          </c:cat>
          <c:val>
            <c:numRef>
              <c:f>'З_діаграма(дох)'!$B$2:$B$18</c:f>
              <c:numCache/>
            </c:numRef>
          </c:val>
        </c:ser>
        <c:gapWidth val="60"/>
        <c:axId val="33634531"/>
        <c:axId val="34275324"/>
      </c:barChart>
      <c:catAx>
        <c:axId val="33634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75324"/>
        <c:crosses val="autoZero"/>
        <c:auto val="0"/>
        <c:lblOffset val="100"/>
        <c:tickLblSkip val="1"/>
        <c:noMultiLvlLbl val="0"/>
      </c:catAx>
      <c:valAx>
        <c:axId val="34275324"/>
        <c:scaling>
          <c:orientation val="minMax"/>
          <c:max val="0.08"/>
          <c:min val="-0.08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6345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40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55</xdr:row>
      <xdr:rowOff>104775</xdr:rowOff>
    </xdr:from>
    <xdr:to>
      <xdr:col>4</xdr:col>
      <xdr:colOff>657225</xdr:colOff>
      <xdr:row>79</xdr:row>
      <xdr:rowOff>104775</xdr:rowOff>
    </xdr:to>
    <xdr:graphicFrame>
      <xdr:nvGraphicFramePr>
        <xdr:cNvPr id="1" name="Chart 2"/>
        <xdr:cNvGraphicFramePr/>
      </xdr:nvGraphicFramePr>
      <xdr:xfrm>
        <a:off x="352425" y="10496550"/>
        <a:ext cx="82486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104775</xdr:rowOff>
    </xdr:from>
    <xdr:to>
      <xdr:col>12</xdr:col>
      <xdr:colOff>390525</xdr:colOff>
      <xdr:row>67</xdr:row>
      <xdr:rowOff>161925</xdr:rowOff>
    </xdr:to>
    <xdr:graphicFrame>
      <xdr:nvGraphicFramePr>
        <xdr:cNvPr id="1" name="Chart 7"/>
        <xdr:cNvGraphicFramePr/>
      </xdr:nvGraphicFramePr>
      <xdr:xfrm>
        <a:off x="47625" y="7791450"/>
        <a:ext cx="184499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14</xdr:col>
      <xdr:colOff>428625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5905500" y="190500"/>
        <a:ext cx="7953375" cy="916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16</xdr:row>
      <xdr:rowOff>19050</xdr:rowOff>
    </xdr:from>
    <xdr:to>
      <xdr:col>9</xdr:col>
      <xdr:colOff>666750</xdr:colOff>
      <xdr:row>35</xdr:row>
      <xdr:rowOff>152400</xdr:rowOff>
    </xdr:to>
    <xdr:graphicFrame>
      <xdr:nvGraphicFramePr>
        <xdr:cNvPr id="1" name="Chart 8"/>
        <xdr:cNvGraphicFramePr/>
      </xdr:nvGraphicFramePr>
      <xdr:xfrm>
        <a:off x="85725" y="3000375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12</xdr:col>
      <xdr:colOff>657225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5095875" y="228600"/>
        <a:ext cx="680085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9</xdr:col>
      <xdr:colOff>647700</xdr:colOff>
      <xdr:row>32</xdr:row>
      <xdr:rowOff>152400</xdr:rowOff>
    </xdr:to>
    <xdr:graphicFrame>
      <xdr:nvGraphicFramePr>
        <xdr:cNvPr id="1" name="Chart 8"/>
        <xdr:cNvGraphicFramePr/>
      </xdr:nvGraphicFramePr>
      <xdr:xfrm>
        <a:off x="323850" y="28098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12</xdr:col>
      <xdr:colOff>657225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5153025" y="200025"/>
        <a:ext cx="68199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art-capital.com.ua/" TargetMode="External" /><Relationship Id="rId4" Type="http://schemas.openxmlformats.org/officeDocument/2006/relationships/hyperlink" Target="http://www.kinto.com/" TargetMode="External" /><Relationship Id="rId5" Type="http://schemas.openxmlformats.org/officeDocument/2006/relationships/hyperlink" Target="http://www.otpcapital.com.ua/" TargetMode="External" /><Relationship Id="rId6" Type="http://schemas.openxmlformats.org/officeDocument/2006/relationships/hyperlink" Target="http://raam.com.ua/" TargetMode="External" /><Relationship Id="rId7" Type="http://schemas.openxmlformats.org/officeDocument/2006/relationships/hyperlink" Target="http://www.art-capital.com.ua/" TargetMode="External" /><Relationship Id="rId8" Type="http://schemas.openxmlformats.org/officeDocument/2006/relationships/hyperlink" Target="http://www.am-magister.com/" TargetMode="External" /><Relationship Id="rId9" Type="http://schemas.openxmlformats.org/officeDocument/2006/relationships/hyperlink" Target="http://pioglobal.ua/" TargetMode="External" /><Relationship Id="rId10" Type="http://schemas.openxmlformats.org/officeDocument/2006/relationships/hyperlink" Target="http://www.kinto.com/" TargetMode="External" /><Relationship Id="rId1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www.seb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am.eavex.com.ua/" TargetMode="External" /><Relationship Id="rId12" Type="http://schemas.openxmlformats.org/officeDocument/2006/relationships/hyperlink" Target="http://www.altus.ua/" TargetMode="External" /><Relationship Id="rId13" Type="http://schemas.openxmlformats.org/officeDocument/2006/relationships/hyperlink" Target="http://www.delta-capital.com.ua/" TargetMode="External" /><Relationship Id="rId14" Type="http://schemas.openxmlformats.org/officeDocument/2006/relationships/hyperlink" Target="http://raam.com.ua/" TargetMode="External" /><Relationship Id="rId15" Type="http://schemas.openxmlformats.org/officeDocument/2006/relationships/hyperlink" Target="http://www.altus.ua/" TargetMode="External" /><Relationship Id="rId16" Type="http://schemas.openxmlformats.org/officeDocument/2006/relationships/hyperlink" Target="http://raam.com.ua/" TargetMode="External" /><Relationship Id="rId17" Type="http://schemas.openxmlformats.org/officeDocument/2006/relationships/hyperlink" Target="http://upicapital.com/" TargetMode="External" /><Relationship Id="rId18" Type="http://schemas.openxmlformats.org/officeDocument/2006/relationships/hyperlink" Target="http://www.task.ua/" TargetMode="External" /><Relationship Id="rId19" Type="http://schemas.openxmlformats.org/officeDocument/2006/relationships/hyperlink" Target="http://univer.ua/" TargetMode="External" /><Relationship Id="rId20" Type="http://schemas.openxmlformats.org/officeDocument/2006/relationships/hyperlink" Target="http://www.am.troika.ua/" TargetMode="External" /><Relationship Id="rId21" Type="http://schemas.openxmlformats.org/officeDocument/2006/relationships/hyperlink" Target="http://univer.ua/" TargetMode="External" /><Relationship Id="rId22" Type="http://schemas.openxmlformats.org/officeDocument/2006/relationships/hyperlink" Target="http://www.altus.ua/" TargetMode="External" /><Relationship Id="rId23" Type="http://schemas.openxmlformats.org/officeDocument/2006/relationships/hyperlink" Target="http://ukrsibfunds.com/" TargetMode="External" /><Relationship Id="rId24" Type="http://schemas.openxmlformats.org/officeDocument/2006/relationships/hyperlink" Target="http://www.art-capital.com.ua/" TargetMode="External" /><Relationship Id="rId25" Type="http://schemas.openxmlformats.org/officeDocument/2006/relationships/hyperlink" Target="http://am.concorde.ua/" TargetMode="External" /><Relationship Id="rId26" Type="http://schemas.openxmlformats.org/officeDocument/2006/relationships/hyperlink" Target="http://www.vseswit.com.ua/" TargetMode="External" /><Relationship Id="rId27" Type="http://schemas.openxmlformats.org/officeDocument/2006/relationships/hyperlink" Target="http://univer.ua/" TargetMode="External" /><Relationship Id="rId28" Type="http://schemas.openxmlformats.org/officeDocument/2006/relationships/hyperlink" Target="http://univer.ua/" TargetMode="External" /><Relationship Id="rId29" Type="http://schemas.openxmlformats.org/officeDocument/2006/relationships/hyperlink" Target="http://am.concorde.ua/" TargetMode="External" /><Relationship Id="rId30" Type="http://schemas.openxmlformats.org/officeDocument/2006/relationships/hyperlink" Target="http://www.am.troika.ua/" TargetMode="External" /><Relationship Id="rId31" Type="http://schemas.openxmlformats.org/officeDocument/2006/relationships/hyperlink" Target="http://www.sem.biz.ua/" TargetMode="External" /><Relationship Id="rId32" Type="http://schemas.openxmlformats.org/officeDocument/2006/relationships/hyperlink" Target="http://pioglobal.ua/" TargetMode="External" /><Relationship Id="rId33" Type="http://schemas.openxmlformats.org/officeDocument/2006/relationships/hyperlink" Target="http://www.seb.ua/" TargetMode="External" /><Relationship Id="rId34" Type="http://schemas.openxmlformats.org/officeDocument/2006/relationships/hyperlink" Target="http://art-capital.com.ua/" TargetMode="External" /><Relationship Id="rId35" Type="http://schemas.openxmlformats.org/officeDocument/2006/relationships/hyperlink" Target="http://www.dragon-am.com/" TargetMode="External" /><Relationship Id="rId36" Type="http://schemas.openxmlformats.org/officeDocument/2006/relationships/drawing" Target="../drawings/drawing2.xml" /><Relationship Id="rId3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m.concorde.ua/" TargetMode="External" /><Relationship Id="rId2" Type="http://schemas.openxmlformats.org/officeDocument/2006/relationships/hyperlink" Target="http://www.dragon-am.com/" TargetMode="External" /><Relationship Id="rId3" Type="http://schemas.openxmlformats.org/officeDocument/2006/relationships/hyperlink" Target="http://otpcapital.com.ua/" TargetMode="External" /><Relationship Id="rId4" Type="http://schemas.openxmlformats.org/officeDocument/2006/relationships/hyperlink" Target="http://www.art-capital.com.ua/" TargetMode="External" /><Relationship Id="rId5" Type="http://schemas.openxmlformats.org/officeDocument/2006/relationships/hyperlink" Target="http://dragon-am.com/" TargetMode="External" /><Relationship Id="rId6" Type="http://schemas.openxmlformats.org/officeDocument/2006/relationships/hyperlink" Target="http://www.sem.biz.ua/" TargetMode="External" /><Relationship Id="rId7" Type="http://schemas.openxmlformats.org/officeDocument/2006/relationships/hyperlink" Target="http://www.kua-absolut.com/" TargetMode="Externa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48"/>
  <sheetViews>
    <sheetView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8" t="s">
        <v>203</v>
      </c>
      <c r="B1" s="78"/>
      <c r="C1" s="78"/>
      <c r="D1" s="79"/>
      <c r="E1" s="79"/>
      <c r="F1" s="79"/>
    </row>
    <row r="2" spans="1:9" ht="15.75" thickBot="1">
      <c r="A2" s="26" t="s">
        <v>204</v>
      </c>
      <c r="B2" s="179" t="s">
        <v>25</v>
      </c>
      <c r="C2" s="179" t="s">
        <v>26</v>
      </c>
      <c r="D2" s="179" t="s">
        <v>27</v>
      </c>
      <c r="E2" s="179" t="s">
        <v>28</v>
      </c>
      <c r="F2" s="179" t="s">
        <v>29</v>
      </c>
      <c r="G2" s="2"/>
      <c r="I2" s="1"/>
    </row>
    <row r="3" spans="1:12" ht="14.25">
      <c r="A3" s="93" t="s">
        <v>30</v>
      </c>
      <c r="B3" s="94">
        <v>0.012220624754933906</v>
      </c>
      <c r="C3" s="94">
        <v>-0.0004844905351313322</v>
      </c>
      <c r="D3" s="94">
        <v>0.0009545536507916191</v>
      </c>
      <c r="E3" s="94">
        <v>-0.021423684362940704</v>
      </c>
      <c r="F3" s="94">
        <v>-0.02754995458394237</v>
      </c>
      <c r="G3" s="62"/>
      <c r="H3" s="62"/>
      <c r="I3" s="2"/>
      <c r="J3" s="2"/>
      <c r="K3" s="2"/>
      <c r="L3" s="2"/>
    </row>
    <row r="4" spans="1:12" ht="14.25">
      <c r="A4" s="93" t="s">
        <v>31</v>
      </c>
      <c r="B4" s="94">
        <v>0.024017044354057937</v>
      </c>
      <c r="C4" s="94">
        <v>0.026959963991828984</v>
      </c>
      <c r="D4" s="94">
        <v>0.011761830037464121</v>
      </c>
      <c r="E4" s="94">
        <v>-0.0028576602142272004</v>
      </c>
      <c r="F4" s="94">
        <v>0.020389174355570527</v>
      </c>
      <c r="G4" s="62"/>
      <c r="H4" s="62"/>
      <c r="I4" s="2"/>
      <c r="J4" s="2"/>
      <c r="K4" s="2"/>
      <c r="L4" s="2"/>
    </row>
    <row r="5" spans="1:12" ht="15" thickBot="1">
      <c r="A5" s="82" t="s">
        <v>32</v>
      </c>
      <c r="B5" s="84">
        <v>-0.034896102710760823</v>
      </c>
      <c r="C5" s="84">
        <v>-0.06388865510856745</v>
      </c>
      <c r="D5" s="84">
        <v>0.015894641834978122</v>
      </c>
      <c r="E5" s="84">
        <v>0.05600497231261206</v>
      </c>
      <c r="F5" s="84">
        <v>0.0021662588432356084</v>
      </c>
      <c r="G5" s="62"/>
      <c r="H5" s="62"/>
      <c r="I5" s="2"/>
      <c r="J5" s="2"/>
      <c r="K5" s="2"/>
      <c r="L5" s="2"/>
    </row>
    <row r="6" spans="1:14" ht="14.25">
      <c r="A6" s="76"/>
      <c r="B6" s="75"/>
      <c r="C6" s="75"/>
      <c r="D6" s="77"/>
      <c r="E6" s="77"/>
      <c r="F6" s="77"/>
      <c r="G6" s="9"/>
      <c r="J6" s="2"/>
      <c r="K6" s="2"/>
      <c r="L6" s="2"/>
      <c r="M6" s="2"/>
      <c r="N6" s="2"/>
    </row>
    <row r="7" spans="1:14" ht="14.25">
      <c r="A7" s="76"/>
      <c r="B7" s="77"/>
      <c r="C7" s="77"/>
      <c r="D7" s="77"/>
      <c r="E7" s="77"/>
      <c r="F7" s="77"/>
      <c r="J7" s="4"/>
      <c r="K7" s="4"/>
      <c r="L7" s="4"/>
      <c r="M7" s="4"/>
      <c r="N7" s="4"/>
    </row>
    <row r="8" spans="1:6" ht="14.25">
      <c r="A8" s="76"/>
      <c r="B8" s="77"/>
      <c r="C8" s="77"/>
      <c r="D8" s="77"/>
      <c r="E8" s="77"/>
      <c r="F8" s="77"/>
    </row>
    <row r="9" spans="1:6" ht="14.25">
      <c r="A9" s="76"/>
      <c r="B9" s="77"/>
      <c r="C9" s="77"/>
      <c r="D9" s="77"/>
      <c r="E9" s="77"/>
      <c r="F9" s="77"/>
    </row>
    <row r="10" spans="1:14" ht="14.25">
      <c r="A10" s="76"/>
      <c r="B10" s="77"/>
      <c r="C10" s="77"/>
      <c r="D10" s="77"/>
      <c r="E10" s="77"/>
      <c r="F10" s="77"/>
      <c r="N10" s="9"/>
    </row>
    <row r="11" spans="1:6" ht="14.25">
      <c r="A11" s="76"/>
      <c r="B11" s="77"/>
      <c r="C11" s="77"/>
      <c r="D11" s="77"/>
      <c r="E11" s="77"/>
      <c r="F11" s="77"/>
    </row>
    <row r="12" spans="1:6" ht="14.25">
      <c r="A12" s="76"/>
      <c r="B12" s="77"/>
      <c r="C12" s="77"/>
      <c r="D12" s="77"/>
      <c r="E12" s="77"/>
      <c r="F12" s="77"/>
    </row>
    <row r="13" spans="1:6" ht="14.25">
      <c r="A13" s="76"/>
      <c r="B13" s="77"/>
      <c r="C13" s="77"/>
      <c r="D13" s="77"/>
      <c r="E13" s="77"/>
      <c r="F13" s="77"/>
    </row>
    <row r="14" spans="1:6" ht="14.25">
      <c r="A14" s="76"/>
      <c r="B14" s="77"/>
      <c r="C14" s="77"/>
      <c r="D14" s="77"/>
      <c r="E14" s="77"/>
      <c r="F14" s="77"/>
    </row>
    <row r="15" spans="1:6" ht="14.25">
      <c r="A15" s="76"/>
      <c r="B15" s="77"/>
      <c r="C15" s="77"/>
      <c r="D15" s="77"/>
      <c r="E15" s="77"/>
      <c r="F15" s="77"/>
    </row>
    <row r="16" spans="1:6" ht="14.25">
      <c r="A16" s="76"/>
      <c r="B16" s="77"/>
      <c r="C16" s="77"/>
      <c r="D16" s="77"/>
      <c r="E16" s="77"/>
      <c r="F16" s="77"/>
    </row>
    <row r="17" spans="1:6" ht="14.25">
      <c r="A17" s="76"/>
      <c r="B17" s="77"/>
      <c r="C17" s="77"/>
      <c r="D17" s="77"/>
      <c r="E17" s="77"/>
      <c r="F17" s="77"/>
    </row>
    <row r="18" spans="1:6" ht="14.25">
      <c r="A18" s="76"/>
      <c r="B18" s="77"/>
      <c r="C18" s="77"/>
      <c r="D18" s="77"/>
      <c r="E18" s="77"/>
      <c r="F18" s="77"/>
    </row>
    <row r="19" spans="1:6" ht="14.25">
      <c r="A19" s="76"/>
      <c r="B19" s="77"/>
      <c r="C19" s="77"/>
      <c r="D19" s="77"/>
      <c r="E19" s="77"/>
      <c r="F19" s="77"/>
    </row>
    <row r="20" spans="1:6" ht="14.25">
      <c r="A20" s="76"/>
      <c r="B20" s="77"/>
      <c r="C20" s="77"/>
      <c r="D20" s="77"/>
      <c r="E20" s="77"/>
      <c r="F20" s="77"/>
    </row>
    <row r="21" spans="1:6" ht="15" thickBot="1">
      <c r="A21" s="76"/>
      <c r="B21" s="77"/>
      <c r="C21" s="77"/>
      <c r="D21" s="77"/>
      <c r="E21" s="77"/>
      <c r="F21" s="77"/>
    </row>
    <row r="22" spans="1:6" ht="26.25" thickBot="1">
      <c r="A22" s="26" t="s">
        <v>202</v>
      </c>
      <c r="B22" s="180" t="s">
        <v>33</v>
      </c>
      <c r="C22" s="180" t="s">
        <v>34</v>
      </c>
      <c r="D22" s="81"/>
      <c r="E22" s="77"/>
      <c r="F22" s="77"/>
    </row>
    <row r="23" spans="1:6" ht="14.25">
      <c r="A23" s="28" t="s">
        <v>44</v>
      </c>
      <c r="B23" s="29">
        <v>-0.0006580236479076795</v>
      </c>
      <c r="C23" s="68">
        <v>0.31487093056589677</v>
      </c>
      <c r="D23" s="81"/>
      <c r="E23" s="77"/>
      <c r="F23" s="77"/>
    </row>
    <row r="24" spans="1:6" ht="28.5">
      <c r="A24" s="28" t="s">
        <v>35</v>
      </c>
      <c r="B24" s="29">
        <v>0.007371628073827408</v>
      </c>
      <c r="C24" s="68">
        <v>-0.10722041867233856</v>
      </c>
      <c r="D24" s="81"/>
      <c r="E24" s="77"/>
      <c r="F24" s="77"/>
    </row>
    <row r="25" spans="1:6" ht="14.25">
      <c r="A25" s="28" t="s">
        <v>46</v>
      </c>
      <c r="B25" s="29">
        <v>0.024017044354057937</v>
      </c>
      <c r="C25" s="68">
        <v>-0.034896102710760823</v>
      </c>
      <c r="D25" s="81"/>
      <c r="E25" s="77"/>
      <c r="F25" s="77"/>
    </row>
    <row r="26" spans="1:6" ht="14.25">
      <c r="A26" s="28" t="s">
        <v>45</v>
      </c>
      <c r="B26" s="29">
        <v>0.026959963991828984</v>
      </c>
      <c r="C26" s="68">
        <v>-0.06388865510856745</v>
      </c>
      <c r="D26" s="81"/>
      <c r="E26" s="77"/>
      <c r="F26" s="77"/>
    </row>
    <row r="27" spans="1:6" ht="14.25">
      <c r="A27" s="28" t="s">
        <v>40</v>
      </c>
      <c r="B27" s="29">
        <v>0.029746597252712892</v>
      </c>
      <c r="C27" s="68">
        <v>-0.1398839539483162</v>
      </c>
      <c r="D27" s="81"/>
      <c r="E27" s="77"/>
      <c r="F27" s="77"/>
    </row>
    <row r="28" spans="1:6" ht="14.25">
      <c r="A28" s="182" t="s">
        <v>42</v>
      </c>
      <c r="B28" s="29">
        <v>0.03407092283871749</v>
      </c>
      <c r="C28" s="68">
        <v>-0.06708392101551486</v>
      </c>
      <c r="D28" s="81"/>
      <c r="E28" s="77"/>
      <c r="F28" s="77"/>
    </row>
    <row r="29" spans="1:6" ht="14.25">
      <c r="A29" s="182" t="s">
        <v>43</v>
      </c>
      <c r="B29" s="29">
        <v>0.03956779524601606</v>
      </c>
      <c r="C29" s="68">
        <v>0.19797559303484058</v>
      </c>
      <c r="D29" s="81"/>
      <c r="E29" s="77"/>
      <c r="F29" s="77"/>
    </row>
    <row r="30" spans="1:6" ht="14.25">
      <c r="A30" s="183" t="s">
        <v>39</v>
      </c>
      <c r="B30" s="29">
        <v>0.03979661323597017</v>
      </c>
      <c r="C30" s="68">
        <v>0.08717104614976368</v>
      </c>
      <c r="D30" s="81"/>
      <c r="E30" s="77"/>
      <c r="F30" s="77"/>
    </row>
    <row r="31" spans="1:6" ht="14.25">
      <c r="A31" s="182" t="s">
        <v>41</v>
      </c>
      <c r="B31" s="29">
        <v>0.0496052992006375</v>
      </c>
      <c r="C31" s="68">
        <v>0.2021705183146396</v>
      </c>
      <c r="D31" s="81"/>
      <c r="E31" s="77"/>
      <c r="F31" s="77"/>
    </row>
    <row r="32" spans="1:6" ht="14.25">
      <c r="A32" s="181" t="s">
        <v>36</v>
      </c>
      <c r="B32" s="29">
        <v>0.05193265103740807</v>
      </c>
      <c r="C32" s="68">
        <v>-0.03454114624211235</v>
      </c>
      <c r="D32" s="81"/>
      <c r="E32" s="77"/>
      <c r="F32" s="77"/>
    </row>
    <row r="33" spans="1:6" ht="14.25">
      <c r="A33" s="182" t="s">
        <v>37</v>
      </c>
      <c r="B33" s="29">
        <v>0.06525492038413838</v>
      </c>
      <c r="C33" s="68">
        <v>0.11740870190384745</v>
      </c>
      <c r="D33" s="81"/>
      <c r="E33" s="77"/>
      <c r="F33" s="77"/>
    </row>
    <row r="34" spans="1:6" ht="15" thickBot="1">
      <c r="A34" s="82" t="s">
        <v>38</v>
      </c>
      <c r="B34" s="83">
        <v>0.06787539684025568</v>
      </c>
      <c r="C34" s="84">
        <v>0.10287687314411986</v>
      </c>
      <c r="D34" s="81"/>
      <c r="E34" s="77"/>
      <c r="F34" s="77"/>
    </row>
    <row r="35" spans="1:6" ht="14.25">
      <c r="A35" s="76"/>
      <c r="B35" s="77"/>
      <c r="C35" s="77"/>
      <c r="D35" s="81"/>
      <c r="E35" s="77"/>
      <c r="F35" s="77"/>
    </row>
    <row r="36" spans="1:6" ht="14.25">
      <c r="A36" s="57"/>
      <c r="B36" s="77"/>
      <c r="C36" s="77"/>
      <c r="D36" s="81"/>
      <c r="E36" s="77"/>
      <c r="F36" s="77"/>
    </row>
    <row r="37" ht="12.75">
      <c r="A37" s="183"/>
    </row>
    <row r="38" ht="12.75">
      <c r="A38" s="183"/>
    </row>
    <row r="39" ht="14.25">
      <c r="A39" s="57"/>
    </row>
    <row r="40" ht="12.75">
      <c r="A40" s="183"/>
    </row>
    <row r="41" ht="14.25">
      <c r="A41" s="57"/>
    </row>
    <row r="42" ht="12.75">
      <c r="A42" s="183"/>
    </row>
    <row r="43" ht="12.75">
      <c r="A43" s="183"/>
    </row>
    <row r="44" ht="12.75">
      <c r="A44" s="183"/>
    </row>
    <row r="45" ht="14.25">
      <c r="A45" s="57"/>
    </row>
    <row r="46" ht="14.25">
      <c r="A46" s="57"/>
    </row>
    <row r="47" ht="14.25">
      <c r="A47" s="57"/>
    </row>
    <row r="48" ht="12.75">
      <c r="A48" s="184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29"/>
  <sheetViews>
    <sheetView zoomScale="80" zoomScaleNormal="80" workbookViewId="0" topLeftCell="A1">
      <selection activeCell="G32" sqref="G32"/>
    </sheetView>
  </sheetViews>
  <sheetFormatPr defaultColWidth="9.00390625" defaultRowHeight="12.75"/>
  <cols>
    <col min="1" max="1" width="4.75390625" style="32" customWidth="1"/>
    <col min="2" max="2" width="46.00390625" style="30" bestFit="1" customWidth="1"/>
    <col min="3" max="3" width="12.75390625" style="32" customWidth="1"/>
    <col min="4" max="4" width="13.625" style="32" bestFit="1" customWidth="1"/>
    <col min="5" max="5" width="16.75390625" style="6" customWidth="1"/>
    <col min="6" max="6" width="14.75390625" style="11" customWidth="1"/>
    <col min="7" max="7" width="14.75390625" style="6" customWidth="1"/>
    <col min="8" max="8" width="12.75390625" style="11" customWidth="1"/>
    <col min="9" max="9" width="39.125" style="30" bestFit="1" customWidth="1"/>
    <col min="10" max="10" width="34.75390625" style="30" customWidth="1"/>
    <col min="11" max="11" width="35.875" style="30" customWidth="1"/>
    <col min="12" max="16384" width="9.125" style="30" customWidth="1"/>
  </cols>
  <sheetData>
    <row r="1" spans="1:10" ht="16.5" thickBot="1">
      <c r="A1" s="178" t="s">
        <v>181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60.75" thickBot="1">
      <c r="A2" s="14" t="s">
        <v>48</v>
      </c>
      <c r="B2" s="14" t="s">
        <v>125</v>
      </c>
      <c r="C2" s="45" t="s">
        <v>154</v>
      </c>
      <c r="D2" s="45" t="s">
        <v>155</v>
      </c>
      <c r="E2" s="45" t="s">
        <v>50</v>
      </c>
      <c r="F2" s="45" t="s">
        <v>182</v>
      </c>
      <c r="G2" s="45" t="s">
        <v>183</v>
      </c>
      <c r="H2" s="45" t="s">
        <v>184</v>
      </c>
      <c r="I2" s="16" t="s">
        <v>54</v>
      </c>
      <c r="J2" s="17" t="s">
        <v>55</v>
      </c>
    </row>
    <row r="3" spans="1:11" ht="14.25" customHeight="1">
      <c r="A3" s="20">
        <v>1</v>
      </c>
      <c r="B3" s="112" t="s">
        <v>185</v>
      </c>
      <c r="C3" s="205" t="s">
        <v>157</v>
      </c>
      <c r="D3" s="206" t="s">
        <v>186</v>
      </c>
      <c r="E3" s="115">
        <v>11256038.06</v>
      </c>
      <c r="F3" s="116">
        <v>12932</v>
      </c>
      <c r="G3" s="115">
        <v>870.401953294154</v>
      </c>
      <c r="H3" s="55">
        <v>800</v>
      </c>
      <c r="I3" s="112" t="s">
        <v>100</v>
      </c>
      <c r="J3" s="117" t="s">
        <v>22</v>
      </c>
      <c r="K3" s="49"/>
    </row>
    <row r="4" spans="1:11" ht="14.25">
      <c r="A4" s="20">
        <v>2</v>
      </c>
      <c r="B4" s="112" t="s">
        <v>187</v>
      </c>
      <c r="C4" s="205" t="s">
        <v>157</v>
      </c>
      <c r="D4" s="206" t="s">
        <v>186</v>
      </c>
      <c r="E4" s="115">
        <v>5738000.1007</v>
      </c>
      <c r="F4" s="116">
        <v>26729</v>
      </c>
      <c r="G4" s="115">
        <v>214.67320515919042</v>
      </c>
      <c r="H4" s="55">
        <v>300</v>
      </c>
      <c r="I4" s="112" t="s">
        <v>100</v>
      </c>
      <c r="J4" s="117" t="s">
        <v>5</v>
      </c>
      <c r="K4" s="50"/>
    </row>
    <row r="5" spans="1:11" ht="14.25" customHeight="1">
      <c r="A5" s="20">
        <v>3</v>
      </c>
      <c r="B5" s="112" t="s">
        <v>188</v>
      </c>
      <c r="C5" s="205" t="s">
        <v>157</v>
      </c>
      <c r="D5" s="206" t="s">
        <v>158</v>
      </c>
      <c r="E5" s="115">
        <v>3190507.07</v>
      </c>
      <c r="F5" s="116">
        <v>4806</v>
      </c>
      <c r="G5" s="115">
        <v>663.8591489804411</v>
      </c>
      <c r="H5" s="55">
        <v>1000</v>
      </c>
      <c r="I5" s="112" t="s">
        <v>169</v>
      </c>
      <c r="J5" s="117" t="s">
        <v>19</v>
      </c>
      <c r="K5" s="51"/>
    </row>
    <row r="6" spans="1:11" ht="14.25" customHeight="1">
      <c r="A6" s="20">
        <v>4</v>
      </c>
      <c r="B6" s="112" t="s">
        <v>189</v>
      </c>
      <c r="C6" s="205" t="s">
        <v>157</v>
      </c>
      <c r="D6" s="206" t="s">
        <v>186</v>
      </c>
      <c r="E6" s="115">
        <v>2525720.25</v>
      </c>
      <c r="F6" s="116">
        <v>84874</v>
      </c>
      <c r="G6" s="115">
        <v>29.758468435563305</v>
      </c>
      <c r="H6" s="55">
        <v>100</v>
      </c>
      <c r="I6" s="112" t="s">
        <v>190</v>
      </c>
      <c r="J6" s="117" t="s">
        <v>14</v>
      </c>
      <c r="K6" s="52"/>
    </row>
    <row r="7" spans="1:11" ht="14.25" customHeight="1">
      <c r="A7" s="20">
        <v>5</v>
      </c>
      <c r="B7" s="89" t="s">
        <v>191</v>
      </c>
      <c r="C7" s="205" t="s">
        <v>157</v>
      </c>
      <c r="D7" s="206" t="s">
        <v>158</v>
      </c>
      <c r="E7" s="115">
        <v>1736549.37</v>
      </c>
      <c r="F7" s="116">
        <v>1343</v>
      </c>
      <c r="G7" s="115">
        <v>1293.0375055845125</v>
      </c>
      <c r="H7" s="55">
        <v>1000</v>
      </c>
      <c r="I7" s="112" t="s">
        <v>192</v>
      </c>
      <c r="J7" s="117" t="s">
        <v>23</v>
      </c>
      <c r="K7" s="50"/>
    </row>
    <row r="8" spans="1:11" ht="14.25">
      <c r="A8" s="20">
        <v>6</v>
      </c>
      <c r="B8" s="112" t="s">
        <v>193</v>
      </c>
      <c r="C8" s="205" t="s">
        <v>157</v>
      </c>
      <c r="D8" s="206" t="s">
        <v>186</v>
      </c>
      <c r="E8" s="115">
        <v>1145280.74</v>
      </c>
      <c r="F8" s="116">
        <v>1156</v>
      </c>
      <c r="G8" s="115">
        <v>990.7272837370242</v>
      </c>
      <c r="H8" s="55">
        <v>1000</v>
      </c>
      <c r="I8" s="112" t="s">
        <v>194</v>
      </c>
      <c r="J8" s="117" t="s">
        <v>4</v>
      </c>
      <c r="K8" s="50"/>
    </row>
    <row r="9" spans="1:11" ht="14.25">
      <c r="A9" s="20">
        <v>7</v>
      </c>
      <c r="B9" s="112" t="s">
        <v>195</v>
      </c>
      <c r="C9" s="205" t="s">
        <v>157</v>
      </c>
      <c r="D9" s="206" t="s">
        <v>186</v>
      </c>
      <c r="E9" s="115">
        <v>632355.552</v>
      </c>
      <c r="F9" s="116">
        <v>1157</v>
      </c>
      <c r="G9" s="115">
        <v>546.5475816767503</v>
      </c>
      <c r="H9" s="55">
        <v>1000</v>
      </c>
      <c r="I9" s="112" t="s">
        <v>190</v>
      </c>
      <c r="J9" s="117" t="s">
        <v>14</v>
      </c>
      <c r="K9" s="51"/>
    </row>
    <row r="10" spans="1:11" ht="14.25">
      <c r="A10" s="20">
        <v>8</v>
      </c>
      <c r="B10" s="112" t="s">
        <v>196</v>
      </c>
      <c r="C10" s="205" t="s">
        <v>157</v>
      </c>
      <c r="D10" s="206" t="s">
        <v>186</v>
      </c>
      <c r="E10" s="115">
        <v>588047.77</v>
      </c>
      <c r="F10" s="116">
        <v>1381</v>
      </c>
      <c r="G10" s="115">
        <v>425.81301230992034</v>
      </c>
      <c r="H10" s="55">
        <v>1000</v>
      </c>
      <c r="I10" s="112" t="s">
        <v>190</v>
      </c>
      <c r="J10" s="117" t="s">
        <v>14</v>
      </c>
      <c r="K10" s="52"/>
    </row>
    <row r="11" spans="1:11" ht="14.25">
      <c r="A11" s="20">
        <v>9</v>
      </c>
      <c r="B11" s="112" t="s">
        <v>197</v>
      </c>
      <c r="C11" s="205" t="s">
        <v>157</v>
      </c>
      <c r="D11" s="206" t="s">
        <v>186</v>
      </c>
      <c r="E11" s="115">
        <v>565271.292</v>
      </c>
      <c r="F11" s="116">
        <v>1245</v>
      </c>
      <c r="G11" s="115">
        <v>454.03316626506023</v>
      </c>
      <c r="H11" s="55">
        <v>1000</v>
      </c>
      <c r="I11" s="112" t="s">
        <v>190</v>
      </c>
      <c r="J11" s="117" t="s">
        <v>14</v>
      </c>
      <c r="K11" s="52"/>
    </row>
    <row r="12" spans="1:11" ht="14.25">
      <c r="A12" s="20">
        <v>10</v>
      </c>
      <c r="B12" s="112" t="s">
        <v>198</v>
      </c>
      <c r="C12" s="205" t="s">
        <v>157</v>
      </c>
      <c r="D12" s="206" t="s">
        <v>186</v>
      </c>
      <c r="E12" s="115">
        <v>546696.41</v>
      </c>
      <c r="F12" s="116">
        <v>1247</v>
      </c>
      <c r="G12" s="115">
        <v>438.4093103448276</v>
      </c>
      <c r="H12" s="55">
        <v>1000</v>
      </c>
      <c r="I12" s="112" t="s">
        <v>190</v>
      </c>
      <c r="J12" s="117" t="s">
        <v>14</v>
      </c>
      <c r="K12" s="52"/>
    </row>
    <row r="13" spans="1:10" ht="15.75" thickBot="1">
      <c r="A13" s="211" t="s">
        <v>96</v>
      </c>
      <c r="B13" s="212"/>
      <c r="C13" s="118" t="s">
        <v>9</v>
      </c>
      <c r="D13" s="118" t="s">
        <v>9</v>
      </c>
      <c r="E13" s="102">
        <f>SUM(E3:E12)</f>
        <v>27924466.6147</v>
      </c>
      <c r="F13" s="103">
        <f>SUM(F3:F12)</f>
        <v>136870</v>
      </c>
      <c r="G13" s="118" t="s">
        <v>9</v>
      </c>
      <c r="H13" s="118" t="s">
        <v>9</v>
      </c>
      <c r="I13" s="118" t="s">
        <v>9</v>
      </c>
      <c r="J13" s="119" t="s">
        <v>9</v>
      </c>
    </row>
    <row r="17" spans="1:10" ht="15.75">
      <c r="A17" s="105"/>
      <c r="B17" s="105"/>
      <c r="C17" s="105"/>
      <c r="D17" s="105"/>
      <c r="E17" s="105"/>
      <c r="F17" s="105"/>
      <c r="G17" s="105"/>
      <c r="H17" s="105"/>
      <c r="I17" s="105"/>
      <c r="J17" s="105"/>
    </row>
    <row r="18" spans="1:10" ht="15">
      <c r="A18" s="191"/>
      <c r="B18" s="191"/>
      <c r="C18" s="191"/>
      <c r="D18" s="191"/>
      <c r="E18" s="191"/>
      <c r="F18" s="191"/>
      <c r="G18" s="191"/>
      <c r="H18" s="191"/>
      <c r="I18" s="191"/>
      <c r="J18" s="191"/>
    </row>
    <row r="19" spans="1:10" ht="14.25">
      <c r="A19" s="158"/>
      <c r="B19" s="192"/>
      <c r="C19" s="207"/>
      <c r="D19" s="208"/>
      <c r="E19" s="195"/>
      <c r="F19" s="196"/>
      <c r="G19" s="195"/>
      <c r="H19" s="197"/>
      <c r="I19" s="192"/>
      <c r="J19" s="198"/>
    </row>
    <row r="20" spans="1:10" ht="14.25">
      <c r="A20" s="158"/>
      <c r="B20" s="192"/>
      <c r="C20" s="207"/>
      <c r="D20" s="208"/>
      <c r="E20" s="195"/>
      <c r="F20" s="196"/>
      <c r="G20" s="195"/>
      <c r="H20" s="197"/>
      <c r="I20" s="192"/>
      <c r="J20" s="198"/>
    </row>
    <row r="21" spans="1:10" ht="14.25">
      <c r="A21" s="158"/>
      <c r="B21" s="192"/>
      <c r="C21" s="207"/>
      <c r="D21" s="208"/>
      <c r="E21" s="195"/>
      <c r="F21" s="196"/>
      <c r="G21" s="195"/>
      <c r="H21" s="197"/>
      <c r="I21" s="192"/>
      <c r="J21" s="198"/>
    </row>
    <row r="22" spans="1:10" ht="14.25">
      <c r="A22" s="158"/>
      <c r="B22" s="192"/>
      <c r="C22" s="207"/>
      <c r="D22" s="208"/>
      <c r="E22" s="195"/>
      <c r="F22" s="196"/>
      <c r="G22" s="195"/>
      <c r="H22" s="197"/>
      <c r="I22" s="192"/>
      <c r="J22" s="198"/>
    </row>
    <row r="23" spans="1:10" ht="14.25">
      <c r="A23" s="158"/>
      <c r="B23" s="209"/>
      <c r="C23" s="207"/>
      <c r="D23" s="208"/>
      <c r="E23" s="195"/>
      <c r="F23" s="196"/>
      <c r="G23" s="195"/>
      <c r="H23" s="197"/>
      <c r="I23" s="192"/>
      <c r="J23" s="198"/>
    </row>
    <row r="24" spans="1:10" ht="14.25">
      <c r="A24" s="158"/>
      <c r="B24" s="192"/>
      <c r="C24" s="207"/>
      <c r="D24" s="208"/>
      <c r="E24" s="195"/>
      <c r="F24" s="196"/>
      <c r="G24" s="195"/>
      <c r="H24" s="197"/>
      <c r="I24" s="192"/>
      <c r="J24" s="198"/>
    </row>
    <row r="25" spans="1:10" ht="14.25">
      <c r="A25" s="158"/>
      <c r="B25" s="192"/>
      <c r="C25" s="207"/>
      <c r="D25" s="208"/>
      <c r="E25" s="195"/>
      <c r="F25" s="196"/>
      <c r="G25" s="195"/>
      <c r="H25" s="197"/>
      <c r="I25" s="192"/>
      <c r="J25" s="198"/>
    </row>
    <row r="26" spans="1:10" ht="14.25">
      <c r="A26" s="158"/>
      <c r="B26" s="192"/>
      <c r="C26" s="207"/>
      <c r="D26" s="208"/>
      <c r="E26" s="195"/>
      <c r="F26" s="196"/>
      <c r="G26" s="195"/>
      <c r="H26" s="197"/>
      <c r="I26" s="192"/>
      <c r="J26" s="198"/>
    </row>
    <row r="27" spans="1:10" ht="14.25">
      <c r="A27" s="158"/>
      <c r="B27" s="192"/>
      <c r="C27" s="207"/>
      <c r="D27" s="208"/>
      <c r="E27" s="195"/>
      <c r="F27" s="196"/>
      <c r="G27" s="195"/>
      <c r="H27" s="197"/>
      <c r="I27" s="192"/>
      <c r="J27" s="198"/>
    </row>
    <row r="28" spans="1:10" ht="14.25">
      <c r="A28" s="158"/>
      <c r="B28" s="192"/>
      <c r="C28" s="207"/>
      <c r="D28" s="208"/>
      <c r="E28" s="195"/>
      <c r="F28" s="196"/>
      <c r="G28" s="195"/>
      <c r="H28" s="197"/>
      <c r="I28" s="192"/>
      <c r="J28" s="198"/>
    </row>
    <row r="29" spans="1:10" ht="15">
      <c r="A29" s="200"/>
      <c r="B29" s="200"/>
      <c r="C29" s="201"/>
      <c r="D29" s="201"/>
      <c r="E29" s="202"/>
      <c r="F29" s="203"/>
      <c r="G29" s="201"/>
      <c r="H29" s="201"/>
      <c r="I29" s="201"/>
      <c r="J29" s="201"/>
    </row>
  </sheetData>
  <mergeCells count="1">
    <mergeCell ref="A13:B13"/>
  </mergeCells>
  <hyperlinks>
    <hyperlink ref="J3" r:id="rId1" display="http://www.kinto.com/"/>
    <hyperlink ref="J5" r:id="rId2" display="http://pioglobal.ua/"/>
    <hyperlink ref="J6" r:id="rId3" display="http://art-capital.com.ua/"/>
    <hyperlink ref="J9" r:id="rId4" display="http://www.kinto.com/"/>
    <hyperlink ref="J11" r:id="rId5" display="http://www.otpcapital.com.ua/"/>
    <hyperlink ref="J8" r:id="rId6" display="http://raam.com.ua/"/>
    <hyperlink ref="J7" r:id="rId7" display="http://www.art-capital.com.ua/"/>
    <hyperlink ref="J10" r:id="rId8" display="http://www.am-magister.com/"/>
    <hyperlink ref="J4" r:id="rId9" display="http://pioglobal.ua/"/>
    <hyperlink ref="J13" r:id="rId10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1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28"/>
  <sheetViews>
    <sheetView zoomScale="80" zoomScaleNormal="80" workbookViewId="0" topLeftCell="A1">
      <selection activeCell="F28" sqref="F28"/>
    </sheetView>
  </sheetViews>
  <sheetFormatPr defaultColWidth="9.00390625" defaultRowHeight="12.75"/>
  <cols>
    <col min="1" max="1" width="4.375" style="32" customWidth="1"/>
    <col min="2" max="2" width="46.75390625" style="32" customWidth="1"/>
    <col min="3" max="4" width="14.75390625" style="31" customWidth="1"/>
    <col min="5" max="8" width="12.75390625" style="32" customWidth="1"/>
    <col min="9" max="9" width="16.125" style="32" bestFit="1" customWidth="1"/>
    <col min="10" max="10" width="19.125" style="32" customWidth="1"/>
    <col min="11" max="11" width="21.375" style="32" bestFit="1" customWidth="1"/>
    <col min="12" max="16384" width="9.125" style="32" customWidth="1"/>
  </cols>
  <sheetData>
    <row r="1" spans="1:10" s="53" customFormat="1" ht="16.5" thickBot="1">
      <c r="A1" s="227" t="s">
        <v>199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1" s="23" customFormat="1" ht="15.75" customHeight="1" thickBot="1">
      <c r="A2" s="216" t="s">
        <v>128</v>
      </c>
      <c r="B2" s="106"/>
      <c r="C2" s="107"/>
      <c r="D2" s="108"/>
      <c r="E2" s="218" t="s">
        <v>124</v>
      </c>
      <c r="F2" s="218"/>
      <c r="G2" s="218"/>
      <c r="H2" s="218"/>
      <c r="I2" s="218"/>
      <c r="J2" s="218"/>
      <c r="K2" s="218"/>
    </row>
    <row r="3" spans="1:11" s="23" customFormat="1" ht="75.75" thickBot="1">
      <c r="A3" s="217"/>
      <c r="B3" s="177" t="s">
        <v>125</v>
      </c>
      <c r="C3" s="27" t="s">
        <v>126</v>
      </c>
      <c r="D3" s="27" t="s">
        <v>127</v>
      </c>
      <c r="E3" s="16" t="s">
        <v>117</v>
      </c>
      <c r="F3" s="16" t="s">
        <v>118</v>
      </c>
      <c r="G3" s="185" t="s">
        <v>121</v>
      </c>
      <c r="H3" s="16" t="s">
        <v>119</v>
      </c>
      <c r="I3" s="16" t="s">
        <v>120</v>
      </c>
      <c r="J3" s="17" t="s">
        <v>122</v>
      </c>
      <c r="K3" s="17" t="s">
        <v>123</v>
      </c>
    </row>
    <row r="4" spans="1:11" s="23" customFormat="1" ht="14.25" collapsed="1">
      <c r="A4" s="20">
        <v>1</v>
      </c>
      <c r="B4" s="112" t="s">
        <v>188</v>
      </c>
      <c r="C4" s="109">
        <v>39205</v>
      </c>
      <c r="D4" s="109">
        <v>39322</v>
      </c>
      <c r="E4" s="104">
        <v>0.013670655280038302</v>
      </c>
      <c r="F4" s="104">
        <v>0.03842683392885471</v>
      </c>
      <c r="G4" s="104">
        <v>0.0117920783525165</v>
      </c>
      <c r="H4" s="104">
        <v>-0.020140218437879942</v>
      </c>
      <c r="I4" s="104">
        <v>-0.02491934499402204</v>
      </c>
      <c r="J4" s="110">
        <v>-0.33614085101954283</v>
      </c>
      <c r="K4" s="127">
        <v>-0.08396791377032353</v>
      </c>
    </row>
    <row r="5" spans="1:11" s="23" customFormat="1" ht="14.25" collapsed="1">
      <c r="A5" s="20">
        <v>2</v>
      </c>
      <c r="B5" s="112" t="s">
        <v>193</v>
      </c>
      <c r="C5" s="109">
        <v>40050</v>
      </c>
      <c r="D5" s="109">
        <v>40319</v>
      </c>
      <c r="E5" s="104">
        <v>0.019602778405090504</v>
      </c>
      <c r="F5" s="104">
        <v>0.1636376357037872</v>
      </c>
      <c r="G5" s="104">
        <v>0.16559789221183396</v>
      </c>
      <c r="H5" s="104">
        <v>0.21335195666913997</v>
      </c>
      <c r="I5" s="104">
        <v>0.24475853071722664</v>
      </c>
      <c r="J5" s="110">
        <v>-0.009272716262977876</v>
      </c>
      <c r="K5" s="128">
        <v>-0.004791212840657533</v>
      </c>
    </row>
    <row r="6" spans="1:11" s="23" customFormat="1" ht="14.25" collapsed="1">
      <c r="A6" s="20">
        <v>3</v>
      </c>
      <c r="B6" s="112" t="s">
        <v>196</v>
      </c>
      <c r="C6" s="109">
        <v>40204</v>
      </c>
      <c r="D6" s="109">
        <v>40329</v>
      </c>
      <c r="E6" s="104">
        <v>0.004534901651698897</v>
      </c>
      <c r="F6" s="104">
        <v>-0.03861821750592853</v>
      </c>
      <c r="G6" s="104">
        <v>-0.10727076936243696</v>
      </c>
      <c r="H6" s="104">
        <v>-0.12869381216901787</v>
      </c>
      <c r="I6" s="104" t="s">
        <v>130</v>
      </c>
      <c r="J6" s="110">
        <v>-0.5741869876900693</v>
      </c>
      <c r="K6" s="128">
        <v>-0.3601028368350263</v>
      </c>
    </row>
    <row r="7" spans="1:11" s="23" customFormat="1" ht="14.25" collapsed="1">
      <c r="A7" s="20">
        <v>4</v>
      </c>
      <c r="B7" s="112" t="s">
        <v>197</v>
      </c>
      <c r="C7" s="109">
        <v>40288</v>
      </c>
      <c r="D7" s="109">
        <v>40438</v>
      </c>
      <c r="E7" s="104">
        <v>0.004504003189958805</v>
      </c>
      <c r="F7" s="104">
        <v>-0.06959819359823749</v>
      </c>
      <c r="G7" s="104">
        <v>-0.20228640814044585</v>
      </c>
      <c r="H7" s="104">
        <v>-0.23481163623222145</v>
      </c>
      <c r="I7" s="104" t="s">
        <v>130</v>
      </c>
      <c r="J7" s="110">
        <v>-0.5459668337349195</v>
      </c>
      <c r="K7" s="128">
        <v>-0.386945487363074</v>
      </c>
    </row>
    <row r="8" spans="1:11" s="23" customFormat="1" ht="14.25">
      <c r="A8" s="20">
        <v>5</v>
      </c>
      <c r="B8" s="112" t="s">
        <v>195</v>
      </c>
      <c r="C8" s="109">
        <v>40364</v>
      </c>
      <c r="D8" s="109">
        <v>40533</v>
      </c>
      <c r="E8" s="104">
        <v>0.0344950664098036</v>
      </c>
      <c r="F8" s="104">
        <v>0.04077042741647263</v>
      </c>
      <c r="G8" s="104">
        <v>-0.06971267362751554</v>
      </c>
      <c r="H8" s="104">
        <v>-0.12146496760997039</v>
      </c>
      <c r="I8" s="104" t="s">
        <v>130</v>
      </c>
      <c r="J8" s="110">
        <v>-0.45345241832325633</v>
      </c>
      <c r="K8" s="128">
        <v>-0.36005576835083286</v>
      </c>
    </row>
    <row r="9" spans="1:11" s="23" customFormat="1" ht="14.25">
      <c r="A9" s="20">
        <v>6</v>
      </c>
      <c r="B9" s="112" t="s">
        <v>189</v>
      </c>
      <c r="C9" s="109">
        <v>40555</v>
      </c>
      <c r="D9" s="109">
        <v>40626</v>
      </c>
      <c r="E9" s="104">
        <v>0.028251346289035917</v>
      </c>
      <c r="F9" s="104">
        <v>0.07915876161672109</v>
      </c>
      <c r="G9" s="104">
        <v>-0.09217539162774124</v>
      </c>
      <c r="H9" s="104">
        <v>-0.18465571882499987</v>
      </c>
      <c r="I9" s="104">
        <v>-0.07906592427535031</v>
      </c>
      <c r="J9" s="110">
        <v>-0.7024153156443662</v>
      </c>
      <c r="K9" s="128">
        <v>-0.6682067994711112</v>
      </c>
    </row>
    <row r="10" spans="1:11" s="23" customFormat="1" ht="14.25">
      <c r="A10" s="20">
        <v>7</v>
      </c>
      <c r="B10" s="112" t="s">
        <v>198</v>
      </c>
      <c r="C10" s="109">
        <v>40448</v>
      </c>
      <c r="D10" s="109">
        <v>40632</v>
      </c>
      <c r="E10" s="104">
        <v>0.004990905480330543</v>
      </c>
      <c r="F10" s="104">
        <v>-0.04181560292337416</v>
      </c>
      <c r="G10" s="104">
        <v>-0.15627702531728238</v>
      </c>
      <c r="H10" s="104">
        <v>-0.18042740144666314</v>
      </c>
      <c r="I10" s="104">
        <v>-0.13637843106209924</v>
      </c>
      <c r="J10" s="110">
        <v>-0.5615906896551659</v>
      </c>
      <c r="K10" s="128">
        <v>-0.5332559681244895</v>
      </c>
    </row>
    <row r="11" spans="1:11" s="23" customFormat="1" ht="14.25">
      <c r="A11" s="20">
        <v>8</v>
      </c>
      <c r="B11" s="112" t="s">
        <v>187</v>
      </c>
      <c r="C11" s="109">
        <v>40735</v>
      </c>
      <c r="D11" s="109">
        <v>40809</v>
      </c>
      <c r="E11" s="104">
        <v>0.07388529652829301</v>
      </c>
      <c r="F11" s="104">
        <v>-0.10612438880086783</v>
      </c>
      <c r="G11" s="104">
        <v>-0.21925007683973818</v>
      </c>
      <c r="H11" s="104">
        <v>-0.2099637716812468</v>
      </c>
      <c r="I11" s="104">
        <v>-0.21239457368169712</v>
      </c>
      <c r="J11" s="110">
        <v>-0.28442264946936635</v>
      </c>
      <c r="K11" s="128">
        <v>-0.42898201367148137</v>
      </c>
    </row>
    <row r="12" spans="1:11" s="23" customFormat="1" ht="14.25" collapsed="1">
      <c r="A12" s="20">
        <v>9</v>
      </c>
      <c r="B12" s="89" t="s">
        <v>191</v>
      </c>
      <c r="C12" s="109">
        <v>40716</v>
      </c>
      <c r="D12" s="109">
        <v>40995</v>
      </c>
      <c r="E12" s="104">
        <v>0.01186646470679853</v>
      </c>
      <c r="F12" s="104">
        <v>0.039559107414535166</v>
      </c>
      <c r="G12" s="104">
        <v>0.1070127414109927</v>
      </c>
      <c r="H12" s="104" t="s">
        <v>130</v>
      </c>
      <c r="I12" s="104">
        <v>0.190817650544421</v>
      </c>
      <c r="J12" s="110">
        <v>0.29303750558451047</v>
      </c>
      <c r="K12" s="128" t="s">
        <v>21</v>
      </c>
    </row>
    <row r="13" spans="1:11" s="23" customFormat="1" ht="14.25" collapsed="1">
      <c r="A13" s="20">
        <v>10</v>
      </c>
      <c r="B13" s="112" t="s">
        <v>185</v>
      </c>
      <c r="C13" s="109">
        <v>41005</v>
      </c>
      <c r="D13" s="109">
        <v>41114</v>
      </c>
      <c r="E13" s="104">
        <v>0.008090325614657168</v>
      </c>
      <c r="F13" s="104">
        <v>0.012043133982315712</v>
      </c>
      <c r="G13" s="104">
        <v>0.026239045283942053</v>
      </c>
      <c r="H13" s="104">
        <v>0.08119072492356527</v>
      </c>
      <c r="I13" s="104">
        <v>0.03234590465417031</v>
      </c>
      <c r="J13" s="110">
        <v>0.08800244161769255</v>
      </c>
      <c r="K13" s="128" t="s">
        <v>21</v>
      </c>
    </row>
    <row r="14" spans="1:11" s="23" customFormat="1" ht="15.75" collapsed="1" thickBot="1">
      <c r="A14" s="20"/>
      <c r="B14" s="163" t="s">
        <v>135</v>
      </c>
      <c r="C14" s="164" t="s">
        <v>9</v>
      </c>
      <c r="D14" s="164" t="s">
        <v>9</v>
      </c>
      <c r="E14" s="165">
        <f aca="true" t="shared" si="0" ref="E14:J14">AVERAGE(E4:E13)</f>
        <v>0.020389174355570527</v>
      </c>
      <c r="F14" s="165">
        <f t="shared" si="0"/>
        <v>0.011743949723427849</v>
      </c>
      <c r="G14" s="165">
        <f t="shared" si="0"/>
        <v>-0.053633058765587494</v>
      </c>
      <c r="H14" s="165">
        <f t="shared" si="0"/>
        <v>-0.0872905383121438</v>
      </c>
      <c r="I14" s="165">
        <f t="shared" si="0"/>
        <v>0.0021662588432356084</v>
      </c>
      <c r="J14" s="165">
        <f t="shared" si="0"/>
        <v>-0.3086408514597462</v>
      </c>
      <c r="K14" s="164" t="s">
        <v>9</v>
      </c>
    </row>
    <row r="15" spans="1:11" s="23" customFormat="1" ht="14.25">
      <c r="A15" s="219" t="s">
        <v>136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</row>
    <row r="16" spans="1:11" s="23" customFormat="1" ht="15" thickBot="1">
      <c r="A16" s="214" t="s">
        <v>137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</row>
    <row r="17" spans="3:4" s="23" customFormat="1" ht="15.75" customHeight="1">
      <c r="C17" s="67"/>
      <c r="D17" s="67"/>
    </row>
    <row r="18" spans="2:8" ht="14.25">
      <c r="B18" s="112"/>
      <c r="C18" s="111"/>
      <c r="E18" s="111"/>
      <c r="F18" s="111"/>
      <c r="G18" s="111"/>
      <c r="H18" s="111"/>
    </row>
    <row r="19" spans="2:5" ht="14.25">
      <c r="B19" s="112"/>
      <c r="C19" s="111"/>
      <c r="E19" s="111"/>
    </row>
    <row r="20" spans="2:6" ht="14.25">
      <c r="B20" s="112"/>
      <c r="E20" s="111"/>
      <c r="F20" s="111"/>
    </row>
    <row r="21" ht="14.25">
      <c r="B21" s="112"/>
    </row>
    <row r="22" ht="14.25">
      <c r="B22" s="112"/>
    </row>
    <row r="23" ht="14.25">
      <c r="B23" s="112"/>
    </row>
    <row r="24" ht="14.25">
      <c r="B24" s="112"/>
    </row>
    <row r="25" ht="14.25">
      <c r="B25" s="112"/>
    </row>
    <row r="26" ht="14.25">
      <c r="B26" s="89"/>
    </row>
    <row r="27" ht="14.25">
      <c r="B27" s="112"/>
    </row>
    <row r="28" ht="15">
      <c r="B28" s="163"/>
    </row>
  </sheetData>
  <mergeCells count="5">
    <mergeCell ref="A16:K16"/>
    <mergeCell ref="A1:J1"/>
    <mergeCell ref="A2:A3"/>
    <mergeCell ref="E2:K2"/>
    <mergeCell ref="A15:K15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32"/>
  <sheetViews>
    <sheetView zoomScale="80" zoomScaleNormal="80" workbookViewId="0" topLeftCell="A1">
      <selection activeCell="G39" sqref="G39"/>
    </sheetView>
  </sheetViews>
  <sheetFormatPr defaultColWidth="9.00390625" defaultRowHeight="12.75"/>
  <cols>
    <col min="1" max="1" width="4.00390625" style="19" customWidth="1"/>
    <col min="2" max="2" width="50.75390625" style="19" customWidth="1"/>
    <col min="3" max="3" width="24.75390625" style="19" customWidth="1"/>
    <col min="4" max="4" width="24.75390625" style="54" customWidth="1"/>
    <col min="5" max="7" width="24.75390625" style="19" customWidth="1"/>
    <col min="8" max="16384" width="9.125" style="19" customWidth="1"/>
  </cols>
  <sheetData>
    <row r="1" spans="1:7" s="30" customFormat="1" ht="16.5" thickBot="1">
      <c r="A1" s="220" t="s">
        <v>200</v>
      </c>
      <c r="B1" s="220"/>
      <c r="C1" s="220"/>
      <c r="D1" s="220"/>
      <c r="E1" s="220"/>
      <c r="F1" s="220"/>
      <c r="G1" s="220"/>
    </row>
    <row r="2" spans="1:7" s="30" customFormat="1" ht="15.75" customHeight="1" thickBot="1">
      <c r="A2" s="216" t="s">
        <v>48</v>
      </c>
      <c r="B2" s="229" t="s">
        <v>125</v>
      </c>
      <c r="C2" s="221" t="s">
        <v>139</v>
      </c>
      <c r="D2" s="222"/>
      <c r="E2" s="221" t="s">
        <v>201</v>
      </c>
      <c r="F2" s="222"/>
      <c r="G2" s="225" t="s">
        <v>141</v>
      </c>
    </row>
    <row r="3" spans="1:7" s="30" customFormat="1" ht="15.75" thickBot="1">
      <c r="A3" s="217"/>
      <c r="B3" s="230"/>
      <c r="C3" s="36" t="s">
        <v>142</v>
      </c>
      <c r="D3" s="36" t="s">
        <v>143</v>
      </c>
      <c r="E3" s="36" t="s">
        <v>144</v>
      </c>
      <c r="F3" s="36" t="s">
        <v>143</v>
      </c>
      <c r="G3" s="226"/>
    </row>
    <row r="4" spans="1:8" s="30" customFormat="1" ht="14.25">
      <c r="A4" s="20">
        <v>1</v>
      </c>
      <c r="B4" s="112" t="s">
        <v>187</v>
      </c>
      <c r="C4" s="39">
        <v>454.3562107000006</v>
      </c>
      <c r="D4" s="104">
        <v>0.08599296624814746</v>
      </c>
      <c r="E4" s="40">
        <v>298</v>
      </c>
      <c r="F4" s="104">
        <v>0.011274639627709885</v>
      </c>
      <c r="G4" s="41">
        <v>60.417064597287734</v>
      </c>
      <c r="H4" s="112"/>
    </row>
    <row r="5" spans="1:8" s="30" customFormat="1" ht="14.25">
      <c r="A5" s="20">
        <v>2</v>
      </c>
      <c r="B5" s="112" t="s">
        <v>189</v>
      </c>
      <c r="C5" s="39">
        <v>127.27620999999998</v>
      </c>
      <c r="D5" s="104">
        <v>0.05306615784123109</v>
      </c>
      <c r="E5" s="40">
        <v>2000</v>
      </c>
      <c r="F5" s="104">
        <v>0.024133021212925647</v>
      </c>
      <c r="G5" s="41">
        <v>57.762120809904076</v>
      </c>
      <c r="H5" s="89"/>
    </row>
    <row r="6" spans="1:8" s="46" customFormat="1" ht="14.25">
      <c r="A6" s="20">
        <v>3</v>
      </c>
      <c r="B6" s="112" t="s">
        <v>185</v>
      </c>
      <c r="C6" s="39">
        <v>92.92442999999972</v>
      </c>
      <c r="D6" s="104">
        <v>0.008324239372630994</v>
      </c>
      <c r="E6" s="40">
        <v>3</v>
      </c>
      <c r="F6" s="104">
        <v>0.00023203650707711348</v>
      </c>
      <c r="G6" s="41">
        <v>2.607174521618468</v>
      </c>
      <c r="H6" s="112"/>
    </row>
    <row r="7" spans="1:8" s="46" customFormat="1" ht="14.25">
      <c r="A7" s="20">
        <v>4</v>
      </c>
      <c r="B7" s="112" t="s">
        <v>188</v>
      </c>
      <c r="C7" s="39">
        <v>43.028099999999625</v>
      </c>
      <c r="D7" s="104">
        <v>0.013670655280025468</v>
      </c>
      <c r="E7" s="40">
        <v>0</v>
      </c>
      <c r="F7" s="104">
        <v>0</v>
      </c>
      <c r="G7" s="41">
        <v>0</v>
      </c>
      <c r="H7" s="112"/>
    </row>
    <row r="8" spans="1:8" s="46" customFormat="1" ht="14.25">
      <c r="A8" s="20">
        <v>5</v>
      </c>
      <c r="B8" s="112" t="s">
        <v>193</v>
      </c>
      <c r="C8" s="39">
        <v>22.019050000000043</v>
      </c>
      <c r="D8" s="104">
        <v>0.0196027784050928</v>
      </c>
      <c r="E8" s="40">
        <v>0</v>
      </c>
      <c r="F8" s="104">
        <v>0</v>
      </c>
      <c r="G8" s="41">
        <v>0</v>
      </c>
      <c r="H8" s="112"/>
    </row>
    <row r="9" spans="1:8" s="46" customFormat="1" ht="14.25">
      <c r="A9" s="20">
        <v>6</v>
      </c>
      <c r="B9" s="112" t="s">
        <v>195</v>
      </c>
      <c r="C9" s="39">
        <v>21.085790999999972</v>
      </c>
      <c r="D9" s="104">
        <v>0.03449506640980392</v>
      </c>
      <c r="E9" s="40">
        <v>0</v>
      </c>
      <c r="F9" s="104">
        <v>0</v>
      </c>
      <c r="G9" s="41">
        <v>0</v>
      </c>
      <c r="H9" s="112"/>
    </row>
    <row r="10" spans="1:8" s="46" customFormat="1" ht="14.25">
      <c r="A10" s="20">
        <v>7</v>
      </c>
      <c r="B10" s="112" t="s">
        <v>198</v>
      </c>
      <c r="C10" s="39">
        <v>2.714960000000079</v>
      </c>
      <c r="D10" s="104">
        <v>0.004990905480324889</v>
      </c>
      <c r="E10" s="40">
        <v>0</v>
      </c>
      <c r="F10" s="104">
        <v>0</v>
      </c>
      <c r="G10" s="41">
        <v>0</v>
      </c>
      <c r="H10" s="112"/>
    </row>
    <row r="11" spans="1:8" s="46" customFormat="1" ht="14.25">
      <c r="A11" s="20">
        <v>8</v>
      </c>
      <c r="B11" s="112" t="s">
        <v>196</v>
      </c>
      <c r="C11" s="39">
        <v>2.6547000000000693</v>
      </c>
      <c r="D11" s="104">
        <v>0.004534901651637368</v>
      </c>
      <c r="E11" s="40">
        <v>0</v>
      </c>
      <c r="F11" s="104">
        <v>0</v>
      </c>
      <c r="G11" s="41">
        <v>0</v>
      </c>
      <c r="H11" s="112"/>
    </row>
    <row r="12" spans="1:8" s="46" customFormat="1" ht="14.25">
      <c r="A12" s="20">
        <v>9</v>
      </c>
      <c r="B12" s="112" t="s">
        <v>197</v>
      </c>
      <c r="C12" s="39">
        <v>2.5345679999999704</v>
      </c>
      <c r="D12" s="104">
        <v>0.004504003189953478</v>
      </c>
      <c r="E12" s="40">
        <v>0</v>
      </c>
      <c r="F12" s="104">
        <v>0</v>
      </c>
      <c r="G12" s="41">
        <v>0</v>
      </c>
      <c r="H12" s="112"/>
    </row>
    <row r="13" spans="1:8" s="46" customFormat="1" ht="14.25">
      <c r="A13" s="20">
        <v>10</v>
      </c>
      <c r="B13" s="89" t="s">
        <v>191</v>
      </c>
      <c r="C13" s="39">
        <v>-279.9352699999998</v>
      </c>
      <c r="D13" s="104">
        <v>-0.1388234080473828</v>
      </c>
      <c r="E13" s="40">
        <v>-235</v>
      </c>
      <c r="F13" s="104">
        <v>-0.14892268694550062</v>
      </c>
      <c r="G13" s="41">
        <v>-300.6858358681875</v>
      </c>
      <c r="H13" s="112"/>
    </row>
    <row r="14" spans="1:7" s="30" customFormat="1" ht="15.75" thickBot="1">
      <c r="A14" s="122"/>
      <c r="B14" s="96" t="s">
        <v>96</v>
      </c>
      <c r="C14" s="97">
        <f>SUM(C4:C13)</f>
        <v>488.6587497000002</v>
      </c>
      <c r="D14" s="101">
        <v>0.01781098453905506</v>
      </c>
      <c r="E14" s="98">
        <f>SUM(E4:E13)</f>
        <v>2066</v>
      </c>
      <c r="F14" s="101">
        <v>0.015325954719444528</v>
      </c>
      <c r="G14" s="123">
        <f>SUM(G4:G13)</f>
        <v>-179.89947593937723</v>
      </c>
    </row>
    <row r="15" s="30" customFormat="1" ht="14.25">
      <c r="D15" s="6"/>
    </row>
    <row r="16" s="30" customFormat="1" ht="14.25">
      <c r="D16" s="6"/>
    </row>
    <row r="17" s="30" customFormat="1" ht="14.25">
      <c r="D17" s="6"/>
    </row>
    <row r="18" s="30" customFormat="1" ht="14.25">
      <c r="D18" s="6"/>
    </row>
    <row r="19" s="30" customFormat="1" ht="14.25">
      <c r="D19" s="6"/>
    </row>
    <row r="20" s="30" customFormat="1" ht="14.25">
      <c r="D20" s="6"/>
    </row>
    <row r="21" s="30" customFormat="1" ht="14.25">
      <c r="D21" s="6"/>
    </row>
    <row r="22" s="30" customFormat="1" ht="14.25">
      <c r="D22" s="6"/>
    </row>
    <row r="23" s="30" customFormat="1" ht="14.25">
      <c r="D23" s="6"/>
    </row>
    <row r="24" s="30" customFormat="1" ht="14.25">
      <c r="D24" s="6"/>
    </row>
    <row r="25" s="30" customFormat="1" ht="14.25">
      <c r="D25" s="6"/>
    </row>
    <row r="26" s="30" customFormat="1" ht="14.25">
      <c r="D26" s="6"/>
    </row>
    <row r="27" s="30" customFormat="1" ht="14.25">
      <c r="D27" s="6"/>
    </row>
    <row r="28" s="30" customFormat="1" ht="14.25">
      <c r="D28" s="6"/>
    </row>
    <row r="29" s="30" customFormat="1" ht="14.25">
      <c r="D29" s="6"/>
    </row>
    <row r="30" s="30" customFormat="1" ht="14.25">
      <c r="D30" s="6"/>
    </row>
    <row r="31" s="30" customFormat="1" ht="14.25">
      <c r="D31" s="6"/>
    </row>
    <row r="32" s="30" customFormat="1" ht="14.25">
      <c r="D32" s="6"/>
    </row>
    <row r="33" s="30" customFormat="1" ht="14.25">
      <c r="D33" s="6"/>
    </row>
    <row r="34" s="30" customFormat="1" ht="14.25">
      <c r="D34" s="6"/>
    </row>
    <row r="35" s="30" customFormat="1" ht="14.25">
      <c r="D35" s="6"/>
    </row>
    <row r="36" spans="2:5" s="30" customFormat="1" ht="15" thickBot="1">
      <c r="B36" s="86"/>
      <c r="C36" s="86"/>
      <c r="D36" s="87"/>
      <c r="E36" s="86"/>
    </row>
    <row r="37" s="30" customFormat="1" ht="14.25"/>
    <row r="38" s="30" customFormat="1" ht="14.25"/>
    <row r="39" s="30" customFormat="1" ht="14.25"/>
    <row r="40" s="30" customFormat="1" ht="14.25"/>
    <row r="41" s="30" customFormat="1" ht="14.25"/>
    <row r="42" spans="2:5" s="30" customFormat="1" ht="30.75" thickBot="1">
      <c r="B42" s="43" t="s">
        <v>125</v>
      </c>
      <c r="C42" s="36" t="s">
        <v>145</v>
      </c>
      <c r="D42" s="36" t="s">
        <v>146</v>
      </c>
      <c r="E42" s="37" t="s">
        <v>147</v>
      </c>
    </row>
    <row r="43" spans="2:5" s="30" customFormat="1" ht="14.25">
      <c r="B43" s="141" t="str">
        <f aca="true" t="shared" si="0" ref="B43:D52">B4</f>
        <v>"Pershyi Zolotyi"</v>
      </c>
      <c r="C43" s="142">
        <f t="shared" si="0"/>
        <v>454.3562107000006</v>
      </c>
      <c r="D43" s="167">
        <f t="shared" si="0"/>
        <v>0.08599296624814746</v>
      </c>
      <c r="E43" s="143">
        <f aca="true" t="shared" si="1" ref="E43:E52">G4</f>
        <v>60.417064597287734</v>
      </c>
    </row>
    <row r="44" spans="2:5" s="30" customFormat="1" ht="14.25">
      <c r="B44" s="38" t="str">
        <f t="shared" si="0"/>
        <v>"Ukrainian Exchange Index"</v>
      </c>
      <c r="C44" s="39">
        <f t="shared" si="0"/>
        <v>127.27620999999998</v>
      </c>
      <c r="D44" s="168">
        <f t="shared" si="0"/>
        <v>0.05306615784123109</v>
      </c>
      <c r="E44" s="41">
        <f t="shared" si="1"/>
        <v>57.762120809904076</v>
      </c>
    </row>
    <row r="45" spans="2:5" s="30" customFormat="1" ht="14.25">
      <c r="B45" s="38" t="str">
        <f t="shared" si="0"/>
        <v>"Raiffaisen Foreign Currency"</v>
      </c>
      <c r="C45" s="39">
        <f t="shared" si="0"/>
        <v>92.92442999999972</v>
      </c>
      <c r="D45" s="168">
        <f t="shared" si="0"/>
        <v>0.008324239372630994</v>
      </c>
      <c r="E45" s="41">
        <f t="shared" si="1"/>
        <v>2.607174521618468</v>
      </c>
    </row>
    <row r="46" spans="2:5" s="30" customFormat="1" ht="14.25">
      <c r="B46" s="38" t="str">
        <f t="shared" si="0"/>
        <v>"AntiBank"</v>
      </c>
      <c r="C46" s="39">
        <f t="shared" si="0"/>
        <v>43.028099999999625</v>
      </c>
      <c r="D46" s="168">
        <f t="shared" si="0"/>
        <v>0.013670655280025468</v>
      </c>
      <c r="E46" s="41">
        <f t="shared" si="1"/>
        <v>0</v>
      </c>
    </row>
    <row r="47" spans="2:5" s="30" customFormat="1" ht="14.25">
      <c r="B47" s="136" t="str">
        <f t="shared" si="0"/>
        <v>"UNIVER.UA/SKIF-Real Estate Fund"</v>
      </c>
      <c r="C47" s="137">
        <f t="shared" si="0"/>
        <v>22.019050000000043</v>
      </c>
      <c r="D47" s="175">
        <f t="shared" si="0"/>
        <v>0.0196027784050928</v>
      </c>
      <c r="E47" s="139">
        <f t="shared" si="1"/>
        <v>0</v>
      </c>
    </row>
    <row r="48" spans="2:6" ht="14.25">
      <c r="B48" s="132" t="str">
        <f t="shared" si="0"/>
        <v>"KINTO-Autumn"</v>
      </c>
      <c r="C48" s="133">
        <f t="shared" si="0"/>
        <v>21.085790999999972</v>
      </c>
      <c r="D48" s="174">
        <f t="shared" si="0"/>
        <v>0.03449506640980392</v>
      </c>
      <c r="E48" s="135">
        <f t="shared" si="1"/>
        <v>0</v>
      </c>
      <c r="F48" s="18"/>
    </row>
    <row r="49" spans="2:6" ht="14.25">
      <c r="B49" s="38" t="str">
        <f t="shared" si="0"/>
        <v>"KINTO-Winter"</v>
      </c>
      <c r="C49" s="39">
        <f t="shared" si="0"/>
        <v>2.714960000000079</v>
      </c>
      <c r="D49" s="168">
        <f t="shared" si="0"/>
        <v>0.004990905480324889</v>
      </c>
      <c r="E49" s="41">
        <f t="shared" si="1"/>
        <v>0</v>
      </c>
      <c r="F49" s="18"/>
    </row>
    <row r="50" spans="2:6" ht="14.25">
      <c r="B50" s="38" t="str">
        <f t="shared" si="0"/>
        <v>"KINTO-Spring"</v>
      </c>
      <c r="C50" s="39">
        <f t="shared" si="0"/>
        <v>2.6547000000000693</v>
      </c>
      <c r="D50" s="168">
        <f t="shared" si="0"/>
        <v>0.004534901651637368</v>
      </c>
      <c r="E50" s="41">
        <f t="shared" si="1"/>
        <v>0</v>
      </c>
      <c r="F50" s="18"/>
    </row>
    <row r="51" spans="2:6" ht="14.25">
      <c r="B51" s="38" t="str">
        <f t="shared" si="0"/>
        <v>"KINTO-Summer"</v>
      </c>
      <c r="C51" s="39">
        <f t="shared" si="0"/>
        <v>2.5345679999999704</v>
      </c>
      <c r="D51" s="168">
        <f t="shared" si="0"/>
        <v>0.004504003189953478</v>
      </c>
      <c r="E51" s="41">
        <f t="shared" si="1"/>
        <v>0</v>
      </c>
      <c r="F51" s="18"/>
    </row>
    <row r="52" spans="2:6" ht="14.25">
      <c r="B52" s="169" t="str">
        <f t="shared" si="0"/>
        <v>"Centavr"</v>
      </c>
      <c r="C52" s="170">
        <f t="shared" si="0"/>
        <v>-279.9352699999998</v>
      </c>
      <c r="D52" s="171">
        <f t="shared" si="0"/>
        <v>-0.1388234080473828</v>
      </c>
      <c r="E52" s="172">
        <f t="shared" si="1"/>
        <v>-300.6858358681875</v>
      </c>
      <c r="F52" s="18"/>
    </row>
    <row r="53" spans="2:6" ht="14.25">
      <c r="B53" s="30"/>
      <c r="C53" s="173"/>
      <c r="D53" s="6"/>
      <c r="F53" s="18"/>
    </row>
    <row r="54" spans="2:6" ht="14.25">
      <c r="B54" s="30"/>
      <c r="C54" s="30"/>
      <c r="D54" s="6"/>
      <c r="F54" s="18"/>
    </row>
    <row r="55" spans="2:6" ht="14.25">
      <c r="B55" s="30"/>
      <c r="C55" s="30"/>
      <c r="D55" s="6"/>
      <c r="F55" s="18"/>
    </row>
    <row r="56" spans="2:6" ht="14.25">
      <c r="B56" s="30"/>
      <c r="C56" s="30"/>
      <c r="D56" s="6"/>
      <c r="F56" s="18"/>
    </row>
    <row r="57" spans="2:6" ht="14.25">
      <c r="B57" s="30"/>
      <c r="C57" s="30"/>
      <c r="D57" s="6"/>
      <c r="F57" s="18"/>
    </row>
    <row r="58" spans="2:6" ht="14.25">
      <c r="B58" s="30"/>
      <c r="C58" s="30"/>
      <c r="D58" s="6"/>
      <c r="F58" s="18"/>
    </row>
    <row r="59" spans="2:6" ht="14.25">
      <c r="B59" s="30"/>
      <c r="C59" s="30"/>
      <c r="D59" s="6"/>
      <c r="F59" s="18"/>
    </row>
    <row r="60" spans="2:4" ht="14.25">
      <c r="B60" s="30"/>
      <c r="C60" s="30"/>
      <c r="D60" s="6"/>
    </row>
    <row r="61" spans="2:4" ht="14.25">
      <c r="B61" s="30"/>
      <c r="C61" s="30"/>
      <c r="D61" s="6"/>
    </row>
    <row r="62" spans="2:4" ht="14.25">
      <c r="B62" s="30"/>
      <c r="C62" s="30"/>
      <c r="D62" s="6"/>
    </row>
    <row r="63" spans="2:4" ht="14.25">
      <c r="B63" s="30"/>
      <c r="C63" s="30"/>
      <c r="D63" s="6"/>
    </row>
    <row r="64" spans="2:4" ht="14.25">
      <c r="B64" s="30"/>
      <c r="C64" s="30"/>
      <c r="D64" s="6"/>
    </row>
    <row r="65" spans="2:4" ht="14.25">
      <c r="B65" s="30"/>
      <c r="C65" s="30"/>
      <c r="D65" s="6"/>
    </row>
    <row r="66" spans="2:4" ht="14.25">
      <c r="B66" s="30"/>
      <c r="C66" s="30"/>
      <c r="D66" s="6"/>
    </row>
    <row r="67" spans="2:4" ht="14.25">
      <c r="B67" s="30"/>
      <c r="C67" s="30"/>
      <c r="D67" s="6"/>
    </row>
    <row r="68" spans="2:4" ht="14.25">
      <c r="B68" s="30"/>
      <c r="C68" s="30"/>
      <c r="D68" s="6"/>
    </row>
    <row r="69" spans="2:4" ht="14.25">
      <c r="B69" s="30"/>
      <c r="C69" s="30"/>
      <c r="D69" s="6"/>
    </row>
    <row r="70" spans="2:4" ht="14.25">
      <c r="B70" s="30"/>
      <c r="C70" s="30"/>
      <c r="D70" s="6"/>
    </row>
    <row r="71" spans="2:4" ht="14.25">
      <c r="B71" s="30"/>
      <c r="C71" s="30"/>
      <c r="D71" s="6"/>
    </row>
    <row r="72" spans="2:4" ht="14.25">
      <c r="B72" s="30"/>
      <c r="C72" s="30"/>
      <c r="D72" s="6"/>
    </row>
    <row r="73" spans="2:4" ht="14.25">
      <c r="B73" s="30"/>
      <c r="C73" s="30"/>
      <c r="D73" s="6"/>
    </row>
    <row r="74" spans="2:4" ht="14.25">
      <c r="B74" s="30"/>
      <c r="C74" s="30"/>
      <c r="D74" s="6"/>
    </row>
    <row r="75" spans="2:4" ht="14.25">
      <c r="B75" s="30"/>
      <c r="C75" s="30"/>
      <c r="D75" s="6"/>
    </row>
    <row r="76" spans="2:4" ht="14.25">
      <c r="B76" s="30"/>
      <c r="C76" s="30"/>
      <c r="D76" s="6"/>
    </row>
    <row r="77" spans="2:4" ht="14.25">
      <c r="B77" s="30"/>
      <c r="C77" s="30"/>
      <c r="D77" s="6"/>
    </row>
    <row r="78" spans="2:4" ht="14.25">
      <c r="B78" s="30"/>
      <c r="C78" s="30"/>
      <c r="D78" s="6"/>
    </row>
    <row r="79" spans="2:4" ht="14.25">
      <c r="B79" s="30"/>
      <c r="C79" s="30"/>
      <c r="D79" s="6"/>
    </row>
    <row r="80" spans="2:4" ht="14.25">
      <c r="B80" s="30"/>
      <c r="C80" s="30"/>
      <c r="D80" s="6"/>
    </row>
    <row r="81" spans="2:4" ht="14.25">
      <c r="B81" s="30"/>
      <c r="C81" s="30"/>
      <c r="D81" s="6"/>
    </row>
    <row r="82" spans="2:4" ht="14.25">
      <c r="B82" s="30"/>
      <c r="C82" s="30"/>
      <c r="D82" s="6"/>
    </row>
    <row r="83" spans="2:4" ht="14.25">
      <c r="B83" s="30"/>
      <c r="C83" s="30"/>
      <c r="D83" s="6"/>
    </row>
    <row r="84" spans="2:4" ht="14.25">
      <c r="B84" s="30"/>
      <c r="C84" s="30"/>
      <c r="D84" s="6"/>
    </row>
    <row r="85" spans="2:4" ht="14.25">
      <c r="B85" s="30"/>
      <c r="C85" s="30"/>
      <c r="D85" s="6"/>
    </row>
    <row r="86" spans="2:4" ht="14.25">
      <c r="B86" s="30"/>
      <c r="C86" s="30"/>
      <c r="D86" s="6"/>
    </row>
    <row r="87" spans="2:4" ht="14.25">
      <c r="B87" s="30"/>
      <c r="C87" s="30"/>
      <c r="D87" s="6"/>
    </row>
    <row r="88" spans="2:4" ht="14.25">
      <c r="B88" s="30"/>
      <c r="C88" s="30"/>
      <c r="D88" s="6"/>
    </row>
    <row r="89" spans="2:4" ht="14.25">
      <c r="B89" s="30"/>
      <c r="C89" s="30"/>
      <c r="D89" s="6"/>
    </row>
    <row r="90" spans="2:4" ht="14.25">
      <c r="B90" s="30"/>
      <c r="C90" s="30"/>
      <c r="D90" s="6"/>
    </row>
    <row r="91" spans="2:4" ht="14.25">
      <c r="B91" s="30"/>
      <c r="C91" s="30"/>
      <c r="D91" s="6"/>
    </row>
    <row r="92" spans="2:4" ht="14.25">
      <c r="B92" s="30"/>
      <c r="C92" s="30"/>
      <c r="D92" s="6"/>
    </row>
    <row r="93" spans="2:4" ht="14.25">
      <c r="B93" s="30"/>
      <c r="C93" s="30"/>
      <c r="D93" s="6"/>
    </row>
    <row r="94" spans="2:4" ht="14.25">
      <c r="B94" s="30"/>
      <c r="C94" s="30"/>
      <c r="D94" s="6"/>
    </row>
    <row r="95" spans="2:4" ht="14.25">
      <c r="B95" s="30"/>
      <c r="C95" s="30"/>
      <c r="D95" s="6"/>
    </row>
    <row r="96" spans="2:4" ht="14.25">
      <c r="B96" s="30"/>
      <c r="C96" s="30"/>
      <c r="D96" s="6"/>
    </row>
    <row r="97" spans="2:4" ht="14.25">
      <c r="B97" s="30"/>
      <c r="C97" s="30"/>
      <c r="D97" s="6"/>
    </row>
    <row r="98" spans="2:4" ht="14.25">
      <c r="B98" s="30"/>
      <c r="C98" s="30"/>
      <c r="D98" s="6"/>
    </row>
    <row r="99" spans="2:4" ht="14.25">
      <c r="B99" s="30"/>
      <c r="C99" s="30"/>
      <c r="D99" s="6"/>
    </row>
    <row r="100" spans="2:4" ht="14.25">
      <c r="B100" s="30"/>
      <c r="C100" s="30"/>
      <c r="D100" s="6"/>
    </row>
    <row r="101" spans="2:4" ht="14.25">
      <c r="B101" s="30"/>
      <c r="C101" s="30"/>
      <c r="D101" s="6"/>
    </row>
    <row r="102" spans="2:4" ht="14.25">
      <c r="B102" s="30"/>
      <c r="C102" s="30"/>
      <c r="D102" s="6"/>
    </row>
    <row r="103" spans="2:4" ht="14.25">
      <c r="B103" s="30"/>
      <c r="C103" s="30"/>
      <c r="D103" s="6"/>
    </row>
    <row r="104" spans="2:4" ht="14.25">
      <c r="B104" s="30"/>
      <c r="C104" s="30"/>
      <c r="D104" s="6"/>
    </row>
    <row r="105" spans="2:4" ht="14.25">
      <c r="B105" s="30"/>
      <c r="C105" s="30"/>
      <c r="D105" s="6"/>
    </row>
    <row r="106" spans="2:4" ht="14.25">
      <c r="B106" s="30"/>
      <c r="C106" s="30"/>
      <c r="D106" s="6"/>
    </row>
    <row r="107" spans="2:4" ht="14.25">
      <c r="B107" s="30"/>
      <c r="C107" s="30"/>
      <c r="D107" s="6"/>
    </row>
    <row r="108" spans="2:4" ht="14.25">
      <c r="B108" s="30"/>
      <c r="C108" s="30"/>
      <c r="D108" s="6"/>
    </row>
    <row r="109" spans="2:4" ht="14.25">
      <c r="B109" s="30"/>
      <c r="C109" s="30"/>
      <c r="D109" s="6"/>
    </row>
    <row r="110" spans="2:4" ht="14.25">
      <c r="B110" s="30"/>
      <c r="C110" s="30"/>
      <c r="D110" s="6"/>
    </row>
    <row r="111" spans="2:4" ht="14.25">
      <c r="B111" s="30"/>
      <c r="C111" s="30"/>
      <c r="D111" s="6"/>
    </row>
    <row r="112" spans="2:4" ht="14.25">
      <c r="B112" s="30"/>
      <c r="C112" s="30"/>
      <c r="D112" s="6"/>
    </row>
    <row r="113" spans="2:4" ht="14.25">
      <c r="B113" s="30"/>
      <c r="C113" s="30"/>
      <c r="D113" s="6"/>
    </row>
    <row r="114" spans="2:4" ht="14.25">
      <c r="B114" s="30"/>
      <c r="C114" s="30"/>
      <c r="D114" s="6"/>
    </row>
    <row r="115" spans="2:4" ht="14.25">
      <c r="B115" s="30"/>
      <c r="C115" s="30"/>
      <c r="D115" s="6"/>
    </row>
    <row r="116" spans="2:4" ht="14.25">
      <c r="B116" s="30"/>
      <c r="C116" s="30"/>
      <c r="D116" s="6"/>
    </row>
    <row r="117" spans="2:4" ht="14.25">
      <c r="B117" s="30"/>
      <c r="C117" s="30"/>
      <c r="D117" s="6"/>
    </row>
    <row r="118" spans="2:4" ht="14.25">
      <c r="B118" s="30"/>
      <c r="C118" s="30"/>
      <c r="D118" s="6"/>
    </row>
    <row r="119" spans="2:4" ht="14.25">
      <c r="B119" s="30"/>
      <c r="C119" s="30"/>
      <c r="D119" s="6"/>
    </row>
    <row r="120" spans="2:4" ht="14.25">
      <c r="B120" s="30"/>
      <c r="C120" s="30"/>
      <c r="D120" s="6"/>
    </row>
    <row r="121" spans="2:4" ht="14.25">
      <c r="B121" s="30"/>
      <c r="C121" s="30"/>
      <c r="D121" s="6"/>
    </row>
    <row r="122" spans="2:4" ht="14.25">
      <c r="B122" s="30"/>
      <c r="C122" s="30"/>
      <c r="D122" s="6"/>
    </row>
    <row r="123" spans="2:4" ht="14.25">
      <c r="B123" s="30"/>
      <c r="C123" s="30"/>
      <c r="D123" s="6"/>
    </row>
    <row r="124" spans="2:4" ht="14.25">
      <c r="B124" s="30"/>
      <c r="C124" s="30"/>
      <c r="D124" s="6"/>
    </row>
    <row r="125" spans="2:4" ht="14.25">
      <c r="B125" s="30"/>
      <c r="C125" s="30"/>
      <c r="D125" s="6"/>
    </row>
    <row r="126" spans="2:4" ht="14.25">
      <c r="B126" s="30"/>
      <c r="C126" s="30"/>
      <c r="D126" s="6"/>
    </row>
    <row r="127" spans="2:4" ht="14.25">
      <c r="B127" s="30"/>
      <c r="C127" s="30"/>
      <c r="D127" s="6"/>
    </row>
    <row r="128" spans="2:4" ht="14.25">
      <c r="B128" s="30"/>
      <c r="C128" s="30"/>
      <c r="D128" s="6"/>
    </row>
    <row r="129" spans="2:4" ht="14.25">
      <c r="B129" s="30"/>
      <c r="C129" s="30"/>
      <c r="D129" s="6"/>
    </row>
    <row r="130" spans="2:4" ht="14.25">
      <c r="B130" s="30"/>
      <c r="C130" s="30"/>
      <c r="D130" s="6"/>
    </row>
    <row r="131" spans="2:4" ht="14.25">
      <c r="B131" s="30"/>
      <c r="C131" s="30"/>
      <c r="D131" s="6"/>
    </row>
    <row r="132" spans="2:4" ht="14.25">
      <c r="B132" s="30"/>
      <c r="C132" s="30"/>
      <c r="D132" s="6"/>
    </row>
  </sheetData>
  <mergeCells count="6">
    <mergeCell ref="C2:D2"/>
    <mergeCell ref="E2:F2"/>
    <mergeCell ref="A2:A3"/>
    <mergeCell ref="A1:G1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38"/>
  <sheetViews>
    <sheetView zoomScale="80" zoomScaleNormal="80" workbookViewId="0" topLeftCell="A1">
      <selection activeCell="A1" sqref="A1:B1"/>
    </sheetView>
  </sheetViews>
  <sheetFormatPr defaultColWidth="9.00390625" defaultRowHeight="12.75"/>
  <cols>
    <col min="1" max="1" width="52.00390625" style="0" customWidth="1"/>
    <col min="2" max="2" width="12.75390625" style="0" customWidth="1"/>
    <col min="3" max="3" width="2.75390625" style="0" customWidth="1"/>
  </cols>
  <sheetData>
    <row r="1" spans="1:4" ht="15.75" thickBot="1">
      <c r="A1" s="69" t="s">
        <v>125</v>
      </c>
      <c r="B1" s="70" t="s">
        <v>205</v>
      </c>
      <c r="C1" s="9"/>
      <c r="D1" s="9"/>
    </row>
    <row r="2" spans="1:4" ht="14.25">
      <c r="A2" s="112" t="s">
        <v>197</v>
      </c>
      <c r="B2" s="150">
        <v>0.004504003189958805</v>
      </c>
      <c r="C2" s="9"/>
      <c r="D2" s="9"/>
    </row>
    <row r="3" spans="1:4" ht="14.25">
      <c r="A3" s="112" t="s">
        <v>196</v>
      </c>
      <c r="B3" s="150">
        <v>0.004534901651698897</v>
      </c>
      <c r="C3" s="9"/>
      <c r="D3" s="9"/>
    </row>
    <row r="4" spans="1:4" ht="14.25">
      <c r="A4" s="112" t="s">
        <v>198</v>
      </c>
      <c r="B4" s="150">
        <v>0.004990905480330543</v>
      </c>
      <c r="C4" s="9"/>
      <c r="D4" s="9"/>
    </row>
    <row r="5" spans="1:4" ht="14.25">
      <c r="A5" s="112" t="s">
        <v>185</v>
      </c>
      <c r="B5" s="150">
        <v>0.008090325614657168</v>
      </c>
      <c r="C5" s="9"/>
      <c r="D5" s="9"/>
    </row>
    <row r="6" spans="1:4" ht="14.25">
      <c r="A6" s="89" t="s">
        <v>191</v>
      </c>
      <c r="B6" s="150">
        <v>0.01186646470679853</v>
      </c>
      <c r="C6" s="9"/>
      <c r="D6" s="9"/>
    </row>
    <row r="7" spans="1:4" ht="14.25">
      <c r="A7" s="112" t="s">
        <v>188</v>
      </c>
      <c r="B7" s="150">
        <v>0.013670655280038302</v>
      </c>
      <c r="C7" s="9"/>
      <c r="D7" s="9"/>
    </row>
    <row r="8" spans="1:4" ht="14.25">
      <c r="A8" s="112" t="s">
        <v>193</v>
      </c>
      <c r="B8" s="150">
        <v>0.019602778405090504</v>
      </c>
      <c r="C8" s="9"/>
      <c r="D8" s="9"/>
    </row>
    <row r="9" spans="1:4" ht="14.25">
      <c r="A9" s="112" t="s">
        <v>189</v>
      </c>
      <c r="B9" s="150">
        <v>0.028251346289035917</v>
      </c>
      <c r="C9" s="9"/>
      <c r="D9" s="9"/>
    </row>
    <row r="10" spans="1:4" ht="14.25">
      <c r="A10" s="112" t="s">
        <v>195</v>
      </c>
      <c r="B10" s="150">
        <v>0.0344950664098036</v>
      </c>
      <c r="C10" s="9"/>
      <c r="D10" s="9"/>
    </row>
    <row r="11" spans="1:4" ht="14.25">
      <c r="A11" s="112" t="s">
        <v>187</v>
      </c>
      <c r="B11" s="150">
        <v>0.07388529652829301</v>
      </c>
      <c r="C11" s="9"/>
      <c r="D11" s="9"/>
    </row>
    <row r="12" spans="1:4" ht="14.25">
      <c r="A12" s="28" t="s">
        <v>148</v>
      </c>
      <c r="B12" s="151">
        <v>0.020389174355570527</v>
      </c>
      <c r="C12" s="9"/>
      <c r="D12" s="9"/>
    </row>
    <row r="13" spans="1:4" ht="14.25">
      <c r="A13" s="28" t="s">
        <v>45</v>
      </c>
      <c r="B13" s="151">
        <v>0.026959963991828984</v>
      </c>
      <c r="C13" s="9"/>
      <c r="D13" s="9"/>
    </row>
    <row r="14" spans="1:4" ht="14.25">
      <c r="A14" s="28" t="s">
        <v>46</v>
      </c>
      <c r="B14" s="151">
        <v>0.024017044354057937</v>
      </c>
      <c r="C14" s="9"/>
      <c r="D14" s="9"/>
    </row>
    <row r="15" spans="1:4" ht="14.25">
      <c r="A15" s="28" t="s">
        <v>149</v>
      </c>
      <c r="B15" s="151">
        <v>0.026613863938255378</v>
      </c>
      <c r="C15" s="9"/>
      <c r="D15" s="9"/>
    </row>
    <row r="16" spans="1:4" ht="14.25">
      <c r="A16" s="28" t="s">
        <v>150</v>
      </c>
      <c r="B16" s="151">
        <v>0.007452054794520491</v>
      </c>
      <c r="C16" s="9"/>
      <c r="D16" s="9"/>
    </row>
    <row r="17" spans="1:4" ht="14.25">
      <c r="A17" s="28" t="s">
        <v>151</v>
      </c>
      <c r="B17" s="151">
        <v>0.016767123287671232</v>
      </c>
      <c r="C17" s="9"/>
      <c r="D17" s="9"/>
    </row>
    <row r="18" spans="1:4" ht="15" thickBot="1">
      <c r="A18" s="190" t="s">
        <v>152</v>
      </c>
      <c r="B18" s="152">
        <v>0.07857340934042067</v>
      </c>
      <c r="C18" s="9"/>
      <c r="D18" s="9"/>
    </row>
    <row r="19" spans="3:4" ht="12.75">
      <c r="C19" s="9"/>
      <c r="D19" s="9"/>
    </row>
    <row r="20" spans="1:4" ht="14.25">
      <c r="A20" s="192"/>
      <c r="B20" s="9"/>
      <c r="C20" s="9"/>
      <c r="D20" s="9"/>
    </row>
    <row r="21" spans="1:4" ht="14.25">
      <c r="A21" s="192"/>
      <c r="B21" s="9"/>
      <c r="C21" s="9"/>
      <c r="D21" s="9"/>
    </row>
    <row r="22" spans="1:3" ht="14.25">
      <c r="A22" s="192"/>
      <c r="C22" s="9"/>
    </row>
    <row r="23" ht="14.25">
      <c r="A23" s="192"/>
    </row>
    <row r="24" ht="14.25">
      <c r="A24" s="192"/>
    </row>
    <row r="25" ht="14.25">
      <c r="A25" s="192"/>
    </row>
    <row r="26" ht="14.25">
      <c r="A26" s="192"/>
    </row>
    <row r="27" ht="14.25">
      <c r="A27" s="209"/>
    </row>
    <row r="28" ht="14.25">
      <c r="A28" s="192"/>
    </row>
    <row r="29" ht="14.25">
      <c r="A29" s="192"/>
    </row>
    <row r="30" ht="14.25">
      <c r="A30" s="57"/>
    </row>
    <row r="31" ht="14.25">
      <c r="A31" s="57"/>
    </row>
    <row r="32" ht="14.25">
      <c r="A32" s="57"/>
    </row>
    <row r="33" ht="14.25">
      <c r="A33" s="57"/>
    </row>
    <row r="34" ht="14.25">
      <c r="A34" s="57"/>
    </row>
    <row r="35" ht="14.25">
      <c r="A35" s="57"/>
    </row>
    <row r="36" ht="14.25">
      <c r="A36" s="204"/>
    </row>
    <row r="37" ht="12.75">
      <c r="A37" s="9"/>
    </row>
    <row r="38" ht="12.75">
      <c r="A38" s="9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R54"/>
  <sheetViews>
    <sheetView tabSelected="1" zoomScale="80" zoomScaleNormal="80" workbookViewId="0" topLeftCell="A1">
      <selection activeCell="B2" sqref="B2"/>
    </sheetView>
  </sheetViews>
  <sheetFormatPr defaultColWidth="9.125" defaultRowHeight="12.75"/>
  <cols>
    <col min="1" max="1" width="4.75390625" style="23" customWidth="1"/>
    <col min="2" max="2" width="66.00390625" style="19" bestFit="1" customWidth="1"/>
    <col min="3" max="3" width="18.75390625" style="24" customWidth="1"/>
    <col min="4" max="4" width="14.75390625" style="25" customWidth="1"/>
    <col min="5" max="5" width="14.75390625" style="24" customWidth="1"/>
    <col min="6" max="6" width="14.75390625" style="25" customWidth="1"/>
    <col min="7" max="7" width="55.75390625" style="19" bestFit="1" customWidth="1"/>
    <col min="8" max="8" width="34.75390625" style="19" customWidth="1"/>
    <col min="9" max="9" width="9.00390625" style="19" customWidth="1"/>
    <col min="10" max="18" width="4.75390625" style="19" customWidth="1"/>
    <col min="19" max="16384" width="9.125" style="19" customWidth="1"/>
  </cols>
  <sheetData>
    <row r="1" spans="1:9" s="13" customFormat="1" ht="16.5" thickBot="1">
      <c r="A1" s="210" t="s">
        <v>47</v>
      </c>
      <c r="B1" s="210"/>
      <c r="C1" s="210"/>
      <c r="D1" s="210"/>
      <c r="E1" s="210"/>
      <c r="F1" s="210"/>
      <c r="G1" s="210"/>
      <c r="H1" s="210"/>
      <c r="I1" s="12"/>
    </row>
    <row r="2" spans="1:9" ht="45.75" thickBot="1">
      <c r="A2" s="14" t="s">
        <v>48</v>
      </c>
      <c r="B2" s="15" t="s">
        <v>49</v>
      </c>
      <c r="C2" s="16" t="s">
        <v>50</v>
      </c>
      <c r="D2" s="16" t="s">
        <v>51</v>
      </c>
      <c r="E2" s="16" t="s">
        <v>52</v>
      </c>
      <c r="F2" s="16" t="s">
        <v>53</v>
      </c>
      <c r="G2" s="16" t="s">
        <v>54</v>
      </c>
      <c r="H2" s="17" t="s">
        <v>55</v>
      </c>
      <c r="I2" s="18"/>
    </row>
    <row r="3" spans="1:9" ht="14.25">
      <c r="A3" s="20">
        <v>1</v>
      </c>
      <c r="B3" s="112" t="s">
        <v>56</v>
      </c>
      <c r="C3" s="90">
        <v>36774947.53</v>
      </c>
      <c r="D3" s="91">
        <v>23408</v>
      </c>
      <c r="E3" s="90">
        <v>1571.0418459501025</v>
      </c>
      <c r="F3" s="91">
        <v>1000</v>
      </c>
      <c r="G3" s="112" t="s">
        <v>98</v>
      </c>
      <c r="H3" s="92" t="s">
        <v>8</v>
      </c>
      <c r="I3" s="112"/>
    </row>
    <row r="4" spans="1:9" ht="14.25">
      <c r="A4" s="20">
        <v>2</v>
      </c>
      <c r="B4" s="112" t="s">
        <v>57</v>
      </c>
      <c r="C4" s="90">
        <v>20669411.18</v>
      </c>
      <c r="D4" s="91">
        <v>58277</v>
      </c>
      <c r="E4" s="90">
        <v>354.67527806853474</v>
      </c>
      <c r="F4" s="91">
        <v>100</v>
      </c>
      <c r="G4" s="112" t="s">
        <v>99</v>
      </c>
      <c r="H4" s="92" t="s">
        <v>14</v>
      </c>
      <c r="I4" s="112"/>
    </row>
    <row r="5" spans="1:9" ht="14.25" customHeight="1">
      <c r="A5" s="20">
        <v>3</v>
      </c>
      <c r="B5" s="112" t="s">
        <v>58</v>
      </c>
      <c r="C5" s="90">
        <v>17485759.71</v>
      </c>
      <c r="D5" s="91">
        <v>10093</v>
      </c>
      <c r="E5" s="90">
        <v>1732.4640552858418</v>
      </c>
      <c r="F5" s="91">
        <v>1000</v>
      </c>
      <c r="G5" s="112" t="s">
        <v>100</v>
      </c>
      <c r="H5" s="92" t="s">
        <v>5</v>
      </c>
      <c r="I5" s="112"/>
    </row>
    <row r="6" spans="1:9" ht="14.25">
      <c r="A6" s="20">
        <v>4</v>
      </c>
      <c r="B6" s="112" t="s">
        <v>59</v>
      </c>
      <c r="C6" s="90">
        <v>9095600.2</v>
      </c>
      <c r="D6" s="91">
        <v>68625</v>
      </c>
      <c r="E6" s="90">
        <v>132.54062222222223</v>
      </c>
      <c r="F6" s="91">
        <v>100</v>
      </c>
      <c r="G6" s="112" t="s">
        <v>101</v>
      </c>
      <c r="H6" s="92" t="s">
        <v>18</v>
      </c>
      <c r="I6" s="112"/>
    </row>
    <row r="7" spans="1:9" ht="14.25" customHeight="1">
      <c r="A7" s="20">
        <v>5</v>
      </c>
      <c r="B7" s="89" t="s">
        <v>60</v>
      </c>
      <c r="C7" s="90">
        <v>4815997.57</v>
      </c>
      <c r="D7" s="91">
        <v>7846065</v>
      </c>
      <c r="E7" s="90">
        <v>0.6138105623647013</v>
      </c>
      <c r="F7" s="91">
        <v>1</v>
      </c>
      <c r="G7" s="112" t="s">
        <v>98</v>
      </c>
      <c r="H7" s="92" t="s">
        <v>8</v>
      </c>
      <c r="I7" s="112"/>
    </row>
    <row r="8" spans="1:9" ht="14.25">
      <c r="A8" s="20">
        <v>6</v>
      </c>
      <c r="B8" s="112" t="s">
        <v>61</v>
      </c>
      <c r="C8" s="90">
        <v>4687951.44</v>
      </c>
      <c r="D8" s="91">
        <v>2262</v>
      </c>
      <c r="E8" s="90">
        <v>2072.4807427055703</v>
      </c>
      <c r="F8" s="91">
        <v>1000</v>
      </c>
      <c r="G8" s="112" t="s">
        <v>102</v>
      </c>
      <c r="H8" s="92" t="s">
        <v>24</v>
      </c>
      <c r="I8" s="112"/>
    </row>
    <row r="9" spans="1:9" ht="14.25">
      <c r="A9" s="20">
        <v>7</v>
      </c>
      <c r="B9" s="112" t="s">
        <v>63</v>
      </c>
      <c r="C9" s="90">
        <v>3746310.145</v>
      </c>
      <c r="D9" s="91">
        <v>11027</v>
      </c>
      <c r="E9" s="90">
        <v>339.73974290378163</v>
      </c>
      <c r="F9" s="91">
        <v>1000</v>
      </c>
      <c r="G9" s="112" t="s">
        <v>103</v>
      </c>
      <c r="H9" s="92" t="s">
        <v>1</v>
      </c>
      <c r="I9" s="112"/>
    </row>
    <row r="10" spans="1:9" ht="14.25">
      <c r="A10" s="20">
        <v>8</v>
      </c>
      <c r="B10" s="112" t="s">
        <v>64</v>
      </c>
      <c r="C10" s="90">
        <v>3730565.92</v>
      </c>
      <c r="D10" s="91">
        <v>3779</v>
      </c>
      <c r="E10" s="90">
        <v>987.1833606774279</v>
      </c>
      <c r="F10" s="91">
        <v>1000</v>
      </c>
      <c r="G10" s="112" t="s">
        <v>104</v>
      </c>
      <c r="H10" s="92" t="s">
        <v>2</v>
      </c>
      <c r="I10" s="112"/>
    </row>
    <row r="11" spans="1:9" ht="14.25">
      <c r="A11" s="20">
        <v>9</v>
      </c>
      <c r="B11" s="112" t="s">
        <v>62</v>
      </c>
      <c r="C11" s="90">
        <v>3639509.86</v>
      </c>
      <c r="D11" s="91">
        <v>5322</v>
      </c>
      <c r="E11" s="90">
        <v>683.8613040210447</v>
      </c>
      <c r="F11" s="91">
        <v>1000</v>
      </c>
      <c r="G11" s="112" t="s">
        <v>99</v>
      </c>
      <c r="H11" s="92" t="s">
        <v>14</v>
      </c>
      <c r="I11" s="112"/>
    </row>
    <row r="12" spans="1:9" ht="14.25">
      <c r="A12" s="20">
        <v>10</v>
      </c>
      <c r="B12" s="112" t="s">
        <v>66</v>
      </c>
      <c r="C12" s="90">
        <v>2692292.59</v>
      </c>
      <c r="D12" s="91">
        <v>4633</v>
      </c>
      <c r="E12" s="90">
        <v>581.1121497949492</v>
      </c>
      <c r="F12" s="91">
        <v>1000</v>
      </c>
      <c r="G12" s="89" t="s">
        <v>106</v>
      </c>
      <c r="H12" s="92" t="s">
        <v>16</v>
      </c>
      <c r="I12" s="112"/>
    </row>
    <row r="13" spans="1:9" ht="14.25">
      <c r="A13" s="20">
        <v>11</v>
      </c>
      <c r="B13" s="112" t="s">
        <v>67</v>
      </c>
      <c r="C13" s="90">
        <v>2264782.16</v>
      </c>
      <c r="D13" s="91">
        <v>2602</v>
      </c>
      <c r="E13" s="90">
        <v>870.4005226748656</v>
      </c>
      <c r="F13" s="91">
        <v>1000</v>
      </c>
      <c r="G13" s="112" t="s">
        <v>104</v>
      </c>
      <c r="H13" s="92" t="s">
        <v>2</v>
      </c>
      <c r="I13" s="89"/>
    </row>
    <row r="14" spans="1:9" ht="14.25">
      <c r="A14" s="20">
        <v>12</v>
      </c>
      <c r="B14" s="89" t="s">
        <v>65</v>
      </c>
      <c r="C14" s="90">
        <v>2001937.24</v>
      </c>
      <c r="D14" s="91">
        <v>1143</v>
      </c>
      <c r="E14" s="90">
        <v>1751.4761504811897</v>
      </c>
      <c r="F14" s="91">
        <v>1000</v>
      </c>
      <c r="G14" s="112" t="s">
        <v>105</v>
      </c>
      <c r="H14" s="92" t="s">
        <v>17</v>
      </c>
      <c r="I14" s="112"/>
    </row>
    <row r="15" spans="1:9" ht="14.25">
      <c r="A15" s="20">
        <v>13</v>
      </c>
      <c r="B15" s="112" t="s">
        <v>68</v>
      </c>
      <c r="C15" s="90">
        <v>1974962.68</v>
      </c>
      <c r="D15" s="91">
        <v>1306</v>
      </c>
      <c r="E15" s="90">
        <v>1512.2225727411944</v>
      </c>
      <c r="F15" s="91">
        <v>1000</v>
      </c>
      <c r="G15" s="112" t="s">
        <v>107</v>
      </c>
      <c r="H15" s="92" t="s">
        <v>11</v>
      </c>
      <c r="I15" s="112"/>
    </row>
    <row r="16" spans="1:9" ht="14.25">
      <c r="A16" s="20">
        <v>14</v>
      </c>
      <c r="B16" s="112" t="s">
        <v>69</v>
      </c>
      <c r="C16" s="90">
        <v>1889780.8</v>
      </c>
      <c r="D16" s="91">
        <v>50915</v>
      </c>
      <c r="E16" s="90">
        <v>37.116386133752336</v>
      </c>
      <c r="F16" s="91">
        <v>100</v>
      </c>
      <c r="G16" s="112" t="s">
        <v>108</v>
      </c>
      <c r="H16" s="92" t="s">
        <v>3</v>
      </c>
      <c r="I16" s="112"/>
    </row>
    <row r="17" spans="1:9" ht="14.25">
      <c r="A17" s="20">
        <v>15</v>
      </c>
      <c r="B17" s="112" t="s">
        <v>70</v>
      </c>
      <c r="C17" s="90">
        <v>1762959.7929</v>
      </c>
      <c r="D17" s="91">
        <v>5001</v>
      </c>
      <c r="E17" s="90">
        <v>352.5214542891422</v>
      </c>
      <c r="F17" s="91">
        <v>500</v>
      </c>
      <c r="G17" s="112" t="s">
        <v>100</v>
      </c>
      <c r="H17" s="92" t="s">
        <v>5</v>
      </c>
      <c r="I17" s="112"/>
    </row>
    <row r="18" spans="1:9" ht="14.25">
      <c r="A18" s="20">
        <v>16</v>
      </c>
      <c r="B18" s="112" t="s">
        <v>72</v>
      </c>
      <c r="C18" s="90">
        <v>1712128</v>
      </c>
      <c r="D18" s="91">
        <v>1345</v>
      </c>
      <c r="E18" s="90">
        <v>1272.957620817844</v>
      </c>
      <c r="F18" s="91">
        <v>1000</v>
      </c>
      <c r="G18" s="112" t="s">
        <v>109</v>
      </c>
      <c r="H18" s="92" t="s">
        <v>4</v>
      </c>
      <c r="I18" s="112"/>
    </row>
    <row r="19" spans="1:9" ht="14.25">
      <c r="A19" s="20">
        <v>17</v>
      </c>
      <c r="B19" s="112" t="s">
        <v>71</v>
      </c>
      <c r="C19" s="90">
        <v>1709324.35</v>
      </c>
      <c r="D19" s="91">
        <v>794</v>
      </c>
      <c r="E19" s="90">
        <v>2152.8014483627203</v>
      </c>
      <c r="F19" s="91">
        <v>1000</v>
      </c>
      <c r="G19" s="112" t="s">
        <v>107</v>
      </c>
      <c r="H19" s="92" t="s">
        <v>11</v>
      </c>
      <c r="I19" s="112"/>
    </row>
    <row r="20" spans="1:9" ht="14.25">
      <c r="A20" s="20">
        <v>18</v>
      </c>
      <c r="B20" s="89" t="s">
        <v>73</v>
      </c>
      <c r="C20" s="90">
        <v>1692834.62</v>
      </c>
      <c r="D20" s="91">
        <v>2239</v>
      </c>
      <c r="E20" s="90">
        <v>756.0672711031712</v>
      </c>
      <c r="F20" s="91">
        <v>1000</v>
      </c>
      <c r="G20" s="112" t="s">
        <v>110</v>
      </c>
      <c r="H20" s="92" t="s">
        <v>12</v>
      </c>
      <c r="I20" s="112"/>
    </row>
    <row r="21" spans="1:9" ht="14.25">
      <c r="A21" s="20">
        <v>19</v>
      </c>
      <c r="B21" s="112" t="s">
        <v>74</v>
      </c>
      <c r="C21" s="90">
        <v>1642174.24</v>
      </c>
      <c r="D21" s="91">
        <v>1226</v>
      </c>
      <c r="E21" s="90">
        <v>1339.4569657422512</v>
      </c>
      <c r="F21" s="91">
        <v>1000</v>
      </c>
      <c r="G21" s="112" t="s">
        <v>111</v>
      </c>
      <c r="H21" s="92" t="s">
        <v>13</v>
      </c>
      <c r="I21" s="112"/>
    </row>
    <row r="22" spans="1:9" ht="14.25">
      <c r="A22" s="20">
        <v>20</v>
      </c>
      <c r="B22" s="89" t="s">
        <v>75</v>
      </c>
      <c r="C22" s="90">
        <v>1598040.65</v>
      </c>
      <c r="D22" s="91">
        <v>1443</v>
      </c>
      <c r="E22" s="90">
        <v>1107.4432778932778</v>
      </c>
      <c r="F22" s="91">
        <v>1000</v>
      </c>
      <c r="G22" s="112" t="s">
        <v>98</v>
      </c>
      <c r="H22" s="92" t="s">
        <v>8</v>
      </c>
      <c r="I22" s="112"/>
    </row>
    <row r="23" spans="1:9" ht="14.25">
      <c r="A23" s="20">
        <v>21</v>
      </c>
      <c r="B23" s="112" t="s">
        <v>78</v>
      </c>
      <c r="C23" s="90">
        <v>1391921.75</v>
      </c>
      <c r="D23" s="91">
        <v>14688</v>
      </c>
      <c r="E23" s="90">
        <v>94.76591435185185</v>
      </c>
      <c r="F23" s="91">
        <v>100</v>
      </c>
      <c r="G23" s="112" t="s">
        <v>99</v>
      </c>
      <c r="H23" s="92" t="s">
        <v>14</v>
      </c>
      <c r="I23" s="112"/>
    </row>
    <row r="24" spans="1:9" ht="14.25">
      <c r="A24" s="20">
        <v>22</v>
      </c>
      <c r="B24" s="112" t="s">
        <v>77</v>
      </c>
      <c r="C24" s="90">
        <v>1373288.31</v>
      </c>
      <c r="D24" s="91">
        <v>28956</v>
      </c>
      <c r="E24" s="90">
        <v>47.42672710319105</v>
      </c>
      <c r="F24" s="91">
        <v>100</v>
      </c>
      <c r="G24" s="112" t="s">
        <v>103</v>
      </c>
      <c r="H24" s="92" t="s">
        <v>1</v>
      </c>
      <c r="I24" s="112"/>
    </row>
    <row r="25" spans="1:9" ht="14.25">
      <c r="A25" s="20">
        <v>23</v>
      </c>
      <c r="B25" s="112" t="s">
        <v>79</v>
      </c>
      <c r="C25" s="90">
        <v>1292952.521</v>
      </c>
      <c r="D25" s="91">
        <v>46893</v>
      </c>
      <c r="E25" s="90">
        <v>27.572399313330347</v>
      </c>
      <c r="F25" s="91">
        <v>100</v>
      </c>
      <c r="G25" s="112" t="s">
        <v>102</v>
      </c>
      <c r="H25" s="92" t="s">
        <v>24</v>
      </c>
      <c r="I25" s="112"/>
    </row>
    <row r="26" spans="1:9" ht="14.25">
      <c r="A26" s="20">
        <v>24</v>
      </c>
      <c r="B26" s="112" t="s">
        <v>81</v>
      </c>
      <c r="C26" s="90">
        <v>1173992.05</v>
      </c>
      <c r="D26" s="91">
        <v>1197</v>
      </c>
      <c r="E26" s="90">
        <v>980.7786549707603</v>
      </c>
      <c r="F26" s="91">
        <v>1000</v>
      </c>
      <c r="G26" s="112" t="s">
        <v>109</v>
      </c>
      <c r="H26" s="92" t="s">
        <v>4</v>
      </c>
      <c r="I26" s="112"/>
    </row>
    <row r="27" spans="1:9" ht="14.25">
      <c r="A27" s="20">
        <v>25</v>
      </c>
      <c r="B27" s="112" t="s">
        <v>82</v>
      </c>
      <c r="C27" s="90">
        <v>1157376.36</v>
      </c>
      <c r="D27" s="91">
        <v>125</v>
      </c>
      <c r="E27" s="90">
        <v>9259.010880000002</v>
      </c>
      <c r="F27" s="91">
        <v>10000</v>
      </c>
      <c r="G27" s="112" t="s">
        <v>101</v>
      </c>
      <c r="H27" s="92" t="s">
        <v>18</v>
      </c>
      <c r="I27" s="112"/>
    </row>
    <row r="28" spans="1:9" ht="14.25">
      <c r="A28" s="20">
        <v>26</v>
      </c>
      <c r="B28" s="112" t="s">
        <v>80</v>
      </c>
      <c r="C28" s="90">
        <v>1075085.05</v>
      </c>
      <c r="D28" s="91">
        <v>5141</v>
      </c>
      <c r="E28" s="90">
        <v>209.1198307722233</v>
      </c>
      <c r="F28" s="91">
        <v>500</v>
      </c>
      <c r="G28" s="112" t="s">
        <v>100</v>
      </c>
      <c r="H28" s="92" t="s">
        <v>5</v>
      </c>
      <c r="I28" s="112"/>
    </row>
    <row r="29" spans="1:9" ht="14.25">
      <c r="A29" s="20">
        <v>27</v>
      </c>
      <c r="B29" s="112" t="s">
        <v>83</v>
      </c>
      <c r="C29" s="90">
        <v>959882.75</v>
      </c>
      <c r="D29" s="91">
        <v>983</v>
      </c>
      <c r="E29" s="90">
        <v>976.4829603255341</v>
      </c>
      <c r="F29" s="91">
        <v>1000</v>
      </c>
      <c r="G29" s="112" t="s">
        <v>112</v>
      </c>
      <c r="H29" s="92" t="s">
        <v>0</v>
      </c>
      <c r="I29" s="112"/>
    </row>
    <row r="30" spans="1:9" ht="14.25">
      <c r="A30" s="20">
        <v>28</v>
      </c>
      <c r="B30" s="112" t="s">
        <v>84</v>
      </c>
      <c r="C30" s="90">
        <v>937850.02</v>
      </c>
      <c r="D30" s="91">
        <v>2718</v>
      </c>
      <c r="E30" s="90">
        <v>345.05151582045625</v>
      </c>
      <c r="F30" s="91">
        <v>1000</v>
      </c>
      <c r="G30" s="112" t="s">
        <v>103</v>
      </c>
      <c r="H30" s="92" t="s">
        <v>1</v>
      </c>
      <c r="I30" s="112"/>
    </row>
    <row r="31" spans="1:9" ht="14.25">
      <c r="A31" s="20">
        <v>29</v>
      </c>
      <c r="B31" s="112" t="s">
        <v>85</v>
      </c>
      <c r="C31" s="90">
        <v>881334.78</v>
      </c>
      <c r="D31" s="91">
        <v>536</v>
      </c>
      <c r="E31" s="90">
        <v>1644.2813059701493</v>
      </c>
      <c r="F31" s="91">
        <v>1000</v>
      </c>
      <c r="G31" s="112" t="s">
        <v>107</v>
      </c>
      <c r="H31" s="92" t="s">
        <v>11</v>
      </c>
      <c r="I31" s="112"/>
    </row>
    <row r="32" spans="1:9" ht="14.25">
      <c r="A32" s="20">
        <v>30</v>
      </c>
      <c r="B32" s="112" t="s">
        <v>86</v>
      </c>
      <c r="C32" s="90">
        <v>792306.22</v>
      </c>
      <c r="D32" s="91">
        <v>624</v>
      </c>
      <c r="E32" s="90">
        <v>1269.7215064102563</v>
      </c>
      <c r="F32" s="91">
        <v>1000</v>
      </c>
      <c r="G32" s="112" t="s">
        <v>109</v>
      </c>
      <c r="H32" s="92" t="s">
        <v>4</v>
      </c>
      <c r="I32" s="112"/>
    </row>
    <row r="33" spans="1:9" s="22" customFormat="1" ht="14.25">
      <c r="A33" s="20">
        <v>31</v>
      </c>
      <c r="B33" s="112" t="s">
        <v>87</v>
      </c>
      <c r="C33" s="90">
        <v>717352.86</v>
      </c>
      <c r="D33" s="91">
        <v>1268</v>
      </c>
      <c r="E33" s="90">
        <v>565.7356940063091</v>
      </c>
      <c r="F33" s="91">
        <v>1000</v>
      </c>
      <c r="G33" s="112" t="s">
        <v>109</v>
      </c>
      <c r="H33" s="92" t="s">
        <v>4</v>
      </c>
      <c r="I33" s="112"/>
    </row>
    <row r="34" spans="1:9" s="22" customFormat="1" ht="15" customHeight="1">
      <c r="A34" s="20">
        <v>32</v>
      </c>
      <c r="B34" s="112" t="s">
        <v>88</v>
      </c>
      <c r="C34" s="90">
        <v>665530.01</v>
      </c>
      <c r="D34" s="91">
        <v>19651</v>
      </c>
      <c r="E34" s="90">
        <v>33.867488168541044</v>
      </c>
      <c r="F34" s="91">
        <v>100</v>
      </c>
      <c r="G34" s="112" t="s">
        <v>103</v>
      </c>
      <c r="H34" s="92" t="s">
        <v>1</v>
      </c>
      <c r="I34" s="112"/>
    </row>
    <row r="35" spans="1:9" ht="14.25">
      <c r="A35" s="20">
        <v>33</v>
      </c>
      <c r="B35" s="112" t="s">
        <v>90</v>
      </c>
      <c r="C35" s="90">
        <v>643584.32</v>
      </c>
      <c r="D35" s="91">
        <v>10445</v>
      </c>
      <c r="E35" s="90">
        <v>61.61649784585926</v>
      </c>
      <c r="F35" s="91">
        <v>100</v>
      </c>
      <c r="G35" s="112" t="s">
        <v>114</v>
      </c>
      <c r="H35" s="92" t="s">
        <v>19</v>
      </c>
      <c r="I35" s="112"/>
    </row>
    <row r="36" spans="1:9" ht="14.25" customHeight="1">
      <c r="A36" s="20">
        <v>34</v>
      </c>
      <c r="B36" s="112" t="s">
        <v>89</v>
      </c>
      <c r="C36" s="90">
        <v>620342.86</v>
      </c>
      <c r="D36" s="91">
        <v>1153</v>
      </c>
      <c r="E36" s="90">
        <v>538.0250303555941</v>
      </c>
      <c r="F36" s="91">
        <v>1000</v>
      </c>
      <c r="G36" s="112" t="s">
        <v>113</v>
      </c>
      <c r="H36" s="92" t="s">
        <v>7</v>
      </c>
      <c r="I36" s="112"/>
    </row>
    <row r="37" spans="1:44" s="22" customFormat="1" ht="14.25">
      <c r="A37" s="20">
        <v>35</v>
      </c>
      <c r="B37" s="112" t="s">
        <v>91</v>
      </c>
      <c r="C37" s="90">
        <v>478604.4641</v>
      </c>
      <c r="D37" s="91">
        <v>8937</v>
      </c>
      <c r="E37" s="90">
        <v>53.55314580955578</v>
      </c>
      <c r="F37" s="91">
        <v>100</v>
      </c>
      <c r="G37" s="112" t="s">
        <v>115</v>
      </c>
      <c r="H37" s="92" t="s">
        <v>15</v>
      </c>
      <c r="I37" s="112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</row>
    <row r="38" spans="1:9" ht="14.25">
      <c r="A38" s="20">
        <v>36</v>
      </c>
      <c r="B38" s="112" t="s">
        <v>92</v>
      </c>
      <c r="C38" s="90">
        <v>461986.88</v>
      </c>
      <c r="D38" s="91">
        <v>1303</v>
      </c>
      <c r="E38" s="90">
        <v>354.5563161933998</v>
      </c>
      <c r="F38" s="91">
        <v>1000</v>
      </c>
      <c r="G38" s="112" t="s">
        <v>111</v>
      </c>
      <c r="H38" s="92" t="s">
        <v>13</v>
      </c>
      <c r="I38" s="112"/>
    </row>
    <row r="39" spans="1:9" ht="14.25">
      <c r="A39" s="20">
        <v>37</v>
      </c>
      <c r="B39" s="112" t="s">
        <v>93</v>
      </c>
      <c r="C39" s="90">
        <v>282627.41</v>
      </c>
      <c r="D39" s="91">
        <v>7486</v>
      </c>
      <c r="E39" s="90">
        <v>37.7541290408763</v>
      </c>
      <c r="F39" s="91">
        <v>100</v>
      </c>
      <c r="G39" s="112" t="s">
        <v>116</v>
      </c>
      <c r="H39" s="92" t="s">
        <v>6</v>
      </c>
      <c r="I39" s="112"/>
    </row>
    <row r="40" spans="1:9" ht="14.25">
      <c r="A40" s="20">
        <v>38</v>
      </c>
      <c r="B40" s="112" t="s">
        <v>94</v>
      </c>
      <c r="C40" s="90">
        <v>162272.56</v>
      </c>
      <c r="D40" s="91">
        <v>4797</v>
      </c>
      <c r="E40" s="90">
        <v>33.827925786950175</v>
      </c>
      <c r="F40" s="91">
        <v>100</v>
      </c>
      <c r="G40" s="112" t="s">
        <v>114</v>
      </c>
      <c r="H40" s="92" t="s">
        <v>19</v>
      </c>
      <c r="I40" s="112"/>
    </row>
    <row r="41" spans="1:9" ht="15" customHeight="1" thickBot="1">
      <c r="A41" s="211" t="s">
        <v>96</v>
      </c>
      <c r="B41" s="212"/>
      <c r="C41" s="102">
        <f>SUM(C3:C40)</f>
        <v>140655561.853</v>
      </c>
      <c r="D41" s="103">
        <f>SUM(D3:D40)</f>
        <v>8258406</v>
      </c>
      <c r="E41" s="59" t="s">
        <v>9</v>
      </c>
      <c r="F41" s="59" t="s">
        <v>9</v>
      </c>
      <c r="G41" s="59" t="s">
        <v>9</v>
      </c>
      <c r="H41" s="60" t="s">
        <v>9</v>
      </c>
      <c r="I41" s="112"/>
    </row>
    <row r="42" spans="1:9" ht="15" customHeight="1" thickBot="1">
      <c r="A42" s="213" t="s">
        <v>97</v>
      </c>
      <c r="B42" s="213"/>
      <c r="C42" s="213"/>
      <c r="D42" s="213"/>
      <c r="E42" s="213"/>
      <c r="F42" s="213"/>
      <c r="G42" s="213"/>
      <c r="H42" s="213"/>
      <c r="I42" s="112"/>
    </row>
    <row r="43" ht="14.25">
      <c r="I43" s="112"/>
    </row>
    <row r="44" spans="2:4" ht="14.25">
      <c r="B44" s="19" t="s">
        <v>95</v>
      </c>
      <c r="C44" s="24">
        <f>C41-SUM(C3:C12)</f>
        <v>33317215.70799999</v>
      </c>
      <c r="D44" s="140">
        <f>C44/$C$41</f>
        <v>0.23687094395044272</v>
      </c>
    </row>
    <row r="45" spans="2:8" ht="14.25">
      <c r="B45" s="89" t="str">
        <f aca="true" t="shared" si="0" ref="B45:C54">B3</f>
        <v>"OTP Classic"</v>
      </c>
      <c r="C45" s="90">
        <f t="shared" si="0"/>
        <v>36774947.53</v>
      </c>
      <c r="D45" s="140">
        <f>C45/$C$41</f>
        <v>0.2614539165428363</v>
      </c>
      <c r="H45" s="18"/>
    </row>
    <row r="46" spans="2:8" ht="14.25">
      <c r="B46" s="89" t="str">
        <f t="shared" si="0"/>
        <v>"KINTO-Classic"</v>
      </c>
      <c r="C46" s="90">
        <f t="shared" si="0"/>
        <v>20669411.18</v>
      </c>
      <c r="D46" s="140">
        <f aca="true" t="shared" si="1" ref="D46:D54">C46/$C$41</f>
        <v>0.1469505429269959</v>
      </c>
      <c r="H46" s="18"/>
    </row>
    <row r="47" spans="2:8" ht="14.25">
      <c r="B47" s="89" t="str">
        <f t="shared" si="0"/>
        <v>"Raiffeisen Money Market"</v>
      </c>
      <c r="C47" s="90">
        <f t="shared" si="0"/>
        <v>17485759.71</v>
      </c>
      <c r="D47" s="140">
        <f t="shared" si="1"/>
        <v>0.12431616268594113</v>
      </c>
      <c r="H47" s="18"/>
    </row>
    <row r="48" spans="2:8" ht="14.25">
      <c r="B48" s="89" t="str">
        <f t="shared" si="0"/>
        <v>"Sparta Balanced"</v>
      </c>
      <c r="C48" s="90">
        <f t="shared" si="0"/>
        <v>9095600.2</v>
      </c>
      <c r="D48" s="140">
        <f t="shared" si="1"/>
        <v>0.06466576991463635</v>
      </c>
      <c r="H48" s="18"/>
    </row>
    <row r="49" spans="2:8" ht="14.25">
      <c r="B49" s="89" t="str">
        <f t="shared" si="0"/>
        <v>"OTP Equity Fund"</v>
      </c>
      <c r="C49" s="90">
        <f t="shared" si="0"/>
        <v>4815997.57</v>
      </c>
      <c r="D49" s="140">
        <f t="shared" si="1"/>
        <v>0.03423965257081856</v>
      </c>
      <c r="H49" s="18"/>
    </row>
    <row r="50" spans="2:8" ht="14.25">
      <c r="B50" s="89" t="str">
        <f t="shared" si="0"/>
        <v>"FIDO Bond Fund"</v>
      </c>
      <c r="C50" s="90">
        <f t="shared" si="0"/>
        <v>4687951.44</v>
      </c>
      <c r="D50" s="140">
        <f t="shared" si="1"/>
        <v>0.033329300158776574</v>
      </c>
      <c r="H50" s="18"/>
    </row>
    <row r="51" spans="2:8" ht="14.25">
      <c r="B51" s="89" t="str">
        <f t="shared" si="0"/>
        <v>"Premium-Index Fund "</v>
      </c>
      <c r="C51" s="90">
        <f t="shared" si="0"/>
        <v>3746310.145</v>
      </c>
      <c r="D51" s="140">
        <f t="shared" si="1"/>
        <v>0.02663463922539581</v>
      </c>
      <c r="H51" s="18"/>
    </row>
    <row r="52" spans="2:8" ht="14.25">
      <c r="B52" s="89" t="str">
        <f t="shared" si="0"/>
        <v>"Delta-Fund Balanced"</v>
      </c>
      <c r="C52" s="90">
        <f t="shared" si="0"/>
        <v>3730565.92</v>
      </c>
      <c r="D52" s="140">
        <f t="shared" si="1"/>
        <v>0.026522704618668673</v>
      </c>
      <c r="H52" s="18"/>
    </row>
    <row r="53" spans="2:4" ht="14.25">
      <c r="B53" s="89" t="str">
        <f t="shared" si="0"/>
        <v>"KINTO-Equity"</v>
      </c>
      <c r="C53" s="90">
        <f t="shared" si="0"/>
        <v>3639509.86</v>
      </c>
      <c r="D53" s="140">
        <f t="shared" si="1"/>
        <v>0.025875335550567667</v>
      </c>
    </row>
    <row r="54" spans="2:4" ht="14.25">
      <c r="B54" s="89" t="str">
        <f t="shared" si="0"/>
        <v>"Sofiyivsky"</v>
      </c>
      <c r="C54" s="90">
        <f t="shared" si="0"/>
        <v>2692292.59</v>
      </c>
      <c r="D54" s="140">
        <f t="shared" si="1"/>
        <v>0.019141031854920405</v>
      </c>
    </row>
  </sheetData>
  <mergeCells count="3">
    <mergeCell ref="A1:H1"/>
    <mergeCell ref="A41:B41"/>
    <mergeCell ref="A42:H42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1" r:id="rId9" display="http://otpcapital.com.ua/"/>
    <hyperlink ref="H15" r:id="rId10" display="http://www.delta-capital.com.ua/"/>
    <hyperlink ref="H16" r:id="rId11" display="http://www.am.eavex.com.ua/"/>
    <hyperlink ref="H17" r:id="rId12" display="http://www.altus.ua/"/>
    <hyperlink ref="H21" r:id="rId13" display="http://www.delta-capital.com.ua/"/>
    <hyperlink ref="H24" r:id="rId14" display="http://raam.com.ua/"/>
    <hyperlink ref="H25" r:id="rId15" display="http://www.altus.ua/"/>
    <hyperlink ref="H26" r:id="rId16" display="http://raam.com.ua/"/>
    <hyperlink ref="H28" r:id="rId17" display="http://upicapital.com/"/>
    <hyperlink ref="H30" r:id="rId18" display="http://www.task.ua/"/>
    <hyperlink ref="H35" r:id="rId19" display="http://univer.ua/"/>
    <hyperlink ref="H31" r:id="rId20" display="http://www.am.troika.ua/"/>
    <hyperlink ref="H32" r:id="rId21" display="http://univer.ua/"/>
    <hyperlink ref="H34" r:id="rId22" display="http://www.altus.ua/"/>
    <hyperlink ref="H23" r:id="rId23" display="http://ukrsibfunds.com"/>
    <hyperlink ref="H36" r:id="rId24" display="http://www.art-capital.com.ua/"/>
    <hyperlink ref="H22" r:id="rId25" display="http://am.concorde.ua/"/>
    <hyperlink ref="H12" r:id="rId26" display="http://www.vseswit.com.ua/"/>
    <hyperlink ref="H33" r:id="rId27" display="http://univer.ua/"/>
    <hyperlink ref="H37" r:id="rId28" display="http://univer.ua/"/>
    <hyperlink ref="H38" r:id="rId29" display="http://am.concorde.ua/"/>
    <hyperlink ref="H40" r:id="rId30" display="http://www.am.troika.ua/"/>
    <hyperlink ref="H39" r:id="rId31" display="http://www.sem.biz.ua/"/>
    <hyperlink ref="H20" r:id="rId32" display="http://pioglobal.ua/"/>
    <hyperlink ref="H18" r:id="rId33" display="http://www.seb.ua/"/>
    <hyperlink ref="H41" r:id="rId34" display="http://art-capital.com.ua/"/>
    <hyperlink ref="H19" r:id="rId35" display="http://www.dragon-am.com/"/>
  </hyperlinks>
  <printOptions/>
  <pageMargins left="0.75" right="0.75" top="1" bottom="1" header="0.5" footer="0.5"/>
  <pageSetup horizontalDpi="600" verticalDpi="600" orientation="portrait" paperSize="9" scale="29" r:id="rId37"/>
  <drawing r:id="rId3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75"/>
  <sheetViews>
    <sheetView zoomScale="80" zoomScaleNormal="80" workbookViewId="0" topLeftCell="A1">
      <selection activeCell="A2" sqref="A2:K3"/>
    </sheetView>
  </sheetViews>
  <sheetFormatPr defaultColWidth="9.00390625" defaultRowHeight="12.75"/>
  <cols>
    <col min="1" max="1" width="4.25390625" style="33" customWidth="1"/>
    <col min="2" max="2" width="61.75390625" style="33" bestFit="1" customWidth="1"/>
    <col min="3" max="4" width="14.75390625" style="34" customWidth="1"/>
    <col min="5" max="8" width="12.75390625" style="35" customWidth="1"/>
    <col min="9" max="9" width="16.125" style="33" bestFit="1" customWidth="1"/>
    <col min="10" max="10" width="18.625" style="33" customWidth="1"/>
    <col min="11" max="11" width="20.75390625" style="33" customWidth="1"/>
    <col min="12" max="16384" width="9.125" style="33" customWidth="1"/>
  </cols>
  <sheetData>
    <row r="1" spans="1:10" s="13" customFormat="1" ht="16.5" thickBot="1">
      <c r="A1" s="215" t="s">
        <v>129</v>
      </c>
      <c r="B1" s="215"/>
      <c r="C1" s="215"/>
      <c r="D1" s="215"/>
      <c r="E1" s="215"/>
      <c r="F1" s="215"/>
      <c r="G1" s="215"/>
      <c r="H1" s="215"/>
      <c r="I1" s="215"/>
      <c r="J1" s="105"/>
    </row>
    <row r="2" spans="1:11" s="19" customFormat="1" ht="15.75" customHeight="1" thickBot="1">
      <c r="A2" s="216" t="s">
        <v>128</v>
      </c>
      <c r="B2" s="106"/>
      <c r="C2" s="107"/>
      <c r="D2" s="108"/>
      <c r="E2" s="218" t="s">
        <v>124</v>
      </c>
      <c r="F2" s="218"/>
      <c r="G2" s="218"/>
      <c r="H2" s="218"/>
      <c r="I2" s="218"/>
      <c r="J2" s="218"/>
      <c r="K2" s="218"/>
    </row>
    <row r="3" spans="1:11" s="23" customFormat="1" ht="75.75" thickBot="1">
      <c r="A3" s="217"/>
      <c r="B3" s="177" t="s">
        <v>125</v>
      </c>
      <c r="C3" s="27" t="s">
        <v>126</v>
      </c>
      <c r="D3" s="27" t="s">
        <v>127</v>
      </c>
      <c r="E3" s="16" t="s">
        <v>117</v>
      </c>
      <c r="F3" s="16" t="s">
        <v>118</v>
      </c>
      <c r="G3" s="185" t="s">
        <v>121</v>
      </c>
      <c r="H3" s="16" t="s">
        <v>119</v>
      </c>
      <c r="I3" s="16" t="s">
        <v>120</v>
      </c>
      <c r="J3" s="17" t="s">
        <v>122</v>
      </c>
      <c r="K3" s="17" t="s">
        <v>123</v>
      </c>
    </row>
    <row r="4" spans="1:12" s="19" customFormat="1" ht="14.25" collapsed="1">
      <c r="A4" s="20">
        <v>1</v>
      </c>
      <c r="B4" s="112" t="s">
        <v>57</v>
      </c>
      <c r="C4" s="160">
        <v>38118</v>
      </c>
      <c r="D4" s="160">
        <v>38182</v>
      </c>
      <c r="E4" s="161">
        <v>0.016962612420767353</v>
      </c>
      <c r="F4" s="161">
        <v>0.07594731920457343</v>
      </c>
      <c r="G4" s="161">
        <v>-0.053629234614016585</v>
      </c>
      <c r="H4" s="161">
        <v>-0.05184472337133572</v>
      </c>
      <c r="I4" s="161">
        <v>-0.04561143661769118</v>
      </c>
      <c r="J4" s="162">
        <v>2.5467527806852366</v>
      </c>
      <c r="K4" s="127">
        <v>0.17636121630467527</v>
      </c>
      <c r="L4" s="112"/>
    </row>
    <row r="5" spans="1:12" s="19" customFormat="1" ht="14.25" collapsed="1">
      <c r="A5" s="20">
        <v>2</v>
      </c>
      <c r="B5" s="186" t="s">
        <v>84</v>
      </c>
      <c r="C5" s="160">
        <v>38492</v>
      </c>
      <c r="D5" s="160">
        <v>38629</v>
      </c>
      <c r="E5" s="161">
        <v>0.01968566826796314</v>
      </c>
      <c r="F5" s="161">
        <v>0.04688060186526477</v>
      </c>
      <c r="G5" s="161">
        <v>-0.06283888008788951</v>
      </c>
      <c r="H5" s="161">
        <v>-0.468346313962425</v>
      </c>
      <c r="I5" s="161">
        <v>-0.04320593874491652</v>
      </c>
      <c r="J5" s="162">
        <v>-0.6549484841795463</v>
      </c>
      <c r="K5" s="128">
        <v>-0.1495256235047242</v>
      </c>
      <c r="L5" s="186"/>
    </row>
    <row r="6" spans="1:12" s="19" customFormat="1" ht="14.25" collapsed="1">
      <c r="A6" s="20">
        <v>3</v>
      </c>
      <c r="B6" s="186" t="s">
        <v>71</v>
      </c>
      <c r="C6" s="160">
        <v>38828</v>
      </c>
      <c r="D6" s="160">
        <v>39028</v>
      </c>
      <c r="E6" s="161">
        <v>0.011021500448048727</v>
      </c>
      <c r="F6" s="161">
        <v>0.041545597286205105</v>
      </c>
      <c r="G6" s="161">
        <v>0.07919990357764073</v>
      </c>
      <c r="H6" s="161">
        <v>0.15462807049139005</v>
      </c>
      <c r="I6" s="161">
        <v>0.08481915041276267</v>
      </c>
      <c r="J6" s="162">
        <v>1.1528014483627191</v>
      </c>
      <c r="K6" s="128">
        <v>0.15028015589090815</v>
      </c>
      <c r="L6" s="112"/>
    </row>
    <row r="7" spans="1:12" s="19" customFormat="1" ht="14.25" collapsed="1">
      <c r="A7" s="20">
        <v>4</v>
      </c>
      <c r="B7" s="186" t="s">
        <v>86</v>
      </c>
      <c r="C7" s="160">
        <v>38919</v>
      </c>
      <c r="D7" s="160">
        <v>39092</v>
      </c>
      <c r="E7" s="161">
        <v>0.014881884136802803</v>
      </c>
      <c r="F7" s="161">
        <v>0.03791672740128038</v>
      </c>
      <c r="G7" s="161">
        <v>-0.005624597481182936</v>
      </c>
      <c r="H7" s="161">
        <v>-0.037920449929011335</v>
      </c>
      <c r="I7" s="161">
        <v>0.0015232026376870156</v>
      </c>
      <c r="J7" s="162">
        <v>0.2697215064102563</v>
      </c>
      <c r="K7" s="128">
        <v>0.046074416157162235</v>
      </c>
      <c r="L7" s="112"/>
    </row>
    <row r="8" spans="1:12" s="19" customFormat="1" ht="14.25" collapsed="1">
      <c r="A8" s="20">
        <v>5</v>
      </c>
      <c r="B8" s="186" t="s">
        <v>87</v>
      </c>
      <c r="C8" s="160">
        <v>38919</v>
      </c>
      <c r="D8" s="160">
        <v>39092</v>
      </c>
      <c r="E8" s="161">
        <v>0.017194106448910285</v>
      </c>
      <c r="F8" s="161">
        <v>0.04745489408821779</v>
      </c>
      <c r="G8" s="161">
        <v>-0.020753915799768707</v>
      </c>
      <c r="H8" s="161">
        <v>-0.21102323377311416</v>
      </c>
      <c r="I8" s="161">
        <v>-0.09558494559408004</v>
      </c>
      <c r="J8" s="162">
        <v>-0.4342643059936919</v>
      </c>
      <c r="K8" s="128">
        <v>-0.10187791015840408</v>
      </c>
      <c r="L8" s="186"/>
    </row>
    <row r="9" spans="1:12" s="19" customFormat="1" ht="14.25" collapsed="1">
      <c r="A9" s="20">
        <v>6</v>
      </c>
      <c r="B9" s="28" t="s">
        <v>91</v>
      </c>
      <c r="C9" s="160">
        <v>38968</v>
      </c>
      <c r="D9" s="160">
        <v>39140</v>
      </c>
      <c r="E9" s="161">
        <v>-0.008088154471320053</v>
      </c>
      <c r="F9" s="161">
        <v>0.1393728999425361</v>
      </c>
      <c r="G9" s="161">
        <v>0.13992461824552094</v>
      </c>
      <c r="H9" s="161">
        <v>0.04225636300422542</v>
      </c>
      <c r="I9" s="161">
        <v>0.14743598303143868</v>
      </c>
      <c r="J9" s="162">
        <v>-0.4644685419044433</v>
      </c>
      <c r="K9" s="128">
        <v>-0.11378473500275432</v>
      </c>
      <c r="L9" s="186"/>
    </row>
    <row r="10" spans="1:12" s="19" customFormat="1" ht="14.25" collapsed="1">
      <c r="A10" s="20">
        <v>7</v>
      </c>
      <c r="B10" s="112" t="s">
        <v>79</v>
      </c>
      <c r="C10" s="160">
        <v>39066</v>
      </c>
      <c r="D10" s="160">
        <v>39258</v>
      </c>
      <c r="E10" s="161">
        <v>0.014735160441263995</v>
      </c>
      <c r="F10" s="161">
        <v>0.008392973653985836</v>
      </c>
      <c r="G10" s="161">
        <v>-0.08396304304062774</v>
      </c>
      <c r="H10" s="161">
        <v>-0.21478649198651045</v>
      </c>
      <c r="I10" s="161">
        <v>-0.08738039644041673</v>
      </c>
      <c r="J10" s="162">
        <v>-0.724276006866695</v>
      </c>
      <c r="K10" s="128">
        <v>-0.23342895587065327</v>
      </c>
      <c r="L10" s="186"/>
    </row>
    <row r="11" spans="1:12" s="19" customFormat="1" ht="14.25" collapsed="1">
      <c r="A11" s="20">
        <v>8</v>
      </c>
      <c r="B11" s="112" t="s">
        <v>61</v>
      </c>
      <c r="C11" s="160">
        <v>39066</v>
      </c>
      <c r="D11" s="160">
        <v>39258</v>
      </c>
      <c r="E11" s="161">
        <v>0.07633447287967088</v>
      </c>
      <c r="F11" s="161">
        <v>0.15827257753322965</v>
      </c>
      <c r="G11" s="161">
        <v>0.055436515882186566</v>
      </c>
      <c r="H11" s="161">
        <v>0.12242229112925984</v>
      </c>
      <c r="I11" s="161">
        <v>0.06792432805375892</v>
      </c>
      <c r="J11" s="162">
        <v>1.0724807427055487</v>
      </c>
      <c r="K11" s="128">
        <v>0.16225623488693786</v>
      </c>
      <c r="L11" s="28"/>
    </row>
    <row r="12" spans="1:12" s="19" customFormat="1" ht="14.25" collapsed="1">
      <c r="A12" s="20">
        <v>9</v>
      </c>
      <c r="B12" s="28" t="s">
        <v>67</v>
      </c>
      <c r="C12" s="160">
        <v>39252</v>
      </c>
      <c r="D12" s="160">
        <v>39420</v>
      </c>
      <c r="E12" s="161">
        <v>0.0032461345748882042</v>
      </c>
      <c r="F12" s="161">
        <v>0.02669133350407238</v>
      </c>
      <c r="G12" s="161">
        <v>0.02075737837441216</v>
      </c>
      <c r="H12" s="161">
        <v>0.030653814513807998</v>
      </c>
      <c r="I12" s="161">
        <v>0.029933398237353748</v>
      </c>
      <c r="J12" s="162">
        <v>-0.12959947732513455</v>
      </c>
      <c r="K12" s="128">
        <v>-0.03103446361971718</v>
      </c>
      <c r="L12" s="112"/>
    </row>
    <row r="13" spans="1:12" s="19" customFormat="1" ht="14.25" collapsed="1">
      <c r="A13" s="20">
        <v>10</v>
      </c>
      <c r="B13" s="186" t="s">
        <v>64</v>
      </c>
      <c r="C13" s="160">
        <v>39252</v>
      </c>
      <c r="D13" s="160">
        <v>39420</v>
      </c>
      <c r="E13" s="161">
        <v>-0.000520258793619055</v>
      </c>
      <c r="F13" s="161">
        <v>0.020952273216104933</v>
      </c>
      <c r="G13" s="161">
        <v>0.017139652848587872</v>
      </c>
      <c r="H13" s="161">
        <v>0.01486779109445191</v>
      </c>
      <c r="I13" s="161">
        <v>0.04169922862484521</v>
      </c>
      <c r="J13" s="162">
        <v>-0.012816639322571599</v>
      </c>
      <c r="K13" s="128">
        <v>-0.0029255880075591545</v>
      </c>
      <c r="L13" s="112"/>
    </row>
    <row r="14" spans="1:12" s="19" customFormat="1" ht="14.25" collapsed="1">
      <c r="A14" s="20">
        <v>11</v>
      </c>
      <c r="B14" s="186" t="s">
        <v>131</v>
      </c>
      <c r="C14" s="160">
        <v>39269</v>
      </c>
      <c r="D14" s="160">
        <v>39443</v>
      </c>
      <c r="E14" s="161">
        <v>0.02384816536328138</v>
      </c>
      <c r="F14" s="161">
        <v>0.058236861822103636</v>
      </c>
      <c r="G14" s="161">
        <v>0.0013909433493615175</v>
      </c>
      <c r="H14" s="161">
        <v>-0.03443449512441854</v>
      </c>
      <c r="I14" s="161">
        <v>0.08430190662548576</v>
      </c>
      <c r="J14" s="162">
        <v>-0.6613251183145907</v>
      </c>
      <c r="K14" s="128">
        <v>-0.22080128736355997</v>
      </c>
      <c r="L14" s="28"/>
    </row>
    <row r="15" spans="1:12" s="19" customFormat="1" ht="14.25" collapsed="1">
      <c r="A15" s="20">
        <v>12</v>
      </c>
      <c r="B15" s="186" t="s">
        <v>77</v>
      </c>
      <c r="C15" s="160">
        <v>39269</v>
      </c>
      <c r="D15" s="160">
        <v>39471</v>
      </c>
      <c r="E15" s="161">
        <v>-0.0012404023241944229</v>
      </c>
      <c r="F15" s="161">
        <v>-0.005972056256934866</v>
      </c>
      <c r="G15" s="161">
        <v>-0.006803425312122302</v>
      </c>
      <c r="H15" s="161">
        <v>-0.02410905177579159</v>
      </c>
      <c r="I15" s="161">
        <v>0.007662626185142907</v>
      </c>
      <c r="J15" s="162">
        <v>-0.5257327289680951</v>
      </c>
      <c r="K15" s="128">
        <v>-0.16053448342982046</v>
      </c>
      <c r="L15" s="186"/>
    </row>
    <row r="16" spans="1:12" s="19" customFormat="1" ht="14.25" collapsed="1">
      <c r="A16" s="20">
        <v>13</v>
      </c>
      <c r="B16" s="186" t="s">
        <v>63</v>
      </c>
      <c r="C16" s="160">
        <v>39378</v>
      </c>
      <c r="D16" s="160">
        <v>39478</v>
      </c>
      <c r="E16" s="161">
        <v>0.005907981166239695</v>
      </c>
      <c r="F16" s="161">
        <v>0.021701232140003412</v>
      </c>
      <c r="G16" s="161">
        <v>-0.061066296302733636</v>
      </c>
      <c r="H16" s="161">
        <v>-0.17730482107522194</v>
      </c>
      <c r="I16" s="161">
        <v>-0.05947827907404202</v>
      </c>
      <c r="J16" s="162">
        <v>-0.66026025709621</v>
      </c>
      <c r="K16" s="128">
        <v>-0.22460811436781247</v>
      </c>
      <c r="L16" s="186"/>
    </row>
    <row r="17" spans="1:12" s="19" customFormat="1" ht="14.25" collapsed="1">
      <c r="A17" s="20">
        <v>14</v>
      </c>
      <c r="B17" s="186" t="s">
        <v>93</v>
      </c>
      <c r="C17" s="160">
        <v>39330</v>
      </c>
      <c r="D17" s="160">
        <v>39560</v>
      </c>
      <c r="E17" s="161">
        <v>-0.0061530251424081195</v>
      </c>
      <c r="F17" s="161">
        <v>-0.03687100673339638</v>
      </c>
      <c r="G17" s="161">
        <v>-0.2125412950106329</v>
      </c>
      <c r="H17" s="161">
        <v>-0.28413684784766335</v>
      </c>
      <c r="I17" s="161">
        <v>-0.21737385273385756</v>
      </c>
      <c r="J17" s="162">
        <v>-0.6224587095912324</v>
      </c>
      <c r="K17" s="128">
        <v>-0.2152239193985418</v>
      </c>
      <c r="L17" s="186"/>
    </row>
    <row r="18" spans="1:12" s="19" customFormat="1" ht="14.25" collapsed="1">
      <c r="A18" s="20">
        <v>15</v>
      </c>
      <c r="B18" s="159" t="s">
        <v>56</v>
      </c>
      <c r="C18" s="160">
        <v>39413</v>
      </c>
      <c r="D18" s="160">
        <v>39589</v>
      </c>
      <c r="E18" s="161">
        <v>0.013057269351335998</v>
      </c>
      <c r="F18" s="161">
        <v>0.04527148602896558</v>
      </c>
      <c r="G18" s="161">
        <v>0.08526382521416154</v>
      </c>
      <c r="H18" s="161">
        <v>0.14732490831118272</v>
      </c>
      <c r="I18" s="161">
        <v>0.10192100504233581</v>
      </c>
      <c r="J18" s="162">
        <v>0.5710418459500779</v>
      </c>
      <c r="K18" s="128">
        <v>0.12149491466515183</v>
      </c>
      <c r="L18" s="186"/>
    </row>
    <row r="19" spans="1:12" s="19" customFormat="1" ht="14.25" collapsed="1">
      <c r="A19" s="20">
        <v>16</v>
      </c>
      <c r="B19" s="159" t="s">
        <v>132</v>
      </c>
      <c r="C19" s="160">
        <v>39429</v>
      </c>
      <c r="D19" s="160">
        <v>39618</v>
      </c>
      <c r="E19" s="161">
        <v>0.011670038082453482</v>
      </c>
      <c r="F19" s="161">
        <v>0.04458080912014806</v>
      </c>
      <c r="G19" s="161">
        <v>-0.005515848679449209</v>
      </c>
      <c r="H19" s="161">
        <v>0.02235072563096674</v>
      </c>
      <c r="I19" s="161">
        <v>0.004963518524981003</v>
      </c>
      <c r="J19" s="162">
        <v>-0.023517039674459395</v>
      </c>
      <c r="K19" s="128">
        <v>-0.006145878207536426</v>
      </c>
      <c r="L19" s="186"/>
    </row>
    <row r="20" spans="1:12" s="19" customFormat="1" ht="14.25" collapsed="1">
      <c r="A20" s="20">
        <v>17</v>
      </c>
      <c r="B20" s="159" t="s">
        <v>89</v>
      </c>
      <c r="C20" s="160">
        <v>39429</v>
      </c>
      <c r="D20" s="160">
        <v>39651</v>
      </c>
      <c r="E20" s="161">
        <v>-0.038570348269364896</v>
      </c>
      <c r="F20" s="161">
        <v>-0.08008311126916234</v>
      </c>
      <c r="G20" s="161">
        <v>0.15089547701662975</v>
      </c>
      <c r="H20" s="161">
        <v>0.049105776103551824</v>
      </c>
      <c r="I20" s="161">
        <v>0.01800421632698912</v>
      </c>
      <c r="J20" s="162">
        <v>-0.46197496964440554</v>
      </c>
      <c r="K20" s="128">
        <v>-0.15161647196154115</v>
      </c>
      <c r="L20" s="159"/>
    </row>
    <row r="21" spans="1:12" s="19" customFormat="1" ht="14.25">
      <c r="A21" s="20">
        <v>18</v>
      </c>
      <c r="B21" s="187" t="s">
        <v>85</v>
      </c>
      <c r="C21" s="160">
        <v>39527</v>
      </c>
      <c r="D21" s="160">
        <v>39715</v>
      </c>
      <c r="E21" s="161">
        <v>0.011276049945884381</v>
      </c>
      <c r="F21" s="161">
        <v>0.048567144360373904</v>
      </c>
      <c r="G21" s="161">
        <v>0.07123567712797896</v>
      </c>
      <c r="H21" s="161">
        <v>0.17834732664401542</v>
      </c>
      <c r="I21" s="161">
        <v>0.09164160133948629</v>
      </c>
      <c r="J21" s="162">
        <v>0.6442813059701569</v>
      </c>
      <c r="K21" s="128">
        <v>0.1483778832317808</v>
      </c>
      <c r="L21" s="159"/>
    </row>
    <row r="22" spans="1:12" s="19" customFormat="1" ht="14.25">
      <c r="A22" s="20">
        <v>19</v>
      </c>
      <c r="B22" s="112" t="s">
        <v>59</v>
      </c>
      <c r="C22" s="160">
        <v>39630</v>
      </c>
      <c r="D22" s="160">
        <v>39717</v>
      </c>
      <c r="E22" s="161">
        <v>0</v>
      </c>
      <c r="F22" s="161">
        <v>0</v>
      </c>
      <c r="G22" s="161">
        <v>-0.008178167085877153</v>
      </c>
      <c r="H22" s="161">
        <v>-0.013654731915570872</v>
      </c>
      <c r="I22" s="161">
        <v>-0.010792128653582145</v>
      </c>
      <c r="J22" s="162">
        <v>0.32540622222222426</v>
      </c>
      <c r="K22" s="128">
        <v>0.08165710735248255</v>
      </c>
      <c r="L22" s="159"/>
    </row>
    <row r="23" spans="1:12" s="19" customFormat="1" ht="14.25">
      <c r="A23" s="20">
        <v>20</v>
      </c>
      <c r="B23" s="186" t="s">
        <v>90</v>
      </c>
      <c r="C23" s="160">
        <v>39560</v>
      </c>
      <c r="D23" s="160">
        <v>39770</v>
      </c>
      <c r="E23" s="161">
        <v>0.0185358254095902</v>
      </c>
      <c r="F23" s="161">
        <v>0.024687123448427606</v>
      </c>
      <c r="G23" s="161">
        <v>-0.03708820104251165</v>
      </c>
      <c r="H23" s="161">
        <v>-0.07406297527581485</v>
      </c>
      <c r="I23" s="161">
        <v>-0.034639906256296316</v>
      </c>
      <c r="J23" s="162">
        <v>-0.38383502154139726</v>
      </c>
      <c r="K23" s="128">
        <v>-0.13117261859492657</v>
      </c>
      <c r="L23" s="187"/>
    </row>
    <row r="24" spans="1:12" s="19" customFormat="1" ht="14.25" collapsed="1">
      <c r="A24" s="20">
        <v>21</v>
      </c>
      <c r="B24" s="28" t="s">
        <v>62</v>
      </c>
      <c r="C24" s="160">
        <v>39884</v>
      </c>
      <c r="D24" s="160">
        <v>40001</v>
      </c>
      <c r="E24" s="161">
        <v>-0.03933703678003897</v>
      </c>
      <c r="F24" s="161">
        <v>0.014934111178780407</v>
      </c>
      <c r="G24" s="161">
        <v>-0.01650655750550234</v>
      </c>
      <c r="H24" s="161">
        <v>-0.06502422314715617</v>
      </c>
      <c r="I24" s="161">
        <v>-0.06511631068460366</v>
      </c>
      <c r="J24" s="162">
        <v>-0.31613869597899136</v>
      </c>
      <c r="K24" s="128">
        <v>-0.12644592037651603</v>
      </c>
      <c r="L24" s="187"/>
    </row>
    <row r="25" spans="1:12" s="19" customFormat="1" ht="14.25" collapsed="1">
      <c r="A25" s="20">
        <v>22</v>
      </c>
      <c r="B25" s="186" t="s">
        <v>69</v>
      </c>
      <c r="C25" s="160">
        <v>40031</v>
      </c>
      <c r="D25" s="160">
        <v>40129</v>
      </c>
      <c r="E25" s="161">
        <v>0.008557726193159976</v>
      </c>
      <c r="F25" s="161">
        <v>0.029031228077445626</v>
      </c>
      <c r="G25" s="161">
        <v>-0.03645933162348647</v>
      </c>
      <c r="H25" s="161">
        <v>-0.11270329478999874</v>
      </c>
      <c r="I25" s="161">
        <v>-0.03671227599134008</v>
      </c>
      <c r="J25" s="162">
        <v>-0.628836138662476</v>
      </c>
      <c r="K25" s="128">
        <v>-0.3315850026689309</v>
      </c>
      <c r="L25" s="112"/>
    </row>
    <row r="26" spans="1:12" s="19" customFormat="1" ht="14.25" collapsed="1">
      <c r="A26" s="20">
        <v>23</v>
      </c>
      <c r="B26" s="186" t="s">
        <v>58</v>
      </c>
      <c r="C26" s="160">
        <v>39869</v>
      </c>
      <c r="D26" s="160">
        <v>40162</v>
      </c>
      <c r="E26" s="161">
        <v>0.004315962382313021</v>
      </c>
      <c r="F26" s="161">
        <v>0.03021621205435543</v>
      </c>
      <c r="G26" s="161">
        <v>0.06430628430739627</v>
      </c>
      <c r="H26" s="161">
        <v>0.14081712169214922</v>
      </c>
      <c r="I26" s="161">
        <v>0.07959710843177215</v>
      </c>
      <c r="J26" s="162">
        <v>0.732464055285809</v>
      </c>
      <c r="K26" s="128">
        <v>0.26097950763826105</v>
      </c>
      <c r="L26" s="186"/>
    </row>
    <row r="27" spans="1:12" s="19" customFormat="1" ht="14.25" collapsed="1">
      <c r="A27" s="20">
        <v>24</v>
      </c>
      <c r="B27" s="28" t="s">
        <v>60</v>
      </c>
      <c r="C27" s="160">
        <v>40253</v>
      </c>
      <c r="D27" s="160">
        <v>40366</v>
      </c>
      <c r="E27" s="161">
        <v>0.02714302310302119</v>
      </c>
      <c r="F27" s="161">
        <v>0.0767091666629589</v>
      </c>
      <c r="G27" s="161">
        <v>0.005702912390842085</v>
      </c>
      <c r="H27" s="161">
        <v>0.010171034405316748</v>
      </c>
      <c r="I27" s="161">
        <v>0.014173406934784749</v>
      </c>
      <c r="J27" s="162">
        <v>-0.38618943763530267</v>
      </c>
      <c r="K27" s="128">
        <v>-0.23624525922682849</v>
      </c>
      <c r="L27" s="28"/>
    </row>
    <row r="28" spans="1:12" s="19" customFormat="1" ht="14.25" collapsed="1">
      <c r="A28" s="20">
        <v>25</v>
      </c>
      <c r="B28" s="186" t="s">
        <v>66</v>
      </c>
      <c r="C28" s="160">
        <v>40114</v>
      </c>
      <c r="D28" s="160">
        <v>40401</v>
      </c>
      <c r="E28" s="161">
        <v>0.0012589271178991002</v>
      </c>
      <c r="F28" s="161">
        <v>0.0380484406361874</v>
      </c>
      <c r="G28" s="161">
        <v>-0.06254001709801427</v>
      </c>
      <c r="H28" s="161">
        <v>0.0016546377070072449</v>
      </c>
      <c r="I28" s="161">
        <v>-0.00635691594944332</v>
      </c>
      <c r="J28" s="162">
        <v>-0.41888785020505026</v>
      </c>
      <c r="K28" s="128">
        <v>-0.2713017312193059</v>
      </c>
      <c r="L28" s="186"/>
    </row>
    <row r="29" spans="1:12" s="19" customFormat="1" ht="14.25" collapsed="1">
      <c r="A29" s="20">
        <v>26</v>
      </c>
      <c r="B29" s="186" t="s">
        <v>133</v>
      </c>
      <c r="C29" s="160">
        <v>40226</v>
      </c>
      <c r="D29" s="160">
        <v>40430</v>
      </c>
      <c r="E29" s="161">
        <v>0.011596778767146931</v>
      </c>
      <c r="F29" s="161">
        <v>0.04440782422085432</v>
      </c>
      <c r="G29" s="161">
        <v>0.08542810578959315</v>
      </c>
      <c r="H29" s="161">
        <v>0.17961250295287523</v>
      </c>
      <c r="I29" s="161">
        <v>0.10299921408578205</v>
      </c>
      <c r="J29" s="162">
        <v>0.5122225727411969</v>
      </c>
      <c r="K29" s="128">
        <v>0.28770180369434817</v>
      </c>
      <c r="L29" s="186"/>
    </row>
    <row r="30" spans="1:12" s="19" customFormat="1" ht="14.25" collapsed="1">
      <c r="A30" s="20">
        <v>27</v>
      </c>
      <c r="B30" s="186" t="s">
        <v>94</v>
      </c>
      <c r="C30" s="160">
        <v>40268</v>
      </c>
      <c r="D30" s="160">
        <v>40430</v>
      </c>
      <c r="E30" s="161">
        <v>0.014845008901264611</v>
      </c>
      <c r="F30" s="161">
        <v>0.022415606048775905</v>
      </c>
      <c r="G30" s="161">
        <v>-0.0810238079074237</v>
      </c>
      <c r="H30" s="161">
        <v>-0.2067201471963459</v>
      </c>
      <c r="I30" s="161">
        <v>-0.09015454722439808</v>
      </c>
      <c r="J30" s="162">
        <v>-0.6617207421304949</v>
      </c>
      <c r="K30" s="128">
        <v>-0.4845298347974739</v>
      </c>
      <c r="L30" s="28"/>
    </row>
    <row r="31" spans="1:12" s="19" customFormat="1" ht="14.25" collapsed="1">
      <c r="A31" s="20">
        <v>28</v>
      </c>
      <c r="B31" s="187" t="s">
        <v>80</v>
      </c>
      <c r="C31" s="160">
        <v>40269</v>
      </c>
      <c r="D31" s="160">
        <v>40513</v>
      </c>
      <c r="E31" s="161">
        <v>0.020625693466037154</v>
      </c>
      <c r="F31" s="161">
        <v>-0.012444926020902969</v>
      </c>
      <c r="G31" s="161">
        <v>-0.01745304461174546</v>
      </c>
      <c r="H31" s="161">
        <v>-0.03431949089853803</v>
      </c>
      <c r="I31" s="161">
        <v>-0.001232344735270341</v>
      </c>
      <c r="J31" s="162">
        <v>-0.5817603384555549</v>
      </c>
      <c r="K31" s="128">
        <v>-0.4615223147523996</v>
      </c>
      <c r="L31" s="186"/>
    </row>
    <row r="32" spans="1:12" s="19" customFormat="1" ht="14.25" collapsed="1">
      <c r="A32" s="20">
        <v>29</v>
      </c>
      <c r="B32" s="187" t="s">
        <v>81</v>
      </c>
      <c r="C32" s="160">
        <v>40427</v>
      </c>
      <c r="D32" s="160">
        <v>40543</v>
      </c>
      <c r="E32" s="161">
        <v>0.011995721659985303</v>
      </c>
      <c r="F32" s="161">
        <v>0.023603434929485134</v>
      </c>
      <c r="G32" s="161">
        <v>0.006968371243790905</v>
      </c>
      <c r="H32" s="161">
        <v>0.022789846165008454</v>
      </c>
      <c r="I32" s="161">
        <v>0.0143591721366505</v>
      </c>
      <c r="J32" s="162">
        <v>-0.01922134502923689</v>
      </c>
      <c r="K32" s="128">
        <v>-0.014529964276624452</v>
      </c>
      <c r="L32" s="186"/>
    </row>
    <row r="33" spans="1:12" s="19" customFormat="1" ht="14.25">
      <c r="A33" s="20">
        <v>30</v>
      </c>
      <c r="B33" s="112" t="s">
        <v>82</v>
      </c>
      <c r="C33" s="160">
        <v>40333</v>
      </c>
      <c r="D33" s="160">
        <v>40572</v>
      </c>
      <c r="E33" s="161">
        <v>0</v>
      </c>
      <c r="F33" s="161">
        <v>0</v>
      </c>
      <c r="G33" s="161">
        <v>-0.010960007256188509</v>
      </c>
      <c r="H33" s="161">
        <v>-0.04586822122370959</v>
      </c>
      <c r="I33" s="161">
        <v>-0.013482897404170857</v>
      </c>
      <c r="J33" s="162">
        <v>-0.07409891200000207</v>
      </c>
      <c r="K33" s="128">
        <v>-0.05989104162146164</v>
      </c>
      <c r="L33" s="186"/>
    </row>
    <row r="34" spans="1:12" s="19" customFormat="1" ht="14.25" collapsed="1">
      <c r="A34" s="20">
        <v>31</v>
      </c>
      <c r="B34" s="187" t="s">
        <v>70</v>
      </c>
      <c r="C34" s="160">
        <v>40416</v>
      </c>
      <c r="D34" s="160">
        <v>40583</v>
      </c>
      <c r="E34" s="161">
        <v>0.008999161767170083</v>
      </c>
      <c r="F34" s="161">
        <v>-0.001136696740513421</v>
      </c>
      <c r="G34" s="161">
        <v>0.008463130307199584</v>
      </c>
      <c r="H34" s="161">
        <v>0.06823322104777185</v>
      </c>
      <c r="I34" s="161">
        <v>0.02864286473175648</v>
      </c>
      <c r="J34" s="162">
        <v>-0.2949570914217109</v>
      </c>
      <c r="K34" s="128">
        <v>-0.24972194885942978</v>
      </c>
      <c r="L34" s="187"/>
    </row>
    <row r="35" spans="1:12" s="19" customFormat="1" ht="14.25" collapsed="1">
      <c r="A35" s="20">
        <v>32</v>
      </c>
      <c r="B35" s="188" t="s">
        <v>74</v>
      </c>
      <c r="C35" s="160">
        <v>40368</v>
      </c>
      <c r="D35" s="160">
        <v>40633</v>
      </c>
      <c r="E35" s="161">
        <v>0.011537965844579112</v>
      </c>
      <c r="F35" s="161">
        <v>0.03633274118228935</v>
      </c>
      <c r="G35" s="161">
        <v>0.07248492136476425</v>
      </c>
      <c r="H35" s="161">
        <v>0.15429952760731047</v>
      </c>
      <c r="I35" s="161">
        <v>0.09507832477160272</v>
      </c>
      <c r="J35" s="162">
        <v>0.3394569657422526</v>
      </c>
      <c r="K35" s="128">
        <v>0.310950496992757</v>
      </c>
      <c r="L35" s="187"/>
    </row>
    <row r="36" spans="1:12" s="19" customFormat="1" ht="14.25">
      <c r="A36" s="20">
        <v>33</v>
      </c>
      <c r="B36" s="188" t="s">
        <v>92</v>
      </c>
      <c r="C36" s="160">
        <v>40368</v>
      </c>
      <c r="D36" s="160">
        <v>40633</v>
      </c>
      <c r="E36" s="161">
        <v>0.018871356648537008</v>
      </c>
      <c r="F36" s="161">
        <v>0.052929823972027945</v>
      </c>
      <c r="G36" s="161">
        <v>-0.01789808601795806</v>
      </c>
      <c r="H36" s="161">
        <v>-0.040132758756370346</v>
      </c>
      <c r="I36" s="161">
        <v>0.017762696277454637</v>
      </c>
      <c r="J36" s="162">
        <v>-0.6454436838065999</v>
      </c>
      <c r="K36" s="128">
        <v>-0.6173248840350445</v>
      </c>
      <c r="L36" s="112"/>
    </row>
    <row r="37" spans="1:12" s="19" customFormat="1" ht="14.25" collapsed="1">
      <c r="A37" s="20">
        <v>34</v>
      </c>
      <c r="B37" s="186" t="s">
        <v>73</v>
      </c>
      <c r="C37" s="160">
        <v>40444</v>
      </c>
      <c r="D37" s="160">
        <v>40638</v>
      </c>
      <c r="E37" s="161">
        <v>0.04618652424697878</v>
      </c>
      <c r="F37" s="161">
        <v>-0.046982661521308144</v>
      </c>
      <c r="G37" s="161">
        <v>-0.07671024144789962</v>
      </c>
      <c r="H37" s="161">
        <v>-0.08302151848846184</v>
      </c>
      <c r="I37" s="161">
        <v>-0.07457856323842182</v>
      </c>
      <c r="J37" s="162">
        <v>-0.24393272889682982</v>
      </c>
      <c r="K37" s="128">
        <v>-0.23077595076495805</v>
      </c>
      <c r="L37" s="187"/>
    </row>
    <row r="38" spans="1:12" ht="14.25" collapsed="1">
      <c r="A38" s="20">
        <v>35</v>
      </c>
      <c r="B38" s="187" t="s">
        <v>72</v>
      </c>
      <c r="C38" s="160">
        <v>40427</v>
      </c>
      <c r="D38" s="160">
        <v>40708</v>
      </c>
      <c r="E38" s="161">
        <v>0.015217554266897526</v>
      </c>
      <c r="F38" s="161">
        <v>0.025482832621329443</v>
      </c>
      <c r="G38" s="161">
        <v>0.047470653374310334</v>
      </c>
      <c r="H38" s="161">
        <v>0.1306176239264354</v>
      </c>
      <c r="I38" s="161">
        <v>0.06061674656291838</v>
      </c>
      <c r="J38" s="162">
        <v>0.27295762081784414</v>
      </c>
      <c r="K38" s="128">
        <v>0.3180387604828281</v>
      </c>
      <c r="L38" s="188"/>
    </row>
    <row r="39" spans="1:12" ht="14.25" collapsed="1">
      <c r="A39" s="20">
        <v>36</v>
      </c>
      <c r="B39" s="57" t="s">
        <v>65</v>
      </c>
      <c r="C39" s="160">
        <v>40716</v>
      </c>
      <c r="D39" s="160">
        <v>40897</v>
      </c>
      <c r="E39" s="161">
        <v>0.045394027864358755</v>
      </c>
      <c r="F39" s="161">
        <v>0.026936746925052324</v>
      </c>
      <c r="G39" s="161">
        <v>0.04834380726784859</v>
      </c>
      <c r="H39" s="161">
        <v>0.520977703500479</v>
      </c>
      <c r="I39" s="161">
        <v>0.43664065483440906</v>
      </c>
      <c r="J39" s="162">
        <v>0.7514761504811833</v>
      </c>
      <c r="K39" s="128">
        <v>3.8239653380888114</v>
      </c>
      <c r="L39" s="188"/>
    </row>
    <row r="40" spans="1:12" ht="14.25" collapsed="1">
      <c r="A40" s="20">
        <v>37</v>
      </c>
      <c r="B40" s="93" t="s">
        <v>78</v>
      </c>
      <c r="C40" s="160">
        <v>41026</v>
      </c>
      <c r="D40" s="160">
        <v>41242</v>
      </c>
      <c r="E40" s="161">
        <v>0.02225920940302295</v>
      </c>
      <c r="F40" s="161">
        <v>0.009463582500583323</v>
      </c>
      <c r="G40" s="161">
        <v>-0.07285652824829203</v>
      </c>
      <c r="H40" s="161" t="s">
        <v>130</v>
      </c>
      <c r="I40" s="161">
        <v>-0.061897866572676596</v>
      </c>
      <c r="J40" s="162">
        <v>-0.05234085648148212</v>
      </c>
      <c r="K40" s="128" t="s">
        <v>21</v>
      </c>
      <c r="L40" s="186"/>
    </row>
    <row r="41" spans="1:12" ht="14.25" collapsed="1">
      <c r="A41" s="20">
        <v>38</v>
      </c>
      <c r="B41" s="159" t="s">
        <v>134</v>
      </c>
      <c r="C41" s="160">
        <v>41127</v>
      </c>
      <c r="D41" s="160">
        <v>41332</v>
      </c>
      <c r="E41" s="161">
        <v>0.013697256635110122</v>
      </c>
      <c r="F41" s="161">
        <v>0.05510340869327246</v>
      </c>
      <c r="G41" s="161" t="s">
        <v>130</v>
      </c>
      <c r="H41" s="161" t="s">
        <v>130</v>
      </c>
      <c r="I41" s="161" t="s">
        <v>130</v>
      </c>
      <c r="J41" s="162">
        <v>0.10744327789327834</v>
      </c>
      <c r="K41" s="128" t="s">
        <v>21</v>
      </c>
      <c r="L41" s="187"/>
    </row>
    <row r="42" spans="1:12" s="19" customFormat="1" ht="15.75" thickBot="1">
      <c r="A42" s="158"/>
      <c r="B42" s="163" t="s">
        <v>135</v>
      </c>
      <c r="C42" s="164" t="s">
        <v>9</v>
      </c>
      <c r="D42" s="164" t="s">
        <v>9</v>
      </c>
      <c r="E42" s="165">
        <f aca="true" t="shared" si="0" ref="E42:J42">AVERAGE(E4:E41)</f>
        <v>0.011761830037464121</v>
      </c>
      <c r="F42" s="165">
        <f t="shared" si="0"/>
        <v>0.0302262251520177</v>
      </c>
      <c r="G42" s="165">
        <f t="shared" si="0"/>
        <v>0.0002703149056460114</v>
      </c>
      <c r="H42" s="165">
        <f t="shared" si="0"/>
        <v>-0.005230097350284806</v>
      </c>
      <c r="I42" s="165">
        <f t="shared" si="0"/>
        <v>0.015894641834978122</v>
      </c>
      <c r="J42" s="165">
        <f t="shared" si="0"/>
        <v>-0.020644700680484743</v>
      </c>
      <c r="K42" s="164" t="s">
        <v>9</v>
      </c>
      <c r="L42" s="57"/>
    </row>
    <row r="43" spans="1:12" s="19" customFormat="1" ht="14.25">
      <c r="A43" s="219" t="s">
        <v>136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93"/>
    </row>
    <row r="44" spans="1:12" s="19" customFormat="1" ht="15" thickBot="1">
      <c r="A44" s="214" t="s">
        <v>137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159"/>
    </row>
    <row r="45" s="19" customFormat="1" ht="15" collapsed="1">
      <c r="L45" s="163"/>
    </row>
    <row r="46" s="19" customFormat="1" ht="14.25" collapsed="1"/>
    <row r="47" s="19" customFormat="1" ht="14.25" collapsed="1"/>
    <row r="48" s="19" customFormat="1" ht="14.25" collapsed="1"/>
    <row r="49" s="19" customFormat="1" ht="14.25" collapsed="1"/>
    <row r="50" s="19" customFormat="1" ht="14.25" collapsed="1"/>
    <row r="51" s="19" customFormat="1" ht="14.25" collapsed="1"/>
    <row r="52" s="19" customFormat="1" ht="14.25" collapsed="1"/>
    <row r="53" s="19" customFormat="1" ht="14.25" collapsed="1"/>
    <row r="54" s="19" customFormat="1" ht="14.25"/>
    <row r="55" s="19" customFormat="1" ht="14.25"/>
    <row r="56" spans="3:8" s="30" customFormat="1" ht="14.25">
      <c r="C56" s="31"/>
      <c r="D56" s="31"/>
      <c r="E56" s="32"/>
      <c r="F56" s="32"/>
      <c r="G56" s="32"/>
      <c r="H56" s="32"/>
    </row>
    <row r="57" spans="3:8" s="30" customFormat="1" ht="14.25">
      <c r="C57" s="31"/>
      <c r="D57" s="31"/>
      <c r="E57" s="32"/>
      <c r="F57" s="32"/>
      <c r="G57" s="32"/>
      <c r="H57" s="32"/>
    </row>
    <row r="58" spans="3:8" s="30" customFormat="1" ht="14.25">
      <c r="C58" s="31"/>
      <c r="D58" s="31"/>
      <c r="E58" s="32"/>
      <c r="F58" s="32"/>
      <c r="G58" s="32"/>
      <c r="H58" s="32"/>
    </row>
    <row r="59" spans="3:8" s="30" customFormat="1" ht="14.25">
      <c r="C59" s="31"/>
      <c r="D59" s="31"/>
      <c r="E59" s="32"/>
      <c r="F59" s="32"/>
      <c r="G59" s="32"/>
      <c r="H59" s="32"/>
    </row>
    <row r="60" spans="3:8" s="30" customFormat="1" ht="14.25">
      <c r="C60" s="31"/>
      <c r="D60" s="31"/>
      <c r="E60" s="32"/>
      <c r="F60" s="32"/>
      <c r="G60" s="32"/>
      <c r="H60" s="32"/>
    </row>
    <row r="61" spans="3:8" s="30" customFormat="1" ht="14.25">
      <c r="C61" s="31"/>
      <c r="D61" s="31"/>
      <c r="E61" s="32"/>
      <c r="F61" s="32"/>
      <c r="G61" s="32"/>
      <c r="H61" s="32"/>
    </row>
    <row r="62" spans="3:8" s="30" customFormat="1" ht="14.25">
      <c r="C62" s="31"/>
      <c r="D62" s="31"/>
      <c r="E62" s="32"/>
      <c r="F62" s="32"/>
      <c r="G62" s="32"/>
      <c r="H62" s="32"/>
    </row>
    <row r="63" spans="3:8" s="30" customFormat="1" ht="14.25">
      <c r="C63" s="31"/>
      <c r="D63" s="31"/>
      <c r="E63" s="32"/>
      <c r="F63" s="32"/>
      <c r="G63" s="32"/>
      <c r="H63" s="32"/>
    </row>
    <row r="64" spans="3:8" s="30" customFormat="1" ht="14.25">
      <c r="C64" s="31"/>
      <c r="D64" s="31"/>
      <c r="E64" s="32"/>
      <c r="F64" s="32"/>
      <c r="G64" s="32"/>
      <c r="H64" s="32"/>
    </row>
    <row r="65" spans="3:8" s="30" customFormat="1" ht="14.25">
      <c r="C65" s="31"/>
      <c r="D65" s="31"/>
      <c r="E65" s="32"/>
      <c r="F65" s="32"/>
      <c r="G65" s="32"/>
      <c r="H65" s="32"/>
    </row>
    <row r="66" spans="3:8" s="30" customFormat="1" ht="14.25">
      <c r="C66" s="31"/>
      <c r="D66" s="31"/>
      <c r="E66" s="32"/>
      <c r="F66" s="32"/>
      <c r="G66" s="32"/>
      <c r="H66" s="32"/>
    </row>
    <row r="67" spans="3:8" s="30" customFormat="1" ht="14.25">
      <c r="C67" s="31"/>
      <c r="D67" s="31"/>
      <c r="E67" s="32"/>
      <c r="F67" s="32"/>
      <c r="G67" s="32"/>
      <c r="H67" s="32"/>
    </row>
    <row r="68" spans="3:8" s="30" customFormat="1" ht="14.25">
      <c r="C68" s="31"/>
      <c r="D68" s="31"/>
      <c r="E68" s="32"/>
      <c r="F68" s="32"/>
      <c r="G68" s="32"/>
      <c r="H68" s="32"/>
    </row>
    <row r="69" spans="3:8" s="30" customFormat="1" ht="14.25">
      <c r="C69" s="31"/>
      <c r="D69" s="31"/>
      <c r="E69" s="32"/>
      <c r="F69" s="32"/>
      <c r="G69" s="32"/>
      <c r="H69" s="32"/>
    </row>
    <row r="70" spans="3:8" s="30" customFormat="1" ht="14.25">
      <c r="C70" s="31"/>
      <c r="D70" s="31"/>
      <c r="E70" s="32"/>
      <c r="F70" s="32"/>
      <c r="G70" s="32"/>
      <c r="H70" s="32"/>
    </row>
    <row r="71" spans="3:8" s="30" customFormat="1" ht="14.25">
      <c r="C71" s="31"/>
      <c r="D71" s="31"/>
      <c r="E71" s="32"/>
      <c r="F71" s="32"/>
      <c r="G71" s="32"/>
      <c r="H71" s="32"/>
    </row>
    <row r="72" spans="3:8" s="30" customFormat="1" ht="14.25">
      <c r="C72" s="31"/>
      <c r="D72" s="31"/>
      <c r="E72" s="32"/>
      <c r="F72" s="32"/>
      <c r="G72" s="32"/>
      <c r="H72" s="32"/>
    </row>
    <row r="73" spans="3:8" s="30" customFormat="1" ht="14.25">
      <c r="C73" s="31"/>
      <c r="D73" s="31"/>
      <c r="E73" s="32"/>
      <c r="F73" s="32"/>
      <c r="G73" s="32"/>
      <c r="H73" s="32"/>
    </row>
    <row r="74" spans="3:8" s="30" customFormat="1" ht="14.25">
      <c r="C74" s="31"/>
      <c r="D74" s="31"/>
      <c r="E74" s="32"/>
      <c r="F74" s="32"/>
      <c r="G74" s="32"/>
      <c r="H74" s="32"/>
    </row>
    <row r="75" spans="3:8" s="30" customFormat="1" ht="14.25">
      <c r="C75" s="31"/>
      <c r="D75" s="31"/>
      <c r="E75" s="32"/>
      <c r="F75" s="32"/>
      <c r="G75" s="32"/>
      <c r="H75" s="32"/>
    </row>
  </sheetData>
  <mergeCells count="5">
    <mergeCell ref="A44:K44"/>
    <mergeCell ref="A1:I1"/>
    <mergeCell ref="A2:A3"/>
    <mergeCell ref="E2:K2"/>
    <mergeCell ref="A43:K4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88"/>
  <sheetViews>
    <sheetView zoomScale="80" zoomScaleNormal="80" workbookViewId="0" topLeftCell="A1">
      <selection activeCell="F78" sqref="F78"/>
    </sheetView>
  </sheetViews>
  <sheetFormatPr defaultColWidth="9.00390625" defaultRowHeight="12.75"/>
  <cols>
    <col min="1" max="1" width="3.875" style="30" customWidth="1"/>
    <col min="2" max="2" width="64.375" style="30" bestFit="1" customWidth="1"/>
    <col min="3" max="3" width="24.75390625" style="30" customWidth="1"/>
    <col min="4" max="4" width="24.75390625" style="42" customWidth="1"/>
    <col min="5" max="7" width="24.75390625" style="30" customWidth="1"/>
    <col min="8" max="16384" width="9.125" style="30" customWidth="1"/>
  </cols>
  <sheetData>
    <row r="1" spans="1:7" ht="16.5" thickBot="1">
      <c r="A1" s="220" t="s">
        <v>138</v>
      </c>
      <c r="B1" s="220"/>
      <c r="C1" s="220"/>
      <c r="D1" s="220"/>
      <c r="E1" s="220"/>
      <c r="F1" s="220"/>
      <c r="G1" s="220"/>
    </row>
    <row r="2" spans="1:7" ht="15.75" customHeight="1" thickBot="1">
      <c r="A2" s="216" t="s">
        <v>128</v>
      </c>
      <c r="B2" s="223" t="s">
        <v>125</v>
      </c>
      <c r="C2" s="221" t="s">
        <v>139</v>
      </c>
      <c r="D2" s="222"/>
      <c r="E2" s="221" t="s">
        <v>140</v>
      </c>
      <c r="F2" s="222"/>
      <c r="G2" s="225" t="s">
        <v>141</v>
      </c>
    </row>
    <row r="3" spans="1:7" ht="15.75" thickBot="1">
      <c r="A3" s="217"/>
      <c r="B3" s="224"/>
      <c r="C3" s="36" t="s">
        <v>142</v>
      </c>
      <c r="D3" s="36" t="s">
        <v>143</v>
      </c>
      <c r="E3" s="36" t="s">
        <v>144</v>
      </c>
      <c r="F3" s="36" t="s">
        <v>143</v>
      </c>
      <c r="G3" s="226"/>
    </row>
    <row r="4" spans="1:8" ht="15" customHeight="1">
      <c r="A4" s="20">
        <v>1</v>
      </c>
      <c r="B4" s="187" t="s">
        <v>72</v>
      </c>
      <c r="C4" s="39">
        <v>55.7568999999999</v>
      </c>
      <c r="D4" s="100">
        <v>0.03366208212640265</v>
      </c>
      <c r="E4" s="40">
        <v>24</v>
      </c>
      <c r="F4" s="100">
        <v>0.018168054504163512</v>
      </c>
      <c r="G4" s="41">
        <v>30.36091294473896</v>
      </c>
      <c r="H4" s="187"/>
    </row>
    <row r="5" spans="1:8" ht="14.25" customHeight="1">
      <c r="A5" s="20">
        <v>2</v>
      </c>
      <c r="B5" s="93" t="s">
        <v>78</v>
      </c>
      <c r="C5" s="39">
        <v>31.235460200000084</v>
      </c>
      <c r="D5" s="100">
        <v>0.022955666147405088</v>
      </c>
      <c r="E5" s="40">
        <v>10</v>
      </c>
      <c r="F5" s="100">
        <v>0.0006812917291184085</v>
      </c>
      <c r="G5" s="41">
        <v>0.9431648248398149</v>
      </c>
      <c r="H5" s="38"/>
    </row>
    <row r="6" spans="1:8" ht="14.25">
      <c r="A6" s="20">
        <v>3</v>
      </c>
      <c r="B6" s="186" t="s">
        <v>66</v>
      </c>
      <c r="C6" s="39">
        <v>3.9655200000000184</v>
      </c>
      <c r="D6" s="100">
        <v>0.0014750883715946134</v>
      </c>
      <c r="E6" s="40">
        <v>1</v>
      </c>
      <c r="F6" s="100">
        <v>0.0002158894645941278</v>
      </c>
      <c r="G6" s="41">
        <v>0.5780740392916865</v>
      </c>
      <c r="H6" s="186"/>
    </row>
    <row r="7" spans="1:8" ht="14.25">
      <c r="A7" s="20">
        <v>4</v>
      </c>
      <c r="B7" s="188" t="s">
        <v>74</v>
      </c>
      <c r="C7" s="39">
        <v>18.731229999999982</v>
      </c>
      <c r="D7" s="100">
        <v>0.011537965844578666</v>
      </c>
      <c r="E7" s="40">
        <v>0</v>
      </c>
      <c r="F7" s="100">
        <v>0</v>
      </c>
      <c r="G7" s="41">
        <v>0</v>
      </c>
      <c r="H7" s="57"/>
    </row>
    <row r="8" spans="1:8" ht="14.25">
      <c r="A8" s="20">
        <v>5</v>
      </c>
      <c r="B8" s="186" t="s">
        <v>84</v>
      </c>
      <c r="C8" s="39">
        <v>18.105780000000028</v>
      </c>
      <c r="D8" s="100">
        <v>0.019685668267952434</v>
      </c>
      <c r="E8" s="40">
        <v>0</v>
      </c>
      <c r="F8" s="100">
        <v>0</v>
      </c>
      <c r="G8" s="41">
        <v>0</v>
      </c>
      <c r="H8" s="186"/>
    </row>
    <row r="9" spans="1:8" ht="14.25">
      <c r="A9" s="20">
        <v>6</v>
      </c>
      <c r="B9" s="187" t="s">
        <v>70</v>
      </c>
      <c r="C9" s="39">
        <v>15.723660600000061</v>
      </c>
      <c r="D9" s="100">
        <v>0.008999161767163085</v>
      </c>
      <c r="E9" s="40">
        <v>0</v>
      </c>
      <c r="F9" s="100">
        <v>0</v>
      </c>
      <c r="G9" s="41">
        <v>0</v>
      </c>
      <c r="H9" s="186"/>
    </row>
    <row r="10" spans="1:8" ht="14.25">
      <c r="A10" s="20">
        <v>7</v>
      </c>
      <c r="B10" s="187" t="s">
        <v>81</v>
      </c>
      <c r="C10" s="39">
        <v>13.915949999999954</v>
      </c>
      <c r="D10" s="100">
        <v>0.011995721659984162</v>
      </c>
      <c r="E10" s="40">
        <v>0</v>
      </c>
      <c r="F10" s="100">
        <v>0</v>
      </c>
      <c r="G10" s="41">
        <v>0</v>
      </c>
      <c r="H10" s="186"/>
    </row>
    <row r="11" spans="1:8" ht="14.25">
      <c r="A11" s="20">
        <v>8</v>
      </c>
      <c r="B11" s="186" t="s">
        <v>87</v>
      </c>
      <c r="C11" s="39">
        <v>12.12575</v>
      </c>
      <c r="D11" s="100">
        <v>0.017194106448914025</v>
      </c>
      <c r="E11" s="40">
        <v>0</v>
      </c>
      <c r="F11" s="100">
        <v>0</v>
      </c>
      <c r="G11" s="41">
        <v>0</v>
      </c>
      <c r="H11" s="28"/>
    </row>
    <row r="12" spans="1:8" ht="14.25">
      <c r="A12" s="20">
        <v>9</v>
      </c>
      <c r="B12" s="186" t="s">
        <v>90</v>
      </c>
      <c r="C12" s="39">
        <v>11.712269999999904</v>
      </c>
      <c r="D12" s="100">
        <v>0.018535825409590284</v>
      </c>
      <c r="E12" s="40">
        <v>0</v>
      </c>
      <c r="F12" s="100">
        <v>0</v>
      </c>
      <c r="G12" s="41">
        <v>0</v>
      </c>
      <c r="H12" s="188"/>
    </row>
    <row r="13" spans="1:8" ht="14.25">
      <c r="A13" s="20">
        <v>10</v>
      </c>
      <c r="B13" s="186" t="s">
        <v>86</v>
      </c>
      <c r="C13" s="39">
        <v>11.618109999999986</v>
      </c>
      <c r="D13" s="100">
        <v>0.014881884136803346</v>
      </c>
      <c r="E13" s="40">
        <v>0</v>
      </c>
      <c r="F13" s="100">
        <v>0</v>
      </c>
      <c r="G13" s="41">
        <v>0</v>
      </c>
      <c r="H13" s="187"/>
    </row>
    <row r="14" spans="1:8" ht="14.25">
      <c r="A14" s="20">
        <v>11</v>
      </c>
      <c r="B14" s="187" t="s">
        <v>83</v>
      </c>
      <c r="C14" s="39">
        <v>11.072650000000024</v>
      </c>
      <c r="D14" s="100">
        <v>0.011670038082436123</v>
      </c>
      <c r="E14" s="40">
        <v>0</v>
      </c>
      <c r="F14" s="100">
        <v>0</v>
      </c>
      <c r="G14" s="41">
        <v>0</v>
      </c>
      <c r="H14" s="187"/>
    </row>
    <row r="15" spans="1:8" ht="14.25">
      <c r="A15" s="20">
        <v>12</v>
      </c>
      <c r="B15" s="188" t="s">
        <v>92</v>
      </c>
      <c r="C15" s="39">
        <v>8.556840000000024</v>
      </c>
      <c r="D15" s="100">
        <v>0.018871356648536175</v>
      </c>
      <c r="E15" s="40">
        <v>0</v>
      </c>
      <c r="F15" s="100">
        <v>0</v>
      </c>
      <c r="G15" s="41">
        <v>0</v>
      </c>
      <c r="H15" s="186"/>
    </row>
    <row r="16" spans="1:8" ht="14.25">
      <c r="A16" s="20">
        <v>13</v>
      </c>
      <c r="B16" s="28" t="s">
        <v>67</v>
      </c>
      <c r="C16" s="39">
        <v>7.328</v>
      </c>
      <c r="D16" s="100">
        <v>0.0032461345748876686</v>
      </c>
      <c r="E16" s="40">
        <v>0</v>
      </c>
      <c r="F16" s="100">
        <v>0</v>
      </c>
      <c r="G16" s="41">
        <v>0</v>
      </c>
      <c r="H16" s="186"/>
    </row>
    <row r="17" spans="1:8" ht="14.25">
      <c r="A17" s="20">
        <v>14</v>
      </c>
      <c r="B17" s="186" t="s">
        <v>94</v>
      </c>
      <c r="C17" s="39">
        <v>2.3737000000000115</v>
      </c>
      <c r="D17" s="100">
        <v>0.014845008901251778</v>
      </c>
      <c r="E17" s="40">
        <v>0</v>
      </c>
      <c r="F17" s="100">
        <v>0</v>
      </c>
      <c r="G17" s="41">
        <v>0</v>
      </c>
      <c r="H17" s="187"/>
    </row>
    <row r="18" spans="1:8" ht="14.25">
      <c r="A18" s="20">
        <v>15</v>
      </c>
      <c r="B18" s="112" t="s">
        <v>59</v>
      </c>
      <c r="C18" s="39">
        <v>0</v>
      </c>
      <c r="D18" s="100">
        <v>0</v>
      </c>
      <c r="E18" s="40">
        <v>0</v>
      </c>
      <c r="F18" s="100">
        <v>0</v>
      </c>
      <c r="G18" s="41">
        <v>0</v>
      </c>
      <c r="H18" s="187"/>
    </row>
    <row r="19" spans="1:8" ht="14.25">
      <c r="A19" s="20">
        <v>16</v>
      </c>
      <c r="B19" s="112" t="s">
        <v>82</v>
      </c>
      <c r="C19" s="39">
        <v>0</v>
      </c>
      <c r="D19" s="100">
        <v>0</v>
      </c>
      <c r="E19" s="40">
        <v>0</v>
      </c>
      <c r="F19" s="100">
        <v>0</v>
      </c>
      <c r="G19" s="41">
        <v>0</v>
      </c>
      <c r="H19" s="186"/>
    </row>
    <row r="20" spans="1:8" ht="14.25">
      <c r="A20" s="20">
        <v>17</v>
      </c>
      <c r="B20" s="186" t="s">
        <v>93</v>
      </c>
      <c r="C20" s="39">
        <v>-1.749780000000028</v>
      </c>
      <c r="D20" s="100">
        <v>-0.006153025142417464</v>
      </c>
      <c r="E20" s="40">
        <v>0</v>
      </c>
      <c r="F20" s="100">
        <v>0</v>
      </c>
      <c r="G20" s="41">
        <v>0</v>
      </c>
      <c r="H20" s="187"/>
    </row>
    <row r="21" spans="1:8" ht="14.25">
      <c r="A21" s="20">
        <v>18</v>
      </c>
      <c r="B21" s="186" t="s">
        <v>64</v>
      </c>
      <c r="C21" s="39">
        <v>-1.9418700000001117</v>
      </c>
      <c r="D21" s="100">
        <v>-0.0005202587936193194</v>
      </c>
      <c r="E21" s="40">
        <v>0</v>
      </c>
      <c r="F21" s="100">
        <v>0</v>
      </c>
      <c r="G21" s="41">
        <v>0</v>
      </c>
      <c r="H21" s="188"/>
    </row>
    <row r="22" spans="1:8" ht="13.5" customHeight="1">
      <c r="A22" s="20">
        <v>19</v>
      </c>
      <c r="B22" s="28" t="s">
        <v>91</v>
      </c>
      <c r="C22" s="39">
        <v>-3.9025916000000436</v>
      </c>
      <c r="D22" s="100">
        <v>-0.008088154471313036</v>
      </c>
      <c r="E22" s="40">
        <v>0</v>
      </c>
      <c r="F22" s="100">
        <v>0</v>
      </c>
      <c r="G22" s="41">
        <v>0</v>
      </c>
      <c r="H22" s="112"/>
    </row>
    <row r="23" spans="1:8" ht="14.25">
      <c r="A23" s="20">
        <v>20</v>
      </c>
      <c r="B23" s="187" t="s">
        <v>89</v>
      </c>
      <c r="C23" s="39">
        <v>-24.88672999999998</v>
      </c>
      <c r="D23" s="100">
        <v>-0.038570348269365604</v>
      </c>
      <c r="E23" s="40">
        <v>0</v>
      </c>
      <c r="F23" s="100">
        <v>0</v>
      </c>
      <c r="G23" s="41">
        <v>0</v>
      </c>
      <c r="H23" s="112"/>
    </row>
    <row r="24" spans="1:8" ht="14.25">
      <c r="A24" s="20">
        <v>21</v>
      </c>
      <c r="B24" s="186" t="s">
        <v>77</v>
      </c>
      <c r="C24" s="39">
        <v>-2.4178299999998414</v>
      </c>
      <c r="D24" s="100">
        <v>-0.0017575192329953848</v>
      </c>
      <c r="E24" s="40">
        <v>-15</v>
      </c>
      <c r="F24" s="100">
        <v>-0.0005177591384487936</v>
      </c>
      <c r="G24" s="41">
        <v>-0.7101959097027586</v>
      </c>
      <c r="H24" s="28"/>
    </row>
    <row r="25" spans="1:8" ht="14.25">
      <c r="A25" s="20">
        <v>22</v>
      </c>
      <c r="B25" s="186" t="s">
        <v>69</v>
      </c>
      <c r="C25" s="39">
        <v>14.930959999999965</v>
      </c>
      <c r="D25" s="100">
        <v>0.007963816451561776</v>
      </c>
      <c r="E25" s="40">
        <v>-30</v>
      </c>
      <c r="F25" s="100">
        <v>-0.0005888703503778585</v>
      </c>
      <c r="G25" s="41">
        <v>-1.10776670330759</v>
      </c>
      <c r="H25" s="186"/>
    </row>
    <row r="26" spans="1:8" ht="14.25">
      <c r="A26" s="20">
        <v>23</v>
      </c>
      <c r="B26" s="186" t="s">
        <v>133</v>
      </c>
      <c r="C26" s="39">
        <v>21.14576000000001</v>
      </c>
      <c r="D26" s="100">
        <v>0.010822795003740683</v>
      </c>
      <c r="E26" s="40">
        <v>-1</v>
      </c>
      <c r="F26" s="100">
        <v>-0.0007651109410864575</v>
      </c>
      <c r="G26" s="41">
        <v>-1.4960896327467224</v>
      </c>
      <c r="H26" s="186"/>
    </row>
    <row r="27" spans="1:8" ht="14.25">
      <c r="A27" s="20">
        <v>24</v>
      </c>
      <c r="B27" s="186" t="s">
        <v>131</v>
      </c>
      <c r="C27" s="39">
        <v>13.48418000000005</v>
      </c>
      <c r="D27" s="100">
        <v>0.020679804056104537</v>
      </c>
      <c r="E27" s="40">
        <v>-61</v>
      </c>
      <c r="F27" s="100">
        <v>-0.0030945616883116885</v>
      </c>
      <c r="G27" s="41">
        <v>-2.0236140680803527</v>
      </c>
      <c r="H27" s="93"/>
    </row>
    <row r="28" spans="1:8" ht="14.25">
      <c r="A28" s="20">
        <v>25</v>
      </c>
      <c r="B28" s="38" t="s">
        <v>134</v>
      </c>
      <c r="C28" s="39">
        <v>18.315569999999834</v>
      </c>
      <c r="D28" s="100">
        <v>0.011594150293543375</v>
      </c>
      <c r="E28" s="40">
        <v>-3</v>
      </c>
      <c r="F28" s="100">
        <v>-0.002074688796680498</v>
      </c>
      <c r="G28" s="41">
        <v>-3.2953833188125916</v>
      </c>
      <c r="H28" s="187"/>
    </row>
    <row r="29" spans="1:8" ht="14.25">
      <c r="A29" s="20">
        <v>26</v>
      </c>
      <c r="B29" s="38" t="s">
        <v>60</v>
      </c>
      <c r="C29" s="39">
        <v>119.37815000000036</v>
      </c>
      <c r="D29" s="100">
        <v>0.025417888767321147</v>
      </c>
      <c r="E29" s="40">
        <v>-13200</v>
      </c>
      <c r="F29" s="100">
        <v>-0.001679546369794122</v>
      </c>
      <c r="G29" s="41">
        <v>-7.913397684001386</v>
      </c>
      <c r="H29" s="186"/>
    </row>
    <row r="30" spans="1:8" ht="14.25">
      <c r="A30" s="20">
        <v>27</v>
      </c>
      <c r="B30" s="189" t="s">
        <v>62</v>
      </c>
      <c r="C30" s="39">
        <v>-158.28416000000016</v>
      </c>
      <c r="D30" s="100">
        <v>-0.04167792122649141</v>
      </c>
      <c r="E30" s="40">
        <v>-13</v>
      </c>
      <c r="F30" s="100">
        <v>-0.002436738519212746</v>
      </c>
      <c r="G30" s="41">
        <v>-9.058252112797236</v>
      </c>
      <c r="H30" s="186"/>
    </row>
    <row r="31" spans="1:8" ht="14.25">
      <c r="A31" s="20">
        <v>28</v>
      </c>
      <c r="B31" s="186" t="s">
        <v>63</v>
      </c>
      <c r="C31" s="39">
        <v>11.870805000000166</v>
      </c>
      <c r="D31" s="100">
        <v>0.003178738203845123</v>
      </c>
      <c r="E31" s="40">
        <v>-30</v>
      </c>
      <c r="F31" s="100">
        <v>-0.002713213349009677</v>
      </c>
      <c r="G31" s="41">
        <v>-10.117553341774329</v>
      </c>
      <c r="H31" s="186"/>
    </row>
    <row r="32" spans="1:8" ht="14.25">
      <c r="A32" s="20">
        <v>29</v>
      </c>
      <c r="B32" s="187" t="s">
        <v>85</v>
      </c>
      <c r="C32" s="39">
        <v>-4.806359999999986</v>
      </c>
      <c r="D32" s="100">
        <v>-0.005423921521124712</v>
      </c>
      <c r="E32" s="40">
        <v>-9</v>
      </c>
      <c r="F32" s="100">
        <v>-0.01651376146788991</v>
      </c>
      <c r="G32" s="41">
        <v>-14.637011449541236</v>
      </c>
      <c r="H32" s="112"/>
    </row>
    <row r="33" spans="1:8" ht="14.25">
      <c r="A33" s="20">
        <v>30</v>
      </c>
      <c r="B33" s="186" t="s">
        <v>73</v>
      </c>
      <c r="C33" s="39">
        <v>47.27225</v>
      </c>
      <c r="D33" s="100">
        <v>0.02872710926174132</v>
      </c>
      <c r="E33" s="40">
        <v>-38</v>
      </c>
      <c r="F33" s="100">
        <v>-0.01668862538427756</v>
      </c>
      <c r="G33" s="41">
        <v>-28.565962960035055</v>
      </c>
      <c r="H33" s="186"/>
    </row>
    <row r="34" spans="1:8" ht="14.25">
      <c r="A34" s="20">
        <v>31</v>
      </c>
      <c r="B34" s="112" t="s">
        <v>79</v>
      </c>
      <c r="C34" s="39">
        <v>-9.891269000000088</v>
      </c>
      <c r="D34" s="100">
        <v>-0.007592060595384261</v>
      </c>
      <c r="E34" s="40">
        <v>-1055</v>
      </c>
      <c r="F34" s="100">
        <v>-0.022003003253524653</v>
      </c>
      <c r="G34" s="41">
        <v>-28.708278236292422</v>
      </c>
      <c r="H34" s="38"/>
    </row>
    <row r="35" spans="1:8" ht="14.25">
      <c r="A35" s="20">
        <v>32</v>
      </c>
      <c r="B35" s="186" t="s">
        <v>71</v>
      </c>
      <c r="C35" s="39">
        <v>-13.306049999999813</v>
      </c>
      <c r="D35" s="100">
        <v>-0.007724262848257997</v>
      </c>
      <c r="E35" s="40">
        <v>-15</v>
      </c>
      <c r="F35" s="100">
        <v>-0.018541409147095178</v>
      </c>
      <c r="G35" s="41">
        <v>-32.229088257107634</v>
      </c>
      <c r="H35" s="89"/>
    </row>
    <row r="36" spans="1:8" ht="14.25">
      <c r="A36" s="20">
        <v>33</v>
      </c>
      <c r="B36" s="89" t="s">
        <v>61</v>
      </c>
      <c r="C36" s="39">
        <v>284.33567000000085</v>
      </c>
      <c r="D36" s="100">
        <v>0.06456868283946601</v>
      </c>
      <c r="E36" s="40">
        <v>-25</v>
      </c>
      <c r="F36" s="100">
        <v>-0.010931351114997814</v>
      </c>
      <c r="G36" s="41">
        <v>-48.49444749513969</v>
      </c>
      <c r="H36" s="186"/>
    </row>
    <row r="37" spans="1:8" ht="14.25">
      <c r="A37" s="20">
        <v>34</v>
      </c>
      <c r="B37" s="112" t="s">
        <v>57</v>
      </c>
      <c r="C37" s="39">
        <v>258.964379999999</v>
      </c>
      <c r="D37" s="100">
        <v>0.012687834937547715</v>
      </c>
      <c r="E37" s="40">
        <v>-246</v>
      </c>
      <c r="F37" s="100">
        <v>-0.004203475556618765</v>
      </c>
      <c r="G37" s="41">
        <v>-86.23802901769785</v>
      </c>
      <c r="H37" s="186"/>
    </row>
    <row r="38" spans="1:8" ht="14.25">
      <c r="A38" s="20">
        <v>35</v>
      </c>
      <c r="B38" s="189" t="s">
        <v>80</v>
      </c>
      <c r="C38" s="39">
        <v>-105.71765999999991</v>
      </c>
      <c r="D38" s="100">
        <v>-0.08953033314091896</v>
      </c>
      <c r="E38" s="40">
        <v>-622</v>
      </c>
      <c r="F38" s="100">
        <v>-0.10792989762276592</v>
      </c>
      <c r="G38" s="41">
        <v>-128.53505638854767</v>
      </c>
      <c r="H38" s="189"/>
    </row>
    <row r="39" spans="1:8" ht="14.25">
      <c r="A39" s="20">
        <v>36</v>
      </c>
      <c r="B39" s="57" t="s">
        <v>65</v>
      </c>
      <c r="C39" s="39">
        <v>-832.8767799999999</v>
      </c>
      <c r="D39" s="100">
        <v>-0.29380297053843407</v>
      </c>
      <c r="E39" s="40">
        <v>-549</v>
      </c>
      <c r="F39" s="100">
        <v>-0.324468085106383</v>
      </c>
      <c r="G39" s="41">
        <v>-948.5698269767037</v>
      </c>
      <c r="H39" s="189"/>
    </row>
    <row r="40" spans="1:8" ht="14.25">
      <c r="A40" s="20">
        <v>37</v>
      </c>
      <c r="B40" s="186" t="s">
        <v>58</v>
      </c>
      <c r="C40" s="39">
        <v>-1120.2945599999987</v>
      </c>
      <c r="D40" s="100">
        <v>-0.06021129164426535</v>
      </c>
      <c r="E40" s="40">
        <v>-693</v>
      </c>
      <c r="F40" s="100">
        <v>-0.06424995364361209</v>
      </c>
      <c r="G40" s="41">
        <v>-1197.2750771296628</v>
      </c>
      <c r="H40" s="112"/>
    </row>
    <row r="41" spans="1:8" ht="14.25">
      <c r="A41" s="20">
        <v>38</v>
      </c>
      <c r="B41" s="187" t="s">
        <v>56</v>
      </c>
      <c r="C41" s="39">
        <v>-2267.81018</v>
      </c>
      <c r="D41" s="100">
        <v>-0.05808529706955477</v>
      </c>
      <c r="E41" s="40">
        <v>-1768</v>
      </c>
      <c r="F41" s="100">
        <v>-0.07022561169367651</v>
      </c>
      <c r="G41" s="41">
        <v>-2751.38002298697</v>
      </c>
      <c r="H41" s="186"/>
    </row>
    <row r="42" spans="1:8" ht="15.75" thickBot="1">
      <c r="A42" s="95"/>
      <c r="B42" s="96" t="s">
        <v>96</v>
      </c>
      <c r="C42" s="97">
        <f>SUM(C4:C41)</f>
        <v>-3535.9662747999982</v>
      </c>
      <c r="D42" s="101">
        <v>-0.02452270477129556</v>
      </c>
      <c r="E42" s="98">
        <f>SUM(E4:E41)</f>
        <v>-18338</v>
      </c>
      <c r="F42" s="101">
        <v>-0.0022156055569678124</v>
      </c>
      <c r="G42" s="99">
        <f>SUM(G4:G41)</f>
        <v>-5268.47290186005</v>
      </c>
      <c r="H42" s="187"/>
    </row>
    <row r="43" spans="2:8" ht="14.25">
      <c r="B43" s="71"/>
      <c r="C43" s="72"/>
      <c r="D43" s="73"/>
      <c r="E43" s="74"/>
      <c r="F43" s="73"/>
      <c r="G43" s="72"/>
      <c r="H43" s="112"/>
    </row>
    <row r="44" ht="71.25">
      <c r="H44" s="112" t="s">
        <v>76</v>
      </c>
    </row>
    <row r="62" spans="2:5" ht="15">
      <c r="B62" s="63"/>
      <c r="C62" s="64"/>
      <c r="D62" s="65"/>
      <c r="E62" s="66"/>
    </row>
    <row r="63" spans="2:5" ht="15">
      <c r="B63" s="63"/>
      <c r="C63" s="64"/>
      <c r="D63" s="65"/>
      <c r="E63" s="66"/>
    </row>
    <row r="64" spans="2:5" ht="15">
      <c r="B64" s="63"/>
      <c r="C64" s="64"/>
      <c r="D64" s="65"/>
      <c r="E64" s="66"/>
    </row>
    <row r="65" spans="2:5" ht="15">
      <c r="B65" s="63"/>
      <c r="C65" s="64"/>
      <c r="D65" s="65"/>
      <c r="E65" s="66"/>
    </row>
    <row r="66" spans="2:5" ht="15">
      <c r="B66" s="63"/>
      <c r="C66" s="64"/>
      <c r="D66" s="65"/>
      <c r="E66" s="66"/>
    </row>
    <row r="67" spans="2:5" ht="15">
      <c r="B67" s="63"/>
      <c r="C67" s="64"/>
      <c r="D67" s="65"/>
      <c r="E67" s="66"/>
    </row>
    <row r="68" spans="2:5" ht="15.75" thickBot="1">
      <c r="B68" s="85"/>
      <c r="C68" s="85"/>
      <c r="D68" s="85"/>
      <c r="E68" s="85"/>
    </row>
    <row r="71" ht="14.25" customHeight="1"/>
    <row r="72" ht="14.25">
      <c r="F72" s="56"/>
    </row>
    <row r="74" ht="14.25">
      <c r="F74"/>
    </row>
    <row r="75" ht="14.25">
      <c r="F75"/>
    </row>
    <row r="76" spans="2:6" ht="30.75" thickBot="1">
      <c r="B76" s="43" t="s">
        <v>125</v>
      </c>
      <c r="C76" s="36" t="s">
        <v>145</v>
      </c>
      <c r="D76" s="36" t="s">
        <v>146</v>
      </c>
      <c r="E76" s="37" t="s">
        <v>147</v>
      </c>
      <c r="F76"/>
    </row>
    <row r="77" spans="2:5" ht="14.25">
      <c r="B77" s="38" t="str">
        <f aca="true" t="shared" si="0" ref="B77:D81">B4</f>
        <v>"UNIVER.UA/Mykhailo Hrushevsky: Government Securities Fund"</v>
      </c>
      <c r="C77" s="39">
        <f t="shared" si="0"/>
        <v>55.7568999999999</v>
      </c>
      <c r="D77" s="100">
        <f t="shared" si="0"/>
        <v>0.03366208212640265</v>
      </c>
      <c r="E77" s="41">
        <f>G4</f>
        <v>30.36091294473896</v>
      </c>
    </row>
    <row r="78" spans="2:5" ht="14.25">
      <c r="B78" s="38" t="str">
        <f t="shared" si="0"/>
        <v>"KINTO-Treasury"</v>
      </c>
      <c r="C78" s="39">
        <f t="shared" si="0"/>
        <v>31.235460200000084</v>
      </c>
      <c r="D78" s="100">
        <f t="shared" si="0"/>
        <v>0.022955666147405088</v>
      </c>
      <c r="E78" s="41">
        <f>G5</f>
        <v>0.9431648248398149</v>
      </c>
    </row>
    <row r="79" spans="2:5" ht="14.25">
      <c r="B79" s="38" t="str">
        <f t="shared" si="0"/>
        <v>"Sofiyivsky"</v>
      </c>
      <c r="C79" s="39">
        <f t="shared" si="0"/>
        <v>3.9655200000000184</v>
      </c>
      <c r="D79" s="100">
        <f t="shared" si="0"/>
        <v>0.0014750883715946134</v>
      </c>
      <c r="E79" s="41">
        <f>G6</f>
        <v>0.5780740392916865</v>
      </c>
    </row>
    <row r="80" spans="2:5" ht="14.25">
      <c r="B80" s="38" t="str">
        <f t="shared" si="0"/>
        <v>"Troika Dialog Bonds"</v>
      </c>
      <c r="C80" s="39">
        <f t="shared" si="0"/>
        <v>18.731229999999982</v>
      </c>
      <c r="D80" s="100">
        <f t="shared" si="0"/>
        <v>0.011537965844578666</v>
      </c>
      <c r="E80" s="41">
        <f>G7</f>
        <v>0</v>
      </c>
    </row>
    <row r="81" spans="2:5" ht="14.25">
      <c r="B81" s="136" t="str">
        <f t="shared" si="0"/>
        <v>"Premium - Balanced Fund"</v>
      </c>
      <c r="C81" s="137">
        <f t="shared" si="0"/>
        <v>18.105780000000028</v>
      </c>
      <c r="D81" s="138">
        <f t="shared" si="0"/>
        <v>0.019685668267952434</v>
      </c>
      <c r="E81" s="139">
        <f>G8</f>
        <v>0</v>
      </c>
    </row>
    <row r="82" spans="2:5" ht="14.25">
      <c r="B82" s="132" t="str">
        <f aca="true" t="shared" si="1" ref="B82:D86">B37</f>
        <v>"KINTO-Classic"</v>
      </c>
      <c r="C82" s="133">
        <f t="shared" si="1"/>
        <v>258.964379999999</v>
      </c>
      <c r="D82" s="134">
        <f t="shared" si="1"/>
        <v>0.012687834937547715</v>
      </c>
      <c r="E82" s="135">
        <f>G37</f>
        <v>-86.23802901769785</v>
      </c>
    </row>
    <row r="83" spans="2:5" ht="14.25">
      <c r="B83" s="132" t="str">
        <f t="shared" si="1"/>
        <v>"Raiffeisen Equity"</v>
      </c>
      <c r="C83" s="133">
        <f t="shared" si="1"/>
        <v>-105.71765999999991</v>
      </c>
      <c r="D83" s="134">
        <f t="shared" si="1"/>
        <v>-0.08953033314091896</v>
      </c>
      <c r="E83" s="135">
        <f>G38</f>
        <v>-128.53505638854767</v>
      </c>
    </row>
    <row r="84" spans="2:5" ht="14.25">
      <c r="B84" s="132" t="str">
        <f t="shared" si="1"/>
        <v>"Andromeda"</v>
      </c>
      <c r="C84" s="133">
        <f t="shared" si="1"/>
        <v>-832.8767799999999</v>
      </c>
      <c r="D84" s="134">
        <f t="shared" si="1"/>
        <v>-0.29380297053843407</v>
      </c>
      <c r="E84" s="135">
        <f>G39</f>
        <v>-948.5698269767037</v>
      </c>
    </row>
    <row r="85" spans="2:5" ht="14.25">
      <c r="B85" s="132" t="str">
        <f t="shared" si="1"/>
        <v>"Raiffeisen Money Market"</v>
      </c>
      <c r="C85" s="133">
        <f t="shared" si="1"/>
        <v>-1120.2945599999987</v>
      </c>
      <c r="D85" s="134">
        <f t="shared" si="1"/>
        <v>-0.06021129164426535</v>
      </c>
      <c r="E85" s="135">
        <f>G40</f>
        <v>-1197.2750771296628</v>
      </c>
    </row>
    <row r="86" spans="2:5" ht="14.25">
      <c r="B86" s="132" t="str">
        <f t="shared" si="1"/>
        <v>"OTP Classic"</v>
      </c>
      <c r="C86" s="133">
        <f t="shared" si="1"/>
        <v>-2267.81018</v>
      </c>
      <c r="D86" s="134">
        <f t="shared" si="1"/>
        <v>-0.05808529706955477</v>
      </c>
      <c r="E86" s="135">
        <f>G41</f>
        <v>-2751.38002298697</v>
      </c>
    </row>
    <row r="87" spans="2:5" ht="14.25">
      <c r="B87" s="146" t="s">
        <v>95</v>
      </c>
      <c r="C87" s="147">
        <f>C42-SUM(C77:C86)</f>
        <v>403.9736350000012</v>
      </c>
      <c r="D87" s="148"/>
      <c r="E87" s="147">
        <f>G42-SUM(E77:E86)</f>
        <v>-188.35704116933812</v>
      </c>
    </row>
    <row r="88" spans="2:5" ht="15">
      <c r="B88" s="144" t="s">
        <v>96</v>
      </c>
      <c r="C88" s="145">
        <f>SUM(C77:C87)</f>
        <v>-3535.9662747999982</v>
      </c>
      <c r="D88" s="145"/>
      <c r="E88" s="145">
        <f>SUM(E77:E87)</f>
        <v>-5268.47290186005</v>
      </c>
    </row>
  </sheetData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P128"/>
  <sheetViews>
    <sheetView zoomScale="75" zoomScaleNormal="75" workbookViewId="0" topLeftCell="A1">
      <selection activeCell="A1" sqref="A1:B1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9" t="s">
        <v>125</v>
      </c>
      <c r="B1" s="70" t="s">
        <v>205</v>
      </c>
      <c r="C1" s="9"/>
    </row>
    <row r="2" spans="1:3" ht="14.25">
      <c r="A2" s="28" t="s">
        <v>62</v>
      </c>
      <c r="B2" s="166">
        <v>-0.03933703678003897</v>
      </c>
      <c r="C2" s="9"/>
    </row>
    <row r="3" spans="1:16" ht="14.25">
      <c r="A3" s="187" t="s">
        <v>89</v>
      </c>
      <c r="B3" s="154">
        <v>-0.038570348269364896</v>
      </c>
      <c r="C3" s="9"/>
      <c r="P3" s="186"/>
    </row>
    <row r="4" spans="1:16" ht="14.25">
      <c r="A4" s="93" t="s">
        <v>91</v>
      </c>
      <c r="B4" s="154">
        <v>-0.008088154471320053</v>
      </c>
      <c r="C4" s="9"/>
      <c r="P4" s="57"/>
    </row>
    <row r="5" spans="1:16" ht="14.25">
      <c r="A5" s="186" t="s">
        <v>93</v>
      </c>
      <c r="B5" s="155">
        <v>-0.0061530251424081195</v>
      </c>
      <c r="C5" s="9"/>
      <c r="P5" s="187"/>
    </row>
    <row r="6" spans="1:16" ht="14.25">
      <c r="A6" s="186" t="s">
        <v>77</v>
      </c>
      <c r="B6" s="155">
        <v>-0.0012404023241944229</v>
      </c>
      <c r="C6" s="9"/>
      <c r="P6" s="187"/>
    </row>
    <row r="7" spans="1:16" ht="14.25">
      <c r="A7" s="186" t="s">
        <v>64</v>
      </c>
      <c r="B7" s="155">
        <v>-0.000520258793619055</v>
      </c>
      <c r="C7" s="9"/>
      <c r="P7" s="186"/>
    </row>
    <row r="8" spans="1:16" ht="14.25">
      <c r="A8" s="112" t="s">
        <v>59</v>
      </c>
      <c r="B8" s="155">
        <v>0</v>
      </c>
      <c r="C8" s="9"/>
      <c r="P8" s="187"/>
    </row>
    <row r="9" spans="1:16" ht="14.25">
      <c r="A9" s="112" t="s">
        <v>82</v>
      </c>
      <c r="B9" s="155">
        <v>0</v>
      </c>
      <c r="C9" s="9"/>
      <c r="P9" s="112"/>
    </row>
    <row r="10" spans="1:16" ht="14.25">
      <c r="A10" s="186" t="s">
        <v>66</v>
      </c>
      <c r="B10" s="156">
        <v>0.0012589271178991002</v>
      </c>
      <c r="C10" s="9"/>
      <c r="P10" s="149"/>
    </row>
    <row r="11" spans="1:16" ht="14.25">
      <c r="A11" s="28" t="s">
        <v>67</v>
      </c>
      <c r="B11" s="155">
        <v>0.0032461345748882042</v>
      </c>
      <c r="C11" s="9"/>
      <c r="P11" s="186"/>
    </row>
    <row r="12" spans="1:16" ht="14.25">
      <c r="A12" s="186" t="s">
        <v>58</v>
      </c>
      <c r="B12" s="155">
        <v>0.004315962382313021</v>
      </c>
      <c r="C12" s="9"/>
      <c r="P12" s="186"/>
    </row>
    <row r="13" spans="1:16" ht="14.25">
      <c r="A13" s="186" t="s">
        <v>63</v>
      </c>
      <c r="B13" s="156">
        <v>0.005907981166239695</v>
      </c>
      <c r="C13" s="9"/>
      <c r="P13" s="186"/>
    </row>
    <row r="14" spans="1:16" ht="14.25">
      <c r="A14" s="186" t="s">
        <v>69</v>
      </c>
      <c r="B14" s="155">
        <v>0.008557726193159976</v>
      </c>
      <c r="C14" s="9"/>
      <c r="P14" s="186"/>
    </row>
    <row r="15" spans="1:16" ht="14.25">
      <c r="A15" s="187" t="s">
        <v>70</v>
      </c>
      <c r="B15" s="155">
        <v>0.008999161767170083</v>
      </c>
      <c r="C15" s="9"/>
      <c r="P15" s="186"/>
    </row>
    <row r="16" spans="1:16" ht="14.25">
      <c r="A16" s="186" t="s">
        <v>71</v>
      </c>
      <c r="B16" s="155">
        <v>0.011021500448048727</v>
      </c>
      <c r="C16" s="9"/>
      <c r="P16" s="93"/>
    </row>
    <row r="17" spans="1:16" ht="14.25">
      <c r="A17" s="187" t="s">
        <v>85</v>
      </c>
      <c r="B17" s="155">
        <v>0.011276049945884381</v>
      </c>
      <c r="C17" s="9"/>
      <c r="P17" s="112"/>
    </row>
    <row r="18" spans="1:16" ht="14.25">
      <c r="A18" s="188" t="s">
        <v>74</v>
      </c>
      <c r="B18" s="155">
        <v>0.011537965844579112</v>
      </c>
      <c r="C18" s="9"/>
      <c r="P18" s="112"/>
    </row>
    <row r="19" spans="1:16" ht="14.25">
      <c r="A19" s="186" t="s">
        <v>133</v>
      </c>
      <c r="B19" s="155">
        <v>0.011596778767146931</v>
      </c>
      <c r="C19" s="9"/>
      <c r="P19" s="188"/>
    </row>
    <row r="20" spans="1:16" ht="14.25">
      <c r="A20" s="187" t="s">
        <v>83</v>
      </c>
      <c r="B20" s="155">
        <v>0.011670038082453482</v>
      </c>
      <c r="C20" s="9"/>
      <c r="P20" s="187"/>
    </row>
    <row r="21" spans="1:16" ht="14.25">
      <c r="A21" s="187" t="s">
        <v>81</v>
      </c>
      <c r="B21" s="156">
        <v>0.011995721659985303</v>
      </c>
      <c r="C21" s="9"/>
      <c r="P21" s="186"/>
    </row>
    <row r="22" spans="1:16" ht="14.25">
      <c r="A22" s="149" t="s">
        <v>56</v>
      </c>
      <c r="B22" s="155">
        <v>0.013057269351335998</v>
      </c>
      <c r="C22" s="9"/>
      <c r="P22" s="187"/>
    </row>
    <row r="23" spans="1:16" ht="14.25">
      <c r="A23" s="149" t="s">
        <v>134</v>
      </c>
      <c r="B23" s="155">
        <v>0.013697256635110122</v>
      </c>
      <c r="C23" s="9"/>
      <c r="P23" s="186"/>
    </row>
    <row r="24" spans="1:16" ht="14.25">
      <c r="A24" s="112" t="s">
        <v>79</v>
      </c>
      <c r="B24" s="155">
        <v>0.014735160441263995</v>
      </c>
      <c r="C24" s="9"/>
      <c r="P24" s="186"/>
    </row>
    <row r="25" spans="1:16" ht="14.25">
      <c r="A25" s="186" t="s">
        <v>94</v>
      </c>
      <c r="B25" s="155">
        <v>0.014845008901264611</v>
      </c>
      <c r="C25" s="9"/>
      <c r="P25" s="28"/>
    </row>
    <row r="26" spans="1:16" ht="14.25">
      <c r="A26" s="186" t="s">
        <v>86</v>
      </c>
      <c r="B26" s="155">
        <v>0.014881884136802803</v>
      </c>
      <c r="C26" s="9"/>
      <c r="P26" s="186"/>
    </row>
    <row r="27" spans="1:16" ht="14.25">
      <c r="A27" s="187" t="s">
        <v>72</v>
      </c>
      <c r="B27" s="155">
        <v>0.015217554266897526</v>
      </c>
      <c r="C27" s="9"/>
      <c r="P27" s="186"/>
    </row>
    <row r="28" spans="1:16" ht="14.25">
      <c r="A28" s="112" t="s">
        <v>57</v>
      </c>
      <c r="B28" s="155">
        <v>0.016962612420767353</v>
      </c>
      <c r="C28" s="9"/>
      <c r="P28" s="28"/>
    </row>
    <row r="29" spans="1:16" ht="14.25">
      <c r="A29" s="186" t="s">
        <v>87</v>
      </c>
      <c r="B29" s="155">
        <v>0.017194106448910285</v>
      </c>
      <c r="C29" s="9"/>
      <c r="P29" s="188"/>
    </row>
    <row r="30" spans="1:16" ht="14.25">
      <c r="A30" s="186" t="s">
        <v>90</v>
      </c>
      <c r="B30" s="155">
        <v>0.0185358254095902</v>
      </c>
      <c r="C30" s="9"/>
      <c r="P30" s="186"/>
    </row>
    <row r="31" spans="1:16" ht="14.25">
      <c r="A31" s="188" t="s">
        <v>92</v>
      </c>
      <c r="B31" s="155">
        <v>0.018871356648537008</v>
      </c>
      <c r="C31" s="9"/>
      <c r="P31" s="28"/>
    </row>
    <row r="32" spans="1:16" ht="14.25">
      <c r="A32" s="186" t="s">
        <v>84</v>
      </c>
      <c r="B32" s="155">
        <v>0.01968566826796314</v>
      </c>
      <c r="C32" s="9"/>
      <c r="P32" s="186"/>
    </row>
    <row r="33" spans="1:16" ht="14.25">
      <c r="A33" s="187" t="s">
        <v>80</v>
      </c>
      <c r="B33" s="155">
        <v>0.020625693466037154</v>
      </c>
      <c r="C33" s="9"/>
      <c r="P33" s="186"/>
    </row>
    <row r="34" spans="1:16" ht="14.25">
      <c r="A34" s="149" t="s">
        <v>78</v>
      </c>
      <c r="B34" s="155">
        <v>0.02225920940302295</v>
      </c>
      <c r="C34" s="9"/>
      <c r="P34" s="149"/>
    </row>
    <row r="35" spans="1:16" ht="14.25">
      <c r="A35" s="186" t="s">
        <v>131</v>
      </c>
      <c r="B35" s="155">
        <v>0.02384816536328138</v>
      </c>
      <c r="C35" s="9"/>
      <c r="P35" s="186"/>
    </row>
    <row r="36" spans="1:16" ht="14.25">
      <c r="A36" s="28" t="s">
        <v>60</v>
      </c>
      <c r="B36" s="155">
        <v>0.02714302310302119</v>
      </c>
      <c r="C36" s="9"/>
      <c r="P36" s="187"/>
    </row>
    <row r="37" spans="1:16" ht="14.25">
      <c r="A37" s="57" t="s">
        <v>65</v>
      </c>
      <c r="B37" s="155">
        <v>0.045394027864358755</v>
      </c>
      <c r="C37" s="9"/>
      <c r="P37" s="187"/>
    </row>
    <row r="38" spans="1:16" ht="14.25">
      <c r="A38" s="186" t="s">
        <v>73</v>
      </c>
      <c r="B38" s="155">
        <v>0.04618652424697878</v>
      </c>
      <c r="C38" s="9"/>
      <c r="P38" s="112"/>
    </row>
    <row r="39" spans="1:16" ht="14.25">
      <c r="A39" s="112" t="s">
        <v>61</v>
      </c>
      <c r="B39" s="155">
        <v>0.07633447287967088</v>
      </c>
      <c r="C39" s="9"/>
      <c r="P39" s="149"/>
    </row>
    <row r="40" spans="1:16" ht="14.25">
      <c r="A40" s="28" t="s">
        <v>148</v>
      </c>
      <c r="B40" s="154">
        <v>0.011761830037464121</v>
      </c>
      <c r="C40" s="9"/>
      <c r="P40" s="112"/>
    </row>
    <row r="41" spans="1:16" ht="14.25">
      <c r="A41" s="28" t="s">
        <v>45</v>
      </c>
      <c r="B41" s="154">
        <v>0.026959963991828984</v>
      </c>
      <c r="C41" s="9"/>
      <c r="P41" s="187"/>
    </row>
    <row r="42" spans="1:16" ht="14.25">
      <c r="A42" s="28" t="s">
        <v>46</v>
      </c>
      <c r="B42" s="154">
        <v>0.024017044354057937</v>
      </c>
      <c r="C42" s="61"/>
      <c r="P42" s="28"/>
    </row>
    <row r="43" spans="1:16" ht="14.25">
      <c r="A43" s="28" t="s">
        <v>149</v>
      </c>
      <c r="B43" s="154">
        <v>0.026613863938255378</v>
      </c>
      <c r="C43" s="8"/>
      <c r="P43" s="28"/>
    </row>
    <row r="44" spans="1:16" ht="14.25">
      <c r="A44" s="28" t="s">
        <v>150</v>
      </c>
      <c r="B44" s="154">
        <v>0.007452054794520491</v>
      </c>
      <c r="C44" s="80"/>
      <c r="P44" s="28"/>
    </row>
    <row r="45" spans="1:16" ht="14.25">
      <c r="A45" s="28" t="s">
        <v>151</v>
      </c>
      <c r="B45" s="154">
        <v>0.016767123287671232</v>
      </c>
      <c r="C45" s="9"/>
      <c r="P45" s="28"/>
    </row>
    <row r="46" spans="1:16" ht="15" thickBot="1">
      <c r="A46" s="190" t="s">
        <v>152</v>
      </c>
      <c r="B46" s="157">
        <v>0.07857340934042067</v>
      </c>
      <c r="C46" s="9"/>
      <c r="P46" s="28"/>
    </row>
    <row r="47" spans="2:16" ht="14.25">
      <c r="B47" s="9"/>
      <c r="C47" s="9"/>
      <c r="P47" s="28"/>
    </row>
    <row r="48" spans="3:16" ht="15" thickBot="1">
      <c r="C48" s="9"/>
      <c r="P48" s="190"/>
    </row>
    <row r="49" spans="2:3" ht="12.75">
      <c r="B49" s="9"/>
      <c r="C49" s="9"/>
    </row>
    <row r="50" ht="12.75">
      <c r="C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30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75390625" style="32" customWidth="1"/>
    <col min="2" max="2" width="53.00390625" style="30" bestFit="1" customWidth="1"/>
    <col min="3" max="4" width="12.75390625" style="32" customWidth="1"/>
    <col min="5" max="5" width="16.75390625" style="42" customWidth="1"/>
    <col min="6" max="6" width="14.75390625" style="47" customWidth="1"/>
    <col min="7" max="7" width="14.75390625" style="42" customWidth="1"/>
    <col min="8" max="8" width="12.75390625" style="47" customWidth="1"/>
    <col min="9" max="9" width="47.875" style="30" bestFit="1" customWidth="1"/>
    <col min="10" max="10" width="34.75390625" style="30" customWidth="1"/>
    <col min="11" max="20" width="4.75390625" style="30" customWidth="1"/>
    <col min="21" max="16384" width="9.125" style="30" customWidth="1"/>
  </cols>
  <sheetData>
    <row r="1" spans="1:13" s="44" customFormat="1" ht="16.5" thickBot="1">
      <c r="A1" s="210" t="s">
        <v>153</v>
      </c>
      <c r="B1" s="210"/>
      <c r="C1" s="210"/>
      <c r="D1" s="210"/>
      <c r="E1" s="210"/>
      <c r="F1" s="210"/>
      <c r="G1" s="210"/>
      <c r="H1" s="210"/>
      <c r="I1" s="210"/>
      <c r="J1" s="210"/>
      <c r="K1" s="12"/>
      <c r="L1" s="13"/>
      <c r="M1" s="13"/>
    </row>
    <row r="2" spans="1:10" ht="45.75" thickBot="1">
      <c r="A2" s="14" t="s">
        <v>128</v>
      </c>
      <c r="B2" s="14" t="s">
        <v>125</v>
      </c>
      <c r="C2" s="45" t="s">
        <v>154</v>
      </c>
      <c r="D2" s="45" t="s">
        <v>155</v>
      </c>
      <c r="E2" s="45" t="s">
        <v>50</v>
      </c>
      <c r="F2" s="45" t="s">
        <v>51</v>
      </c>
      <c r="G2" s="45" t="s">
        <v>52</v>
      </c>
      <c r="H2" s="45" t="s">
        <v>53</v>
      </c>
      <c r="I2" s="16" t="s">
        <v>54</v>
      </c>
      <c r="J2" s="17" t="s">
        <v>55</v>
      </c>
    </row>
    <row r="3" spans="1:10" ht="14.25">
      <c r="A3" s="20">
        <v>1</v>
      </c>
      <c r="B3" s="112" t="s">
        <v>156</v>
      </c>
      <c r="C3" s="113" t="s">
        <v>157</v>
      </c>
      <c r="D3" s="114" t="s">
        <v>158</v>
      </c>
      <c r="E3" s="115">
        <v>11443923.55</v>
      </c>
      <c r="F3" s="116">
        <v>16438273</v>
      </c>
      <c r="G3" s="115">
        <v>0.6961755380264095</v>
      </c>
      <c r="H3" s="55">
        <v>0.5</v>
      </c>
      <c r="I3" s="112" t="s">
        <v>159</v>
      </c>
      <c r="J3" s="117" t="s">
        <v>20</v>
      </c>
    </row>
    <row r="4" spans="1:10" ht="14.25" customHeight="1">
      <c r="A4" s="20">
        <v>2</v>
      </c>
      <c r="B4" s="112" t="s">
        <v>160</v>
      </c>
      <c r="C4" s="113" t="s">
        <v>157</v>
      </c>
      <c r="D4" s="114" t="s">
        <v>158</v>
      </c>
      <c r="E4" s="115">
        <v>10261704.12</v>
      </c>
      <c r="F4" s="116">
        <v>40815</v>
      </c>
      <c r="G4" s="115">
        <v>251.41992208746782</v>
      </c>
      <c r="H4" s="88">
        <v>100</v>
      </c>
      <c r="I4" s="112" t="s">
        <v>161</v>
      </c>
      <c r="J4" s="117" t="s">
        <v>10</v>
      </c>
    </row>
    <row r="5" spans="1:10" ht="14.25">
      <c r="A5" s="20">
        <v>3</v>
      </c>
      <c r="B5" s="112" t="s">
        <v>162</v>
      </c>
      <c r="C5" s="113" t="s">
        <v>157</v>
      </c>
      <c r="D5" s="114" t="s">
        <v>158</v>
      </c>
      <c r="E5" s="115">
        <v>2786124.94</v>
      </c>
      <c r="F5" s="116">
        <v>49604</v>
      </c>
      <c r="G5" s="115">
        <v>56.16734416579308</v>
      </c>
      <c r="H5" s="55">
        <v>100</v>
      </c>
      <c r="I5" s="112" t="s">
        <v>163</v>
      </c>
      <c r="J5" s="117" t="s">
        <v>1</v>
      </c>
    </row>
    <row r="6" spans="1:10" ht="14.25">
      <c r="A6" s="20">
        <v>4</v>
      </c>
      <c r="B6" s="112" t="s">
        <v>164</v>
      </c>
      <c r="C6" s="113" t="s">
        <v>157</v>
      </c>
      <c r="D6" s="114" t="s">
        <v>158</v>
      </c>
      <c r="E6" s="115">
        <v>2144250.71</v>
      </c>
      <c r="F6" s="116">
        <v>1393</v>
      </c>
      <c r="G6" s="115">
        <v>1539.3041708542714</v>
      </c>
      <c r="H6" s="55">
        <v>1000</v>
      </c>
      <c r="I6" s="112" t="s">
        <v>165</v>
      </c>
      <c r="J6" s="117" t="s">
        <v>23</v>
      </c>
    </row>
    <row r="7" spans="1:10" s="46" customFormat="1" ht="14.25" collapsed="1">
      <c r="A7" s="20">
        <v>5</v>
      </c>
      <c r="B7" s="112" t="s">
        <v>166</v>
      </c>
      <c r="C7" s="113" t="s">
        <v>157</v>
      </c>
      <c r="D7" s="114" t="s">
        <v>158</v>
      </c>
      <c r="E7" s="115">
        <v>1996721.61</v>
      </c>
      <c r="F7" s="116">
        <v>51952</v>
      </c>
      <c r="G7" s="115">
        <v>38.433970010779184</v>
      </c>
      <c r="H7" s="55">
        <v>100</v>
      </c>
      <c r="I7" s="112" t="s">
        <v>161</v>
      </c>
      <c r="J7" s="117" t="s">
        <v>3</v>
      </c>
    </row>
    <row r="8" spans="1:10" s="46" customFormat="1" ht="14.25">
      <c r="A8" s="20">
        <v>6</v>
      </c>
      <c r="B8" s="112" t="s">
        <v>175</v>
      </c>
      <c r="C8" s="113" t="s">
        <v>157</v>
      </c>
      <c r="D8" s="114" t="s">
        <v>158</v>
      </c>
      <c r="E8" s="115">
        <v>1744848.9903</v>
      </c>
      <c r="F8" s="116">
        <v>3196</v>
      </c>
      <c r="G8" s="115">
        <v>545.9477441489362</v>
      </c>
      <c r="H8" s="55">
        <v>1000</v>
      </c>
      <c r="I8" s="112" t="s">
        <v>176</v>
      </c>
      <c r="J8" s="117" t="s">
        <v>0</v>
      </c>
    </row>
    <row r="9" spans="1:10" s="46" customFormat="1" ht="14.25">
      <c r="A9" s="20">
        <v>7</v>
      </c>
      <c r="B9" s="112" t="s">
        <v>167</v>
      </c>
      <c r="C9" s="113" t="s">
        <v>157</v>
      </c>
      <c r="D9" s="114" t="s">
        <v>158</v>
      </c>
      <c r="E9" s="115">
        <v>1386486.3</v>
      </c>
      <c r="F9" s="116">
        <v>1454</v>
      </c>
      <c r="G9" s="115">
        <v>953.5669188445668</v>
      </c>
      <c r="H9" s="55">
        <v>1000</v>
      </c>
      <c r="I9" s="112" t="s">
        <v>98</v>
      </c>
      <c r="J9" s="117" t="s">
        <v>8</v>
      </c>
    </row>
    <row r="10" spans="1:10" s="46" customFormat="1" ht="14.25">
      <c r="A10" s="20">
        <v>8</v>
      </c>
      <c r="B10" s="112" t="s">
        <v>168</v>
      </c>
      <c r="C10" s="113" t="s">
        <v>157</v>
      </c>
      <c r="D10" s="114" t="s">
        <v>158</v>
      </c>
      <c r="E10" s="115">
        <v>985089.42</v>
      </c>
      <c r="F10" s="116">
        <v>878</v>
      </c>
      <c r="G10" s="115">
        <v>1121.9697266514806</v>
      </c>
      <c r="H10" s="55">
        <v>1000</v>
      </c>
      <c r="I10" s="112" t="s">
        <v>169</v>
      </c>
      <c r="J10" s="117" t="s">
        <v>19</v>
      </c>
    </row>
    <row r="11" spans="1:10" s="46" customFormat="1" ht="14.25">
      <c r="A11" s="20">
        <v>9</v>
      </c>
      <c r="B11" s="112" t="s">
        <v>170</v>
      </c>
      <c r="C11" s="113" t="s">
        <v>157</v>
      </c>
      <c r="D11" s="114" t="s">
        <v>158</v>
      </c>
      <c r="E11" s="115">
        <v>721785.32</v>
      </c>
      <c r="F11" s="116">
        <v>684</v>
      </c>
      <c r="G11" s="115">
        <v>1055.2416959064326</v>
      </c>
      <c r="H11" s="55">
        <v>1000</v>
      </c>
      <c r="I11" s="112" t="s">
        <v>171</v>
      </c>
      <c r="J11" s="117" t="s">
        <v>7</v>
      </c>
    </row>
    <row r="12" spans="1:10" s="46" customFormat="1" ht="14.25">
      <c r="A12" s="20">
        <v>10</v>
      </c>
      <c r="B12" s="112" t="s">
        <v>172</v>
      </c>
      <c r="C12" s="113" t="s">
        <v>157</v>
      </c>
      <c r="D12" s="114" t="s">
        <v>158</v>
      </c>
      <c r="E12" s="115">
        <v>699923.49</v>
      </c>
      <c r="F12" s="116">
        <v>933</v>
      </c>
      <c r="G12" s="115">
        <v>750.1859485530547</v>
      </c>
      <c r="H12" s="55">
        <v>1000</v>
      </c>
      <c r="I12" s="112" t="s">
        <v>173</v>
      </c>
      <c r="J12" s="117" t="s">
        <v>4</v>
      </c>
    </row>
    <row r="13" spans="1:10" ht="14.25">
      <c r="A13" s="20">
        <v>11</v>
      </c>
      <c r="B13" s="112" t="s">
        <v>174</v>
      </c>
      <c r="C13" s="113" t="s">
        <v>157</v>
      </c>
      <c r="D13" s="114" t="s">
        <v>158</v>
      </c>
      <c r="E13" s="115">
        <v>126924.412</v>
      </c>
      <c r="F13" s="116">
        <v>66415</v>
      </c>
      <c r="G13" s="115">
        <v>1.9110805089211773</v>
      </c>
      <c r="H13" s="55">
        <v>1.5</v>
      </c>
      <c r="I13" s="112" t="s">
        <v>177</v>
      </c>
      <c r="J13" s="117" t="s">
        <v>20</v>
      </c>
    </row>
    <row r="14" spans="1:10" ht="15.75" customHeight="1" thickBot="1">
      <c r="A14" s="211" t="s">
        <v>96</v>
      </c>
      <c r="B14" s="212"/>
      <c r="C14" s="118" t="s">
        <v>9</v>
      </c>
      <c r="D14" s="118" t="s">
        <v>9</v>
      </c>
      <c r="E14" s="102">
        <f>SUM(E3:E13)</f>
        <v>34297782.86230001</v>
      </c>
      <c r="F14" s="103">
        <f>SUM(F3:F13)</f>
        <v>16655597</v>
      </c>
      <c r="G14" s="118" t="s">
        <v>9</v>
      </c>
      <c r="H14" s="118" t="s">
        <v>9</v>
      </c>
      <c r="I14" s="118" t="s">
        <v>9</v>
      </c>
      <c r="J14" s="119" t="s">
        <v>9</v>
      </c>
    </row>
    <row r="19" spans="1:10" ht="15.75">
      <c r="A19" s="227"/>
      <c r="B19" s="227"/>
      <c r="C19" s="227"/>
      <c r="D19" s="227"/>
      <c r="E19" s="227"/>
      <c r="F19" s="227"/>
      <c r="G19" s="227"/>
      <c r="H19" s="227"/>
      <c r="I19" s="227"/>
      <c r="J19" s="227"/>
    </row>
    <row r="20" spans="1:10" ht="15">
      <c r="A20" s="191"/>
      <c r="B20" s="191"/>
      <c r="C20" s="191"/>
      <c r="D20" s="191"/>
      <c r="E20" s="191"/>
      <c r="F20" s="191"/>
      <c r="G20" s="191"/>
      <c r="H20" s="191"/>
      <c r="I20" s="191"/>
      <c r="J20" s="191"/>
    </row>
    <row r="21" spans="1:10" ht="14.25">
      <c r="A21" s="158"/>
      <c r="B21" s="192"/>
      <c r="C21" s="193"/>
      <c r="D21" s="194"/>
      <c r="E21" s="195"/>
      <c r="F21" s="196"/>
      <c r="G21" s="195"/>
      <c r="H21" s="197"/>
      <c r="I21" s="192"/>
      <c r="J21" s="198"/>
    </row>
    <row r="22" spans="1:10" ht="14.25">
      <c r="A22" s="158"/>
      <c r="B22" s="192"/>
      <c r="C22" s="193"/>
      <c r="D22" s="194"/>
      <c r="E22" s="195"/>
      <c r="F22" s="196"/>
      <c r="G22" s="195"/>
      <c r="H22" s="199"/>
      <c r="I22" s="192"/>
      <c r="J22" s="198"/>
    </row>
    <row r="23" spans="1:10" ht="14.25">
      <c r="A23" s="158"/>
      <c r="B23" s="192"/>
      <c r="C23" s="193"/>
      <c r="D23" s="194"/>
      <c r="E23" s="195"/>
      <c r="F23" s="196"/>
      <c r="G23" s="195"/>
      <c r="H23" s="197"/>
      <c r="I23" s="192"/>
      <c r="J23" s="198"/>
    </row>
    <row r="24" spans="1:10" ht="14.25">
      <c r="A24" s="158"/>
      <c r="B24" s="192"/>
      <c r="C24" s="193"/>
      <c r="D24" s="194"/>
      <c r="E24" s="195"/>
      <c r="F24" s="196"/>
      <c r="G24" s="195"/>
      <c r="H24" s="197"/>
      <c r="I24" s="192"/>
      <c r="J24" s="198"/>
    </row>
    <row r="25" spans="1:10" ht="14.25">
      <c r="A25" s="158"/>
      <c r="B25" s="192"/>
      <c r="C25" s="193"/>
      <c r="D25" s="194"/>
      <c r="E25" s="195"/>
      <c r="F25" s="196"/>
      <c r="G25" s="195"/>
      <c r="H25" s="197"/>
      <c r="I25" s="192"/>
      <c r="J25" s="198"/>
    </row>
    <row r="26" spans="1:10" ht="14.25">
      <c r="A26" s="158"/>
      <c r="B26" s="192"/>
      <c r="C26" s="193"/>
      <c r="D26" s="194"/>
      <c r="E26" s="195"/>
      <c r="F26" s="196"/>
      <c r="G26" s="195"/>
      <c r="H26" s="197"/>
      <c r="I26" s="192"/>
      <c r="J26" s="198"/>
    </row>
    <row r="27" spans="1:10" ht="14.25">
      <c r="A27" s="158"/>
      <c r="B27" s="192"/>
      <c r="C27" s="193"/>
      <c r="D27" s="194"/>
      <c r="E27" s="195"/>
      <c r="F27" s="196"/>
      <c r="G27" s="195"/>
      <c r="H27" s="197"/>
      <c r="I27" s="192"/>
      <c r="J27" s="198"/>
    </row>
    <row r="28" spans="1:10" ht="14.25">
      <c r="A28" s="158"/>
      <c r="B28" s="192"/>
      <c r="C28" s="193"/>
      <c r="D28" s="194"/>
      <c r="E28" s="195"/>
      <c r="F28" s="196"/>
      <c r="G28" s="195"/>
      <c r="H28" s="197"/>
      <c r="I28" s="192"/>
      <c r="J28" s="198"/>
    </row>
    <row r="29" spans="1:10" ht="14.25">
      <c r="A29" s="158"/>
      <c r="B29" s="192"/>
      <c r="C29" s="193"/>
      <c r="D29" s="194"/>
      <c r="E29" s="195"/>
      <c r="F29" s="196"/>
      <c r="G29" s="195"/>
      <c r="H29" s="197"/>
      <c r="I29" s="192"/>
      <c r="J29" s="198"/>
    </row>
    <row r="30" spans="1:10" ht="15">
      <c r="A30" s="228"/>
      <c r="B30" s="228"/>
      <c r="C30" s="201"/>
      <c r="D30" s="201"/>
      <c r="E30" s="202"/>
      <c r="F30" s="203"/>
      <c r="G30" s="201"/>
      <c r="H30" s="201"/>
      <c r="I30" s="201"/>
      <c r="J30" s="201"/>
    </row>
  </sheetData>
  <mergeCells count="4">
    <mergeCell ref="A1:J1"/>
    <mergeCell ref="A14:B14"/>
    <mergeCell ref="A19:J19"/>
    <mergeCell ref="A30:B30"/>
  </mergeCells>
  <hyperlinks>
    <hyperlink ref="J5" r:id="rId1" display="http://am.concorde.ua/"/>
    <hyperlink ref="J6" r:id="rId2" display="http://www.dragon-am.com/"/>
    <hyperlink ref="J7" r:id="rId3" display="http://otpcapital.com.ua/"/>
    <hyperlink ref="J13" r:id="rId4" display="http://www.art-capital.com.ua/"/>
    <hyperlink ref="J3" r:id="rId5" display="http://dragon-am.com/"/>
    <hyperlink ref="J14" r:id="rId6" display="http://www.sem.biz.ua/"/>
    <hyperlink ref="J4" r:id="rId7" display="http://www.kua-absolut.com/"/>
  </hyperlinks>
  <printOptions/>
  <pageMargins left="0.75" right="0.75" top="1" bottom="1" header="0.5" footer="0.5"/>
  <pageSetup fitToHeight="1" fitToWidth="1" horizontalDpi="600" verticalDpi="600" orientation="landscape" paperSize="9" scale="60" r:id="rId8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36"/>
  <sheetViews>
    <sheetView zoomScale="80" zoomScaleNormal="80" workbookViewId="0" topLeftCell="A1">
      <selection activeCell="B9" sqref="B9"/>
    </sheetView>
  </sheetViews>
  <sheetFormatPr defaultColWidth="9.00390625" defaultRowHeight="12.75"/>
  <cols>
    <col min="1" max="1" width="4.625" style="5" customWidth="1"/>
    <col min="2" max="2" width="53.00390625" style="5" bestFit="1" customWidth="1"/>
    <col min="3" max="4" width="14.75390625" style="48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0" customFormat="1" ht="16.5" thickBot="1">
      <c r="A1" s="227" t="s">
        <v>178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1" ht="15.75" customHeight="1" thickBot="1">
      <c r="A2" s="216" t="s">
        <v>128</v>
      </c>
      <c r="B2" s="106"/>
      <c r="C2" s="107"/>
      <c r="D2" s="108"/>
      <c r="E2" s="218" t="s">
        <v>124</v>
      </c>
      <c r="F2" s="218"/>
      <c r="G2" s="218"/>
      <c r="H2" s="218"/>
      <c r="I2" s="218"/>
      <c r="J2" s="218"/>
      <c r="K2" s="218"/>
    </row>
    <row r="3" spans="1:11" ht="75.75" thickBot="1">
      <c r="A3" s="217"/>
      <c r="B3" s="177" t="s">
        <v>125</v>
      </c>
      <c r="C3" s="27" t="s">
        <v>126</v>
      </c>
      <c r="D3" s="27" t="s">
        <v>127</v>
      </c>
      <c r="E3" s="16" t="s">
        <v>117</v>
      </c>
      <c r="F3" s="16" t="s">
        <v>118</v>
      </c>
      <c r="G3" s="185" t="s">
        <v>121</v>
      </c>
      <c r="H3" s="16" t="s">
        <v>119</v>
      </c>
      <c r="I3" s="16" t="s">
        <v>120</v>
      </c>
      <c r="J3" s="17" t="s">
        <v>122</v>
      </c>
      <c r="K3" s="17" t="s">
        <v>123</v>
      </c>
    </row>
    <row r="4" spans="1:11" ht="14.25" collapsed="1">
      <c r="A4" s="20">
        <v>1</v>
      </c>
      <c r="B4" s="112" t="s">
        <v>174</v>
      </c>
      <c r="C4" s="109">
        <v>37970</v>
      </c>
      <c r="D4" s="109">
        <v>38153</v>
      </c>
      <c r="E4" s="104" t="s">
        <v>130</v>
      </c>
      <c r="F4" s="104" t="s">
        <v>130</v>
      </c>
      <c r="G4" s="104" t="s">
        <v>130</v>
      </c>
      <c r="H4" s="104">
        <v>0.06542054066450187</v>
      </c>
      <c r="I4" s="104" t="s">
        <v>130</v>
      </c>
      <c r="J4" s="110">
        <v>0.27405367261412006</v>
      </c>
      <c r="K4" s="130">
        <v>0.031238014816626247</v>
      </c>
    </row>
    <row r="5" spans="1:11" ht="14.25" collapsed="1">
      <c r="A5" s="20">
        <v>2</v>
      </c>
      <c r="B5" s="112" t="s">
        <v>170</v>
      </c>
      <c r="C5" s="109">
        <v>38441</v>
      </c>
      <c r="D5" s="109">
        <v>38625</v>
      </c>
      <c r="E5" s="104">
        <v>-0.035225556301421324</v>
      </c>
      <c r="F5" s="104">
        <v>-0.06436971717206075</v>
      </c>
      <c r="G5" s="104">
        <v>0.27277266821515034</v>
      </c>
      <c r="H5" s="104">
        <v>0.13934479305671665</v>
      </c>
      <c r="I5" s="104">
        <v>0.09444248151092949</v>
      </c>
      <c r="J5" s="110">
        <v>0.05524169590643235</v>
      </c>
      <c r="K5" s="129">
        <v>0.008204158198851452</v>
      </c>
    </row>
    <row r="6" spans="1:11" ht="14.25">
      <c r="A6" s="20">
        <v>3</v>
      </c>
      <c r="B6" s="112" t="s">
        <v>160</v>
      </c>
      <c r="C6" s="109">
        <v>38862</v>
      </c>
      <c r="D6" s="109">
        <v>38958</v>
      </c>
      <c r="E6" s="104">
        <v>-0.029909351341950052</v>
      </c>
      <c r="F6" s="104">
        <v>-0.06669631329607162</v>
      </c>
      <c r="G6" s="104">
        <v>-0.11809706176372381</v>
      </c>
      <c r="H6" s="104">
        <v>-0.0540151111210182</v>
      </c>
      <c r="I6" s="104">
        <v>-0.07214148749233629</v>
      </c>
      <c r="J6" s="110">
        <v>1.514199220874683</v>
      </c>
      <c r="K6" s="129">
        <v>0.17661938973318847</v>
      </c>
    </row>
    <row r="7" spans="1:11" ht="14.25">
      <c r="A7" s="20">
        <v>4</v>
      </c>
      <c r="B7" s="112" t="s">
        <v>156</v>
      </c>
      <c r="C7" s="109">
        <v>38989</v>
      </c>
      <c r="D7" s="109">
        <v>39128</v>
      </c>
      <c r="E7" s="104">
        <v>0.00024903692828481816</v>
      </c>
      <c r="F7" s="104">
        <v>0.011739208716974092</v>
      </c>
      <c r="G7" s="104">
        <v>-0.07359153466056312</v>
      </c>
      <c r="H7" s="104">
        <v>-0.06774066060027595</v>
      </c>
      <c r="I7" s="104" t="s">
        <v>130</v>
      </c>
      <c r="J7" s="110">
        <v>0.39235107605281905</v>
      </c>
      <c r="K7" s="129">
        <v>0.06568642628195653</v>
      </c>
    </row>
    <row r="8" spans="1:11" ht="14.25">
      <c r="A8" s="20">
        <v>5</v>
      </c>
      <c r="B8" s="112" t="s">
        <v>175</v>
      </c>
      <c r="C8" s="109">
        <v>39048</v>
      </c>
      <c r="D8" s="109">
        <v>39140</v>
      </c>
      <c r="E8" s="104" t="s">
        <v>130</v>
      </c>
      <c r="F8" s="104" t="s">
        <v>130</v>
      </c>
      <c r="G8" s="104">
        <v>-0.035797992414212665</v>
      </c>
      <c r="H8" s="104">
        <v>-0.04555292388131804</v>
      </c>
      <c r="I8" s="104" t="s">
        <v>130</v>
      </c>
      <c r="J8" s="110">
        <v>-0.45405225585106135</v>
      </c>
      <c r="K8" s="129">
        <v>-0.11047641344866821</v>
      </c>
    </row>
    <row r="9" spans="1:11" ht="14.25">
      <c r="A9" s="20">
        <v>6</v>
      </c>
      <c r="B9" s="112" t="s">
        <v>168</v>
      </c>
      <c r="C9" s="109">
        <v>39100</v>
      </c>
      <c r="D9" s="109">
        <v>39268</v>
      </c>
      <c r="E9" s="104">
        <v>0.012549624047189845</v>
      </c>
      <c r="F9" s="104">
        <v>0.029813161192045357</v>
      </c>
      <c r="G9" s="104">
        <v>0.04484076196709963</v>
      </c>
      <c r="H9" s="104">
        <v>0.038606920060292094</v>
      </c>
      <c r="I9" s="104">
        <v>0.01889963055903965</v>
      </c>
      <c r="J9" s="110">
        <v>0.12196972665146122</v>
      </c>
      <c r="K9" s="129">
        <v>0.02416822916568262</v>
      </c>
    </row>
    <row r="10" spans="1:11" ht="14.25">
      <c r="A10" s="20">
        <v>7</v>
      </c>
      <c r="B10" s="112" t="s">
        <v>162</v>
      </c>
      <c r="C10" s="109">
        <v>39269</v>
      </c>
      <c r="D10" s="109">
        <v>39420</v>
      </c>
      <c r="E10" s="104">
        <v>-0.019212359910332877</v>
      </c>
      <c r="F10" s="104">
        <v>-0.042358919293654096</v>
      </c>
      <c r="G10" s="104">
        <v>-0.051439069220483136</v>
      </c>
      <c r="H10" s="104">
        <v>-0.06297591719637274</v>
      </c>
      <c r="I10" s="104">
        <v>-0.05334006275891101</v>
      </c>
      <c r="J10" s="110">
        <v>-0.43832655834208245</v>
      </c>
      <c r="K10" s="129">
        <v>-0.12279731988199571</v>
      </c>
    </row>
    <row r="11" spans="1:11" s="19" customFormat="1" ht="14.25">
      <c r="A11" s="20">
        <v>8</v>
      </c>
      <c r="B11" s="112" t="s">
        <v>167</v>
      </c>
      <c r="C11" s="109">
        <v>39412</v>
      </c>
      <c r="D11" s="109">
        <v>39589</v>
      </c>
      <c r="E11" s="104">
        <v>0.011267771355926604</v>
      </c>
      <c r="F11" s="104">
        <v>0.05960127275779725</v>
      </c>
      <c r="G11" s="104">
        <v>0.035008935443907374</v>
      </c>
      <c r="H11" s="104">
        <v>0.09430705960050889</v>
      </c>
      <c r="I11" s="104">
        <v>0.04755543922289962</v>
      </c>
      <c r="J11" s="110">
        <v>-0.046433081155416334</v>
      </c>
      <c r="K11" s="128">
        <v>-0.011995739653024362</v>
      </c>
    </row>
    <row r="12" spans="1:11" s="19" customFormat="1" ht="14.25">
      <c r="A12" s="20">
        <v>9</v>
      </c>
      <c r="B12" s="112" t="s">
        <v>172</v>
      </c>
      <c r="C12" s="109">
        <v>39647</v>
      </c>
      <c r="D12" s="109">
        <v>39861</v>
      </c>
      <c r="E12" s="104">
        <v>-0.014739004196811623</v>
      </c>
      <c r="F12" s="104">
        <v>-0.025728004804404958</v>
      </c>
      <c r="G12" s="104">
        <v>0.18088507326834735</v>
      </c>
      <c r="H12" s="104">
        <v>0.06407026839870955</v>
      </c>
      <c r="I12" s="104">
        <v>0.17499614559136112</v>
      </c>
      <c r="J12" s="110">
        <v>-0.24981405144694357</v>
      </c>
      <c r="K12" s="128">
        <v>-0.08604802192981165</v>
      </c>
    </row>
    <row r="13" spans="1:11" ht="14.25" collapsed="1">
      <c r="A13" s="20">
        <v>10</v>
      </c>
      <c r="B13" s="112" t="s">
        <v>166</v>
      </c>
      <c r="C13" s="109">
        <v>40253</v>
      </c>
      <c r="D13" s="109">
        <v>40445</v>
      </c>
      <c r="E13" s="104">
        <v>0.02749397277160548</v>
      </c>
      <c r="F13" s="104">
        <v>0.04466163568200554</v>
      </c>
      <c r="G13" s="104">
        <v>-0.04565792612072639</v>
      </c>
      <c r="H13" s="104">
        <v>-0.09393073844214017</v>
      </c>
      <c r="I13" s="104">
        <v>-0.03844898937742569</v>
      </c>
      <c r="J13" s="110">
        <v>-0.6156602998922074</v>
      </c>
      <c r="K13" s="131">
        <v>-0.4510218052735191</v>
      </c>
    </row>
    <row r="14" spans="1:11" ht="14.25">
      <c r="A14" s="20">
        <v>11</v>
      </c>
      <c r="B14" s="112" t="s">
        <v>164</v>
      </c>
      <c r="C14" s="109">
        <v>40716</v>
      </c>
      <c r="D14" s="109">
        <v>40995</v>
      </c>
      <c r="E14" s="104">
        <v>0.021806924719464327</v>
      </c>
      <c r="F14" s="104">
        <v>0.020458796565490545</v>
      </c>
      <c r="G14" s="104">
        <v>0.07895215919632892</v>
      </c>
      <c r="H14" s="104" t="s">
        <v>130</v>
      </c>
      <c r="I14" s="104">
        <v>0.2760766212453396</v>
      </c>
      <c r="J14" s="110">
        <v>0.539304170854273</v>
      </c>
      <c r="K14" s="131" t="s">
        <v>21</v>
      </c>
    </row>
    <row r="15" spans="1:11" ht="15">
      <c r="A15" s="158"/>
      <c r="B15" s="163" t="s">
        <v>135</v>
      </c>
      <c r="C15" s="164" t="s">
        <v>9</v>
      </c>
      <c r="D15" s="164" t="s">
        <v>9</v>
      </c>
      <c r="E15" s="165">
        <f aca="true" t="shared" si="0" ref="E15:J15">AVERAGE(E4:E14)</f>
        <v>-0.0028576602142272004</v>
      </c>
      <c r="F15" s="165">
        <f t="shared" si="0"/>
        <v>-0.003653208850208737</v>
      </c>
      <c r="G15" s="165">
        <f t="shared" si="0"/>
        <v>0.02878760139111245</v>
      </c>
      <c r="H15" s="165">
        <f t="shared" si="0"/>
        <v>0.007753423053960396</v>
      </c>
      <c r="I15" s="165">
        <f t="shared" si="0"/>
        <v>0.05600497231261206</v>
      </c>
      <c r="J15" s="165">
        <f t="shared" si="0"/>
        <v>0.09934848329691612</v>
      </c>
      <c r="K15" s="164" t="s">
        <v>9</v>
      </c>
    </row>
    <row r="16" spans="1:11" ht="15" thickBot="1">
      <c r="A16" s="214" t="s">
        <v>136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</row>
    <row r="17" spans="2:9" ht="14.25">
      <c r="B17" s="30"/>
      <c r="C17" s="31"/>
      <c r="D17" s="31"/>
      <c r="E17" s="30"/>
      <c r="F17" s="30"/>
      <c r="G17" s="30"/>
      <c r="H17" s="30"/>
      <c r="I17" s="30"/>
    </row>
    <row r="18" spans="2:9" ht="14.25">
      <c r="B18" s="30"/>
      <c r="C18" s="31"/>
      <c r="D18" s="31"/>
      <c r="E18" s="30"/>
      <c r="F18" s="30"/>
      <c r="G18" s="30"/>
      <c r="H18" s="30"/>
      <c r="I18" s="30"/>
    </row>
    <row r="19" spans="2:9" ht="14.25">
      <c r="B19" s="112"/>
      <c r="C19" s="31"/>
      <c r="D19" s="31"/>
      <c r="E19" s="124"/>
      <c r="F19" s="30"/>
      <c r="G19" s="30"/>
      <c r="H19" s="30"/>
      <c r="I19" s="30"/>
    </row>
    <row r="20" spans="2:9" ht="14.25">
      <c r="B20" s="112"/>
      <c r="C20" s="31"/>
      <c r="D20" s="31"/>
      <c r="E20" s="30"/>
      <c r="F20" s="30"/>
      <c r="G20" s="30"/>
      <c r="H20" s="30"/>
      <c r="I20" s="30"/>
    </row>
    <row r="21" spans="2:9" ht="14.25">
      <c r="B21" s="112"/>
      <c r="C21" s="31"/>
      <c r="D21" s="31"/>
      <c r="E21" s="30"/>
      <c r="F21" s="30"/>
      <c r="G21" s="30"/>
      <c r="H21" s="30"/>
      <c r="I21" s="30"/>
    </row>
    <row r="22" spans="2:9" ht="14.25">
      <c r="B22" s="112"/>
      <c r="C22" s="31"/>
      <c r="D22" s="31"/>
      <c r="E22" s="30"/>
      <c r="F22" s="30"/>
      <c r="G22" s="30"/>
      <c r="H22" s="30"/>
      <c r="I22" s="30"/>
    </row>
    <row r="23" spans="2:9" ht="14.25">
      <c r="B23" s="112"/>
      <c r="C23" s="31"/>
      <c r="D23" s="31"/>
      <c r="E23" s="30"/>
      <c r="F23" s="30"/>
      <c r="G23" s="30"/>
      <c r="H23" s="30"/>
      <c r="I23" s="30"/>
    </row>
    <row r="24" spans="2:9" ht="14.25">
      <c r="B24" s="112"/>
      <c r="C24" s="31"/>
      <c r="D24" s="31"/>
      <c r="E24" s="30"/>
      <c r="F24" s="30"/>
      <c r="G24" s="30"/>
      <c r="H24" s="30"/>
      <c r="I24" s="30"/>
    </row>
    <row r="25" spans="2:9" ht="14.25">
      <c r="B25" s="112"/>
      <c r="C25" s="31"/>
      <c r="D25" s="31"/>
      <c r="E25" s="30"/>
      <c r="F25" s="30"/>
      <c r="G25" s="30"/>
      <c r="H25" s="30"/>
      <c r="I25" s="30"/>
    </row>
    <row r="26" ht="14.25">
      <c r="B26" s="112"/>
    </row>
    <row r="27" ht="14.25">
      <c r="B27" s="112"/>
    </row>
    <row r="29" ht="14.25">
      <c r="C29" s="5"/>
    </row>
    <row r="30" ht="14.25">
      <c r="C30" s="5"/>
    </row>
    <row r="31" ht="14.25">
      <c r="C31" s="5"/>
    </row>
    <row r="32" ht="14.25">
      <c r="C32" s="5"/>
    </row>
    <row r="33" ht="14.25">
      <c r="C33" s="5"/>
    </row>
    <row r="34" ht="14.25">
      <c r="C34" s="5"/>
    </row>
    <row r="35" ht="14.25">
      <c r="C35" s="5"/>
    </row>
    <row r="36" ht="14.25">
      <c r="C36" s="5"/>
    </row>
  </sheetData>
  <mergeCells count="4">
    <mergeCell ref="A2:A3"/>
    <mergeCell ref="A1:J1"/>
    <mergeCell ref="E2:K2"/>
    <mergeCell ref="A16:K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51"/>
  <sheetViews>
    <sheetView zoomScale="80" zoomScaleNormal="80" workbookViewId="0" topLeftCell="A1">
      <selection activeCell="H42" sqref="H42"/>
    </sheetView>
  </sheetViews>
  <sheetFormatPr defaultColWidth="9.00390625" defaultRowHeight="12.75"/>
  <cols>
    <col min="1" max="1" width="4.125" style="23" customWidth="1"/>
    <col min="2" max="2" width="50.75390625" style="23" customWidth="1"/>
    <col min="3" max="3" width="24.75390625" style="23" customWidth="1"/>
    <col min="4" max="4" width="24.75390625" style="24" customWidth="1"/>
    <col min="5" max="7" width="24.75390625" style="23" customWidth="1"/>
    <col min="8" max="16384" width="9.125" style="23" customWidth="1"/>
  </cols>
  <sheetData>
    <row r="1" spans="1:7" s="32" customFormat="1" ht="16.5" thickBot="1">
      <c r="A1" s="220" t="s">
        <v>179</v>
      </c>
      <c r="B1" s="220"/>
      <c r="C1" s="220"/>
      <c r="D1" s="220"/>
      <c r="E1" s="220"/>
      <c r="F1" s="220"/>
      <c r="G1" s="220"/>
    </row>
    <row r="2" spans="1:7" s="32" customFormat="1" ht="15.75" customHeight="1" thickBot="1">
      <c r="A2" s="216" t="s">
        <v>48</v>
      </c>
      <c r="B2" s="223" t="s">
        <v>125</v>
      </c>
      <c r="C2" s="221" t="s">
        <v>139</v>
      </c>
      <c r="D2" s="222"/>
      <c r="E2" s="221" t="s">
        <v>140</v>
      </c>
      <c r="F2" s="222"/>
      <c r="G2" s="225" t="s">
        <v>141</v>
      </c>
    </row>
    <row r="3" spans="1:7" s="32" customFormat="1" ht="15.75" thickBot="1">
      <c r="A3" s="217"/>
      <c r="B3" s="224"/>
      <c r="C3" s="36" t="s">
        <v>142</v>
      </c>
      <c r="D3" s="36" t="s">
        <v>143</v>
      </c>
      <c r="E3" s="36" t="s">
        <v>144</v>
      </c>
      <c r="F3" s="36" t="s">
        <v>143</v>
      </c>
      <c r="G3" s="226"/>
    </row>
    <row r="4" spans="1:8" s="32" customFormat="1" ht="14.25">
      <c r="A4" s="20">
        <v>1</v>
      </c>
      <c r="B4" s="112" t="s">
        <v>166</v>
      </c>
      <c r="C4" s="39">
        <v>59.03967000000016</v>
      </c>
      <c r="D4" s="104">
        <v>0.03046922654396013</v>
      </c>
      <c r="E4" s="40">
        <v>150</v>
      </c>
      <c r="F4" s="104">
        <v>0.0028956410949384196</v>
      </c>
      <c r="G4" s="41">
        <v>5.714698332110571</v>
      </c>
      <c r="H4" s="112"/>
    </row>
    <row r="5" spans="1:8" s="32" customFormat="1" ht="14.25">
      <c r="A5" s="20">
        <v>2</v>
      </c>
      <c r="B5" s="112" t="s">
        <v>167</v>
      </c>
      <c r="C5" s="39">
        <v>15.448540000000039</v>
      </c>
      <c r="D5" s="104">
        <v>0.011267771355910752</v>
      </c>
      <c r="E5" s="40">
        <v>0</v>
      </c>
      <c r="F5" s="104">
        <v>0</v>
      </c>
      <c r="G5" s="41">
        <v>0</v>
      </c>
      <c r="H5" s="112"/>
    </row>
    <row r="6" spans="1:8" s="32" customFormat="1" ht="14.25">
      <c r="A6" s="20">
        <v>3</v>
      </c>
      <c r="B6" s="112" t="s">
        <v>168</v>
      </c>
      <c r="C6" s="39">
        <v>12.20928000000003</v>
      </c>
      <c r="D6" s="104">
        <v>0.012549624047213081</v>
      </c>
      <c r="E6" s="40">
        <v>0</v>
      </c>
      <c r="F6" s="104">
        <v>0</v>
      </c>
      <c r="G6" s="41">
        <v>0</v>
      </c>
      <c r="H6" s="112"/>
    </row>
    <row r="7" spans="1:8" s="32" customFormat="1" ht="14.25">
      <c r="A7" s="20">
        <v>4</v>
      </c>
      <c r="B7" s="112" t="s">
        <v>156</v>
      </c>
      <c r="C7" s="39">
        <v>2.84925</v>
      </c>
      <c r="D7" s="104">
        <v>0.0002490369282891555</v>
      </c>
      <c r="E7" s="40">
        <v>0</v>
      </c>
      <c r="F7" s="104">
        <v>0</v>
      </c>
      <c r="G7" s="41">
        <v>0</v>
      </c>
      <c r="H7" s="112"/>
    </row>
    <row r="8" spans="1:8" s="32" customFormat="1" ht="14.25">
      <c r="A8" s="20">
        <v>5</v>
      </c>
      <c r="B8" s="112" t="s">
        <v>172</v>
      </c>
      <c r="C8" s="39">
        <v>-10.4705</v>
      </c>
      <c r="D8" s="104">
        <v>-0.01473900419681197</v>
      </c>
      <c r="E8" s="40">
        <v>0</v>
      </c>
      <c r="F8" s="104">
        <v>0</v>
      </c>
      <c r="G8" s="41">
        <v>0</v>
      </c>
      <c r="H8" s="112"/>
    </row>
    <row r="9" spans="1:8" s="32" customFormat="1" ht="14.25">
      <c r="A9" s="20">
        <v>6</v>
      </c>
      <c r="B9" s="112" t="s">
        <v>170</v>
      </c>
      <c r="C9" s="39">
        <v>-26.353610000000103</v>
      </c>
      <c r="D9" s="104">
        <v>-0.03522555630142132</v>
      </c>
      <c r="E9" s="40">
        <v>0</v>
      </c>
      <c r="F9" s="104">
        <v>0</v>
      </c>
      <c r="G9" s="41">
        <v>0</v>
      </c>
      <c r="H9" s="112"/>
    </row>
    <row r="10" spans="1:8" s="32" customFormat="1" ht="14.25">
      <c r="A10" s="20">
        <v>7</v>
      </c>
      <c r="B10" s="112" t="s">
        <v>162</v>
      </c>
      <c r="C10" s="39">
        <v>-54.57658000000008</v>
      </c>
      <c r="D10" s="104">
        <v>-0.01921235991030838</v>
      </c>
      <c r="E10" s="40">
        <v>0</v>
      </c>
      <c r="F10" s="104">
        <v>0</v>
      </c>
      <c r="G10" s="41">
        <v>0</v>
      </c>
      <c r="H10" s="112"/>
    </row>
    <row r="11" spans="1:8" s="32" customFormat="1" ht="14.25">
      <c r="A11" s="20">
        <v>8</v>
      </c>
      <c r="B11" s="112" t="s">
        <v>160</v>
      </c>
      <c r="C11" s="39">
        <v>-420.57072000000073</v>
      </c>
      <c r="D11" s="104">
        <v>-0.03937089489826314</v>
      </c>
      <c r="E11" s="40">
        <v>-402</v>
      </c>
      <c r="F11" s="104">
        <v>-0.009753257151175487</v>
      </c>
      <c r="G11" s="41">
        <v>-99.20564165689748</v>
      </c>
      <c r="H11" s="112"/>
    </row>
    <row r="12" spans="1:8" s="32" customFormat="1" ht="14.25">
      <c r="A12" s="20">
        <v>9</v>
      </c>
      <c r="B12" s="112" t="s">
        <v>164</v>
      </c>
      <c r="C12" s="39">
        <v>-635.15519</v>
      </c>
      <c r="D12" s="104">
        <v>-0.22852192621451942</v>
      </c>
      <c r="E12" s="40">
        <v>-452</v>
      </c>
      <c r="F12" s="104">
        <v>-0.24498644986449863</v>
      </c>
      <c r="G12" s="41">
        <v>-684.1467247262874</v>
      </c>
      <c r="H12" s="112"/>
    </row>
    <row r="13" spans="1:8" s="32" customFormat="1" ht="14.25">
      <c r="A13" s="20">
        <v>10</v>
      </c>
      <c r="B13" s="112" t="s">
        <v>174</v>
      </c>
      <c r="C13" s="39" t="s">
        <v>130</v>
      </c>
      <c r="D13" s="39" t="s">
        <v>130</v>
      </c>
      <c r="E13" s="39" t="s">
        <v>130</v>
      </c>
      <c r="F13" s="39" t="s">
        <v>130</v>
      </c>
      <c r="G13" s="39" t="s">
        <v>130</v>
      </c>
      <c r="H13" s="112"/>
    </row>
    <row r="14" spans="1:8" s="32" customFormat="1" ht="14.25">
      <c r="A14" s="20">
        <v>11</v>
      </c>
      <c r="B14" s="112" t="s">
        <v>175</v>
      </c>
      <c r="C14" s="39" t="s">
        <v>130</v>
      </c>
      <c r="D14" s="39" t="s">
        <v>130</v>
      </c>
      <c r="E14" s="39" t="s">
        <v>130</v>
      </c>
      <c r="F14" s="39" t="s">
        <v>130</v>
      </c>
      <c r="G14" s="39" t="s">
        <v>130</v>
      </c>
      <c r="H14" s="112"/>
    </row>
    <row r="15" spans="1:7" s="32" customFormat="1" ht="15.75" thickBot="1">
      <c r="A15" s="120"/>
      <c r="B15" s="96" t="s">
        <v>96</v>
      </c>
      <c r="C15" s="121">
        <f>SUM(C4:C13)</f>
        <v>-1057.5798600000007</v>
      </c>
      <c r="D15" s="101">
        <v>-0.031585020646765015</v>
      </c>
      <c r="E15" s="98">
        <f>SUM(E4:E13)</f>
        <v>-704</v>
      </c>
      <c r="F15" s="101">
        <v>-4.244367019580157E-05</v>
      </c>
      <c r="G15" s="99">
        <f>SUM(G4:G13)</f>
        <v>-777.6376680510743</v>
      </c>
    </row>
    <row r="16" s="32" customFormat="1" ht="14.25">
      <c r="D16" s="42"/>
    </row>
    <row r="17" s="32" customFormat="1" ht="14.25">
      <c r="D17" s="42"/>
    </row>
    <row r="18" s="32" customFormat="1" ht="14.25">
      <c r="D18" s="42"/>
    </row>
    <row r="19" s="32" customFormat="1" ht="14.25">
      <c r="D19" s="42"/>
    </row>
    <row r="20" s="32" customFormat="1" ht="14.25">
      <c r="D20" s="42"/>
    </row>
    <row r="21" s="32" customFormat="1" ht="14.25">
      <c r="D21" s="42"/>
    </row>
    <row r="22" s="32" customFormat="1" ht="14.25">
      <c r="D22" s="42"/>
    </row>
    <row r="23" s="32" customFormat="1" ht="14.25">
      <c r="D23" s="42"/>
    </row>
    <row r="24" s="32" customFormat="1" ht="14.25">
      <c r="D24" s="42"/>
    </row>
    <row r="25" s="32" customFormat="1" ht="14.25">
      <c r="D25" s="42"/>
    </row>
    <row r="26" s="32" customFormat="1" ht="14.25">
      <c r="D26" s="42"/>
    </row>
    <row r="27" s="32" customFormat="1" ht="14.25">
      <c r="D27" s="42"/>
    </row>
    <row r="28" s="32" customFormat="1" ht="14.25">
      <c r="D28" s="42"/>
    </row>
    <row r="29" s="32" customFormat="1" ht="14.25">
      <c r="D29" s="42"/>
    </row>
    <row r="30" s="32" customFormat="1" ht="14.25">
      <c r="D30" s="42"/>
    </row>
    <row r="31" s="32" customFormat="1" ht="14.25">
      <c r="D31" s="42"/>
    </row>
    <row r="32" s="32" customFormat="1" ht="14.25">
      <c r="D32" s="42"/>
    </row>
    <row r="33" s="32" customFormat="1" ht="14.25">
      <c r="D33" s="42"/>
    </row>
    <row r="34" s="32" customFormat="1" ht="14.25">
      <c r="D34" s="42"/>
    </row>
    <row r="35" s="32" customFormat="1" ht="14.25">
      <c r="D35" s="42"/>
    </row>
    <row r="36" s="32" customFormat="1" ht="14.25">
      <c r="D36" s="42"/>
    </row>
    <row r="37" s="32" customFormat="1" ht="14.25"/>
    <row r="38" s="32" customFormat="1" ht="14.25"/>
    <row r="39" spans="8:9" s="32" customFormat="1" ht="14.25">
      <c r="H39" s="23"/>
      <c r="I39" s="23"/>
    </row>
    <row r="42" spans="2:5" ht="30.75" thickBot="1">
      <c r="B42" s="43" t="s">
        <v>180</v>
      </c>
      <c r="C42" s="36" t="s">
        <v>145</v>
      </c>
      <c r="D42" s="36" t="s">
        <v>146</v>
      </c>
      <c r="E42" s="37" t="s">
        <v>147</v>
      </c>
    </row>
    <row r="43" spans="1:5" ht="14.25">
      <c r="A43" s="23">
        <v>1</v>
      </c>
      <c r="B43" s="38" t="str">
        <f aca="true" t="shared" si="0" ref="B43:D51">B4</f>
        <v>"Aurum"</v>
      </c>
      <c r="C43" s="125">
        <f t="shared" si="0"/>
        <v>59.03967000000016</v>
      </c>
      <c r="D43" s="104">
        <f t="shared" si="0"/>
        <v>0.03046922654396013</v>
      </c>
      <c r="E43" s="126">
        <f aca="true" t="shared" si="1" ref="E43:E51">G4</f>
        <v>5.714698332110571</v>
      </c>
    </row>
    <row r="44" spans="1:5" ht="14.25">
      <c r="A44" s="23">
        <v>2</v>
      </c>
      <c r="B44" s="38" t="str">
        <f t="shared" si="0"/>
        <v>"OTP Balanced"</v>
      </c>
      <c r="C44" s="125">
        <f t="shared" si="0"/>
        <v>15.448540000000039</v>
      </c>
      <c r="D44" s="104">
        <f t="shared" si="0"/>
        <v>0.011267771355910752</v>
      </c>
      <c r="E44" s="126">
        <f t="shared" si="1"/>
        <v>0</v>
      </c>
    </row>
    <row r="45" spans="1:5" ht="14.25">
      <c r="A45" s="23">
        <v>3</v>
      </c>
      <c r="B45" s="38" t="str">
        <f t="shared" si="0"/>
        <v>"Balanced Fund "Parity"</v>
      </c>
      <c r="C45" s="125">
        <f t="shared" si="0"/>
        <v>12.20928000000003</v>
      </c>
      <c r="D45" s="104">
        <f t="shared" si="0"/>
        <v>0.012549624047213081</v>
      </c>
      <c r="E45" s="126">
        <f t="shared" si="1"/>
        <v>0</v>
      </c>
    </row>
    <row r="46" spans="1:5" ht="14.25">
      <c r="A46" s="23">
        <v>4</v>
      </c>
      <c r="B46" s="38" t="str">
        <f t="shared" si="0"/>
        <v>"Absolute-Invest"</v>
      </c>
      <c r="C46" s="125">
        <f t="shared" si="0"/>
        <v>2.84925</v>
      </c>
      <c r="D46" s="104">
        <f t="shared" si="0"/>
        <v>0.0002490369282891555</v>
      </c>
      <c r="E46" s="126">
        <f t="shared" si="1"/>
        <v>0</v>
      </c>
    </row>
    <row r="47" spans="1:5" ht="14.25">
      <c r="A47" s="23">
        <v>5</v>
      </c>
      <c r="B47" s="38" t="str">
        <f t="shared" si="0"/>
        <v>"UNIVER.UA/Otaman: Fund of Perspective Equities"</v>
      </c>
      <c r="C47" s="125">
        <f t="shared" si="0"/>
        <v>-10.4705</v>
      </c>
      <c r="D47" s="104">
        <f t="shared" si="0"/>
        <v>-0.01473900419681197</v>
      </c>
      <c r="E47" s="126">
        <f t="shared" si="1"/>
        <v>0</v>
      </c>
    </row>
    <row r="48" spans="1:5" ht="14.25">
      <c r="A48" s="23">
        <v>6</v>
      </c>
      <c r="B48" s="38" t="str">
        <f t="shared" si="0"/>
        <v>"Optimum"</v>
      </c>
      <c r="C48" s="125">
        <f t="shared" si="0"/>
        <v>-26.353610000000103</v>
      </c>
      <c r="D48" s="104">
        <f t="shared" si="0"/>
        <v>-0.03522555630142132</v>
      </c>
      <c r="E48" s="126">
        <f t="shared" si="1"/>
        <v>0</v>
      </c>
    </row>
    <row r="49" spans="1:5" ht="14.25">
      <c r="A49" s="23">
        <v>7</v>
      </c>
      <c r="B49" s="38" t="str">
        <f t="shared" si="0"/>
        <v>"Concorde Perspectiva"</v>
      </c>
      <c r="C49" s="125">
        <f t="shared" si="0"/>
        <v>-54.57658000000008</v>
      </c>
      <c r="D49" s="104">
        <f t="shared" si="0"/>
        <v>-0.01921235991030838</v>
      </c>
      <c r="E49" s="126">
        <f t="shared" si="1"/>
        <v>0</v>
      </c>
    </row>
    <row r="50" spans="1:5" ht="14.25">
      <c r="A50" s="23">
        <v>8</v>
      </c>
      <c r="B50" s="38" t="str">
        <f t="shared" si="0"/>
        <v>"Platinum"</v>
      </c>
      <c r="C50" s="125">
        <f t="shared" si="0"/>
        <v>-420.57072000000073</v>
      </c>
      <c r="D50" s="104">
        <f t="shared" si="0"/>
        <v>-0.03937089489826314</v>
      </c>
      <c r="E50" s="126">
        <f t="shared" si="1"/>
        <v>-99.20564165689748</v>
      </c>
    </row>
    <row r="51" spans="2:5" ht="14.25">
      <c r="B51" s="38" t="str">
        <f t="shared" si="0"/>
        <v>"Orion"</v>
      </c>
      <c r="C51" s="125">
        <f t="shared" si="0"/>
        <v>-635.15519</v>
      </c>
      <c r="D51" s="104">
        <f t="shared" si="0"/>
        <v>-0.22852192621451942</v>
      </c>
      <c r="E51" s="126">
        <f t="shared" si="1"/>
        <v>-684.1467247262874</v>
      </c>
    </row>
  </sheetData>
  <mergeCells count="6">
    <mergeCell ref="A2:A3"/>
    <mergeCell ref="A1:G1"/>
    <mergeCell ref="C2:D2"/>
    <mergeCell ref="E2:F2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34"/>
  <sheetViews>
    <sheetView zoomScale="80" zoomScaleNormal="80" workbookViewId="0" topLeftCell="A1">
      <selection activeCell="A1" sqref="A1:B1"/>
    </sheetView>
  </sheetViews>
  <sheetFormatPr defaultColWidth="9.00390625" defaultRowHeight="12.75"/>
  <cols>
    <col min="1" max="1" width="51.00390625" style="0" customWidth="1"/>
    <col min="2" max="2" width="12.75390625" style="0" customWidth="1"/>
    <col min="3" max="3" width="2.75390625" style="0" customWidth="1"/>
  </cols>
  <sheetData>
    <row r="1" spans="1:4" ht="15.75" thickBot="1">
      <c r="A1" s="69" t="s">
        <v>125</v>
      </c>
      <c r="B1" s="70" t="s">
        <v>205</v>
      </c>
      <c r="C1" s="9"/>
      <c r="D1" s="9"/>
    </row>
    <row r="2" spans="1:4" ht="14.25">
      <c r="A2" s="112" t="s">
        <v>170</v>
      </c>
      <c r="B2" s="150">
        <v>-0.035225556301421324</v>
      </c>
      <c r="C2" s="9"/>
      <c r="D2" s="9"/>
    </row>
    <row r="3" spans="1:4" ht="14.25">
      <c r="A3" s="112" t="s">
        <v>160</v>
      </c>
      <c r="B3" s="150">
        <v>-0.029909351341950052</v>
      </c>
      <c r="C3" s="9"/>
      <c r="D3" s="9"/>
    </row>
    <row r="4" spans="1:4" ht="14.25">
      <c r="A4" s="112" t="s">
        <v>162</v>
      </c>
      <c r="B4" s="150">
        <v>-0.019212359910332877</v>
      </c>
      <c r="C4" s="9"/>
      <c r="D4" s="9"/>
    </row>
    <row r="5" spans="1:4" ht="14.25">
      <c r="A5" s="112" t="s">
        <v>172</v>
      </c>
      <c r="B5" s="150">
        <v>-0.014739004196811623</v>
      </c>
      <c r="C5" s="9"/>
      <c r="D5" s="9"/>
    </row>
    <row r="6" spans="1:4" ht="14.25">
      <c r="A6" s="28" t="s">
        <v>156</v>
      </c>
      <c r="B6" s="150">
        <v>0.00024903692828481816</v>
      </c>
      <c r="C6" s="9"/>
      <c r="D6" s="9"/>
    </row>
    <row r="7" spans="1:4" ht="14.25">
      <c r="A7" s="112" t="s">
        <v>167</v>
      </c>
      <c r="B7" s="150">
        <v>0.011267771355926604</v>
      </c>
      <c r="C7" s="9"/>
      <c r="D7" s="9"/>
    </row>
    <row r="8" spans="1:4" ht="14.25">
      <c r="A8" s="112" t="s">
        <v>168</v>
      </c>
      <c r="B8" s="150">
        <v>0.012549624047189845</v>
      </c>
      <c r="C8" s="9"/>
      <c r="D8" s="9"/>
    </row>
    <row r="9" spans="1:4" ht="14.25">
      <c r="A9" s="112" t="s">
        <v>164</v>
      </c>
      <c r="B9" s="153">
        <v>0.021806924719464327</v>
      </c>
      <c r="C9" s="9"/>
      <c r="D9" s="9"/>
    </row>
    <row r="10" spans="1:4" ht="14.25">
      <c r="A10" s="112" t="s">
        <v>166</v>
      </c>
      <c r="B10" s="176">
        <v>0.02749397277160548</v>
      </c>
      <c r="C10" s="9"/>
      <c r="D10" s="9"/>
    </row>
    <row r="11" spans="1:4" ht="14.25">
      <c r="A11" s="28" t="s">
        <v>148</v>
      </c>
      <c r="B11" s="151">
        <v>0.0028576602142272</v>
      </c>
      <c r="C11" s="9"/>
      <c r="D11" s="9"/>
    </row>
    <row r="12" spans="1:4" ht="14.25">
      <c r="A12" s="28" t="s">
        <v>45</v>
      </c>
      <c r="B12" s="151">
        <v>0.026959963991828984</v>
      </c>
      <c r="C12" s="9"/>
      <c r="D12" s="9"/>
    </row>
    <row r="13" spans="1:4" ht="14.25">
      <c r="A13" s="28" t="s">
        <v>46</v>
      </c>
      <c r="B13" s="151">
        <v>0.024017044354057937</v>
      </c>
      <c r="C13" s="9"/>
      <c r="D13" s="9"/>
    </row>
    <row r="14" spans="1:4" ht="14.25">
      <c r="A14" s="28" t="s">
        <v>149</v>
      </c>
      <c r="B14" s="151">
        <v>0.026613863938255378</v>
      </c>
      <c r="C14" s="9"/>
      <c r="D14" s="9"/>
    </row>
    <row r="15" spans="1:4" ht="14.25">
      <c r="A15" s="28" t="s">
        <v>150</v>
      </c>
      <c r="B15" s="151">
        <v>0.007452054794520491</v>
      </c>
      <c r="C15" s="9"/>
      <c r="D15" s="9"/>
    </row>
    <row r="16" spans="1:4" ht="14.25">
      <c r="A16" s="28" t="s">
        <v>151</v>
      </c>
      <c r="B16" s="151">
        <v>0.016767123287671232</v>
      </c>
      <c r="C16" s="9"/>
      <c r="D16" s="9"/>
    </row>
    <row r="17" spans="1:4" ht="15" thickBot="1">
      <c r="A17" s="190" t="s">
        <v>152</v>
      </c>
      <c r="B17" s="152">
        <v>0.07857340934042067</v>
      </c>
      <c r="C17" s="9"/>
      <c r="D17" s="9"/>
    </row>
    <row r="18" spans="2:4" ht="12.75">
      <c r="B18" s="9"/>
      <c r="C18" s="9"/>
      <c r="D18" s="9"/>
    </row>
    <row r="19" spans="1:4" ht="14.25">
      <c r="A19" s="192"/>
      <c r="B19" s="58"/>
      <c r="C19" s="9"/>
      <c r="D19" s="9"/>
    </row>
    <row r="20" spans="1:4" ht="14.25">
      <c r="A20" s="192"/>
      <c r="B20" s="58"/>
      <c r="C20" s="9"/>
      <c r="D20" s="9"/>
    </row>
    <row r="21" spans="1:4" ht="14.25">
      <c r="A21" s="192"/>
      <c r="B21" s="58"/>
      <c r="C21" s="9"/>
      <c r="D21" s="9"/>
    </row>
    <row r="22" spans="1:4" ht="14.25">
      <c r="A22" s="192"/>
      <c r="B22" s="58"/>
      <c r="C22" s="9"/>
      <c r="D22" s="9"/>
    </row>
    <row r="23" spans="1:4" ht="14.25">
      <c r="A23" s="192"/>
      <c r="B23" s="58"/>
      <c r="C23" s="9"/>
      <c r="D23" s="9"/>
    </row>
    <row r="24" spans="1:2" ht="14.25">
      <c r="A24" s="192"/>
      <c r="B24" s="9"/>
    </row>
    <row r="25" ht="14.25">
      <c r="A25" s="192"/>
    </row>
    <row r="26" ht="14.25">
      <c r="A26" s="192"/>
    </row>
    <row r="27" ht="14.25">
      <c r="A27" s="57"/>
    </row>
    <row r="28" spans="1:2" ht="14.25">
      <c r="A28" s="57"/>
      <c r="B28" s="7"/>
    </row>
    <row r="29" spans="1:2" ht="14.25">
      <c r="A29" s="57"/>
      <c r="B29" s="7"/>
    </row>
    <row r="30" spans="1:2" ht="14.25">
      <c r="A30" s="57"/>
      <c r="B30" s="7"/>
    </row>
    <row r="31" ht="14.25">
      <c r="A31" s="57"/>
    </row>
    <row r="32" ht="14.25">
      <c r="A32" s="57"/>
    </row>
    <row r="33" ht="14.25">
      <c r="A33" s="204"/>
    </row>
    <row r="34" ht="12.75">
      <c r="A34" s="9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2013-09-04T10:37:59Z</dcterms:modified>
  <cp:category/>
  <cp:version/>
  <cp:contentType/>
  <cp:contentStatus/>
</cp:coreProperties>
</file>