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12"/>
  </bookViews>
  <sheets>
    <sheet name="Ind+RoR" sheetId="1" r:id="rId1"/>
    <sheet name="O_NAV" sheetId="2" r:id="rId2"/>
    <sheet name="O_RoR" sheetId="3" r:id="rId3"/>
    <sheet name="O_Dynamics NAV" sheetId="4" r:id="rId4"/>
    <sheet name="O_Diagram (RoR)" sheetId="5" r:id="rId5"/>
    <sheet name="І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 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 (RoR)'!$A$1:$B$1</definedName>
    <definedName name="_xlnm._FilterDatabase" localSheetId="0" hidden="1">'Ind+RoR'!$A$22:$C$22</definedName>
    <definedName name="_xlnm._FilterDatabase" localSheetId="4" hidden="1">'O_Diagram 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<sst xmlns="http://schemas.openxmlformats.org/spreadsheetml/2006/main" count="361" uniqueCount="121">
  <si>
    <t>http://www.task.ua/</t>
  </si>
  <si>
    <t>http://univer.ua/</t>
  </si>
  <si>
    <t>Разом</t>
  </si>
  <si>
    <t>х</t>
  </si>
  <si>
    <t>http://www.altus.ua/</t>
  </si>
  <si>
    <t>http://www.vseswit.com.ua/</t>
  </si>
  <si>
    <t>http://www.kinto.com/</t>
  </si>
  <si>
    <t>http://www.am.eavex.com.ua/</t>
  </si>
  <si>
    <t>http://am.artcapital.ua/</t>
  </si>
  <si>
    <t>http://otpcapital.com.ua/</t>
  </si>
  <si>
    <t>Fund</t>
  </si>
  <si>
    <t>1 month*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</si>
  <si>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</si>
  <si>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</si>
  <si>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</si>
  <si>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</si>
  <si>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</si>
  <si>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</si>
  <si>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</si>
  <si>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May</t>
  </si>
  <si>
    <t>June</t>
  </si>
  <si>
    <t>YTD 2023</t>
  </si>
  <si>
    <t>no data</t>
  </si>
  <si>
    <t>Index</t>
  </si>
  <si>
    <t>Monthly change</t>
  </si>
  <si>
    <t>YTD change</t>
  </si>
  <si>
    <t>SHANGHAI SE COMPOSITE (China)</t>
  </si>
  <si>
    <t>FTSE 100  (UK)</t>
  </si>
  <si>
    <t>DAX (Germany)</t>
  </si>
  <si>
    <t>HANG SENG (Hong-Kong)</t>
  </si>
  <si>
    <t>CAC 40 (France)</t>
  </si>
  <si>
    <t>DJI (USA)</t>
  </si>
  <si>
    <t>S&amp;P 500 (USA)</t>
  </si>
  <si>
    <t>NIKKEI 225 (Japan)</t>
  </si>
  <si>
    <t>WIG20 (Poland)</t>
  </si>
  <si>
    <t>Open-Ended CIIs. Ranking by NAV</t>
  </si>
  <si>
    <t>No.</t>
  </si>
  <si>
    <t>Name*</t>
  </si>
  <si>
    <t>NAV, UAH</t>
  </si>
  <si>
    <t>Number of IC in circulation</t>
  </si>
  <si>
    <t>NAV per one IC, UAH</t>
  </si>
  <si>
    <t>IC nominal, UAH</t>
  </si>
  <si>
    <t>AMC</t>
  </si>
  <si>
    <t>AMC official site</t>
  </si>
  <si>
    <t>ОТP Klasychnyi</t>
  </si>
  <si>
    <t>КІNТО-Кlasychnyi</t>
  </si>
  <si>
    <t>ОТP Fond Aktsii</t>
  </si>
  <si>
    <t>UNIVER.UA/Yaroslav Mudryi: Fond Aktsii</t>
  </si>
  <si>
    <t>UNIVER.UA/Мykhailo Hrushevskyi: Fond Derzhavnykh Paperiv</t>
  </si>
  <si>
    <t>Altus – Depozyt</t>
  </si>
  <si>
    <t>KINTO-Kaznacheiskyi</t>
  </si>
  <si>
    <t>Altus – Zbalansovanyi</t>
  </si>
  <si>
    <t>Sofiivskyi</t>
  </si>
  <si>
    <t>UNIVER.UA/Volodymyr Velykyi: Fond Zbalansovanyi</t>
  </si>
  <si>
    <t>UNIVER.UA/Taras Shevchenko: Fond Zaoshchadzhen</t>
  </si>
  <si>
    <t>VSI</t>
  </si>
  <si>
    <t>КІNTO-Ekviti</t>
  </si>
  <si>
    <t>ТАSK Resurs</t>
  </si>
  <si>
    <t>Nadbannia</t>
  </si>
  <si>
    <t>Total</t>
  </si>
  <si>
    <t>(*) All funds are diversified unit funds.</t>
  </si>
  <si>
    <t>Others</t>
  </si>
  <si>
    <t>LLC AMC "OTP Kapital"</t>
  </si>
  <si>
    <t>PrJSC “KINTO”</t>
  </si>
  <si>
    <t>LLC AMC “Univer Menedzhment”</t>
  </si>
  <si>
    <t>LLC AMC "Altus Assets Aktivitis"</t>
  </si>
  <si>
    <t>LLC AMC "Altus Essets Aktivitis"</t>
  </si>
  <si>
    <t>LLC AMC "IVEKS ESSET MENEDZHMENT"</t>
  </si>
  <si>
    <t>LLC  AMC "Vsesvit"</t>
  </si>
  <si>
    <t>LLC AMC "TASK-Invest"</t>
  </si>
  <si>
    <t>LLC AMC “ART-KAPITAL Menedzhment”</t>
  </si>
  <si>
    <t>Rate of Return of Open-Ended CIIs. Ranking by Date of Reaching Compliance with Standards</t>
  </si>
  <si>
    <t>Registration date</t>
  </si>
  <si>
    <t>Date of reaching compliance with standards</t>
  </si>
  <si>
    <t>Rate of Return on Investment Certificates</t>
  </si>
  <si>
    <t xml:space="preserve">1 month </t>
  </si>
  <si>
    <t>3 months</t>
  </si>
  <si>
    <t>1 year</t>
  </si>
  <si>
    <t>6 months (YTD)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</si>
  <si>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</si>
  <si>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</si>
  <si>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</si>
  <si>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formula.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</si>
  <si>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</si>
  <si>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</si>
  <si>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</si>
  <si>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</si>
  <si>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</si>
  <si>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</si>
  <si>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</si>
  <si>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</si>
  <si>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</si>
  <si>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</si>
  <si>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</si>
  <si>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Funds' average rate of return</t>
  </si>
  <si>
    <t>EURO Deposits</t>
  </si>
  <si>
    <t>USD Deposits</t>
  </si>
  <si>
    <t>UAH Deposits</t>
  </si>
  <si>
    <t>"Gold" deposit (at official rate of gold)</t>
  </si>
  <si>
    <t>KINTO-Hold</t>
  </si>
  <si>
    <t>Іndeks Ukrainskoi Birzhi</t>
  </si>
  <si>
    <t>ТАSК Universal</t>
  </si>
  <si>
    <t>Interval CIIs. Ranking by NAV</t>
  </si>
  <si>
    <t>Form</t>
  </si>
  <si>
    <t>Type</t>
  </si>
  <si>
    <t>Rate of Return of Interval CIIs. Ranking by Date of Reaching Compliance with Standards</t>
  </si>
  <si>
    <t>*The indicator "since the fund's inception, % per annum (average)" is calculated based on compound interest formula</t>
  </si>
  <si>
    <t>Dynamics of Interval CIIs. Ranking by Net Inflow</t>
  </si>
  <si>
    <t>Net inflow/ outflow of capital during month, UAH, k</t>
  </si>
  <si>
    <t>Closed-End CIIs. Ranking by NAV</t>
  </si>
  <si>
    <t>Number of securities in circulation</t>
  </si>
  <si>
    <t>NAV per one security, UAH</t>
  </si>
  <si>
    <t>Security nominal, UAH</t>
  </si>
  <si>
    <t xml:space="preserve"> KINTO-Hold</t>
  </si>
  <si>
    <t>LLC AMC "TASK Invest"</t>
  </si>
  <si>
    <t>unit</t>
  </si>
  <si>
    <t>non-diversified</t>
  </si>
  <si>
    <t>special bank met.</t>
  </si>
  <si>
    <t>Rate of Return of Closed-End CIIs. Ranking by Date of Reaching Compliance with Standards</t>
  </si>
  <si>
    <t>Dynamics of Closed-End CIIs. Ranking by Net Inflow</t>
  </si>
  <si>
    <t>Number of Securities in Circulation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</si>
</sst>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/>
    </border>
    <border>
      <left/>
      <right/>
      <top style="medium">
        <color indexed="21"/>
      </top>
      <bottom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/>
      <bottom style="medium">
        <color indexed="21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>
        <color indexed="63"/>
      </top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2" xfId="21" applyFont="1" applyFill="1" applyBorder="1" applyAlignment="1">
      <alignment vertical="center" wrapText="1"/>
      <protection/>
    </xf>
    <xf numFmtId="10" fontId="22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7" xfId="0" applyNumberFormat="1" applyFont="1" applyFill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5" xfId="21" applyFont="1" applyFill="1" applyBorder="1" applyAlignment="1">
      <alignment vertical="center" wrapText="1"/>
      <protection/>
    </xf>
    <xf numFmtId="10" fontId="22" fillId="0" borderId="16" xfId="22" applyNumberFormat="1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horizontal="right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 applyProtection="1">
      <alignment vertical="center" wrapText="1"/>
      <protection/>
    </xf>
    <xf numFmtId="0" fontId="22" fillId="0" borderId="18" xfId="21" applyFont="1" applyFill="1" applyBorder="1" applyAlignment="1">
      <alignment vertical="center" wrapText="1"/>
      <protection/>
    </xf>
    <xf numFmtId="10" fontId="22" fillId="0" borderId="19" xfId="22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 shrinkToFit="1"/>
    </xf>
    <xf numFmtId="4" fontId="12" fillId="0" borderId="22" xfId="0" applyNumberFormat="1" applyFont="1" applyFill="1" applyBorder="1" applyAlignment="1">
      <alignment horizontal="right" vertical="center" indent="1"/>
    </xf>
    <xf numFmtId="3" fontId="12" fillId="0" borderId="23" xfId="0" applyNumberFormat="1" applyFont="1" applyFill="1" applyBorder="1" applyAlignment="1">
      <alignment horizontal="right" vertical="center" indent="1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5" xfId="27" applyNumberFormat="1" applyFont="1" applyFill="1" applyBorder="1" applyAlignment="1">
      <alignment horizontal="right" vertical="center" indent="1"/>
    </xf>
    <xf numFmtId="10" fontId="12" fillId="0" borderId="7" xfId="0" applyNumberFormat="1" applyFont="1" applyFill="1" applyBorder="1" applyAlignment="1">
      <alignment horizontal="right" vertical="center" indent="1"/>
    </xf>
    <xf numFmtId="4" fontId="41" fillId="0" borderId="7" xfId="23" applyNumberFormat="1" applyFont="1" applyFill="1" applyBorder="1" applyAlignment="1">
      <alignment horizontal="right" vertical="center" wrapText="1" indent="1"/>
      <protection/>
    </xf>
    <xf numFmtId="3" fontId="41" fillId="0" borderId="7" xfId="23" applyNumberFormat="1" applyFont="1" applyFill="1" applyBorder="1" applyAlignment="1">
      <alignment horizontal="right" vertical="center" wrapText="1" inden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25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 indent="1"/>
    </xf>
    <xf numFmtId="0" fontId="11" fillId="0" borderId="26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left" vertical="center" wrapText="1" shrinkToFit="1"/>
    </xf>
    <xf numFmtId="0" fontId="11" fillId="0" borderId="28" xfId="0" applyFont="1" applyFill="1" applyBorder="1" applyAlignment="1">
      <alignment horizontal="left" vertical="center" wrapText="1" shrinkToFit="1"/>
    </xf>
    <xf numFmtId="4" fontId="11" fillId="0" borderId="29" xfId="0" applyNumberFormat="1" applyFont="1" applyFill="1" applyBorder="1" applyAlignment="1">
      <alignment horizontal="right" vertical="center" indent="1"/>
    </xf>
    <xf numFmtId="10" fontId="11" fillId="0" borderId="29" xfId="27" applyNumberFormat="1" applyFont="1" applyFill="1" applyBorder="1" applyAlignment="1">
      <alignment horizontal="right" vertical="center" indent="1"/>
    </xf>
    <xf numFmtId="4" fontId="11" fillId="0" borderId="3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1" xfId="0" applyFont="1" applyFill="1" applyBorder="1" applyAlignment="1">
      <alignment horizontal="left" vertical="center" wrapText="1" shrinkToFit="1"/>
    </xf>
    <xf numFmtId="4" fontId="11" fillId="0" borderId="32" xfId="0" applyNumberFormat="1" applyFont="1" applyFill="1" applyBorder="1" applyAlignment="1">
      <alignment horizontal="right" vertical="center" indent="1"/>
    </xf>
    <xf numFmtId="0" fontId="22" fillId="0" borderId="4" xfId="21" applyFont="1" applyFill="1" applyBorder="1" applyAlignment="1">
      <alignment horizontal="left" vertical="center" wrapText="1"/>
      <protection/>
    </xf>
    <xf numFmtId="10" fontId="22" fillId="0" borderId="3" xfId="22" applyNumberFormat="1" applyFont="1" applyFill="1" applyBorder="1" applyAlignment="1">
      <alignment horizontal="right" vertical="center" indent="1"/>
      <protection/>
    </xf>
    <xf numFmtId="10" fontId="22" fillId="0" borderId="12" xfId="22" applyNumberFormat="1" applyFont="1" applyFill="1" applyBorder="1" applyAlignment="1">
      <alignment horizontal="right" vertical="center" indent="1"/>
      <protection/>
    </xf>
    <xf numFmtId="10" fontId="22" fillId="0" borderId="16" xfId="22" applyNumberFormat="1" applyFont="1" applyFill="1" applyBorder="1" applyAlignment="1">
      <alignment horizontal="right" vertical="center" indent="1"/>
      <protection/>
    </xf>
    <xf numFmtId="10" fontId="22" fillId="0" borderId="6" xfId="22" applyNumberFormat="1" applyFont="1" applyFill="1" applyBorder="1" applyAlignment="1">
      <alignment horizontal="right" vertical="center" indent="1"/>
      <protection/>
    </xf>
    <xf numFmtId="10" fontId="22" fillId="0" borderId="33" xfId="22" applyNumberFormat="1" applyFont="1" applyFill="1" applyBorder="1" applyAlignment="1">
      <alignment horizontal="right" vertical="center" indent="1"/>
      <protection/>
    </xf>
    <xf numFmtId="10" fontId="22" fillId="0" borderId="24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2" xfId="21" applyFont="1" applyFill="1" applyBorder="1" applyAlignment="1">
      <alignment vertical="center" wrapText="1"/>
      <protection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10" fontId="22" fillId="0" borderId="25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10" fontId="22" fillId="0" borderId="34" xfId="22" applyNumberFormat="1" applyFont="1" applyFill="1" applyBorder="1" applyAlignment="1">
      <alignment horizontal="right" vertical="center" indent="1"/>
      <protection/>
    </xf>
    <xf numFmtId="10" fontId="22" fillId="0" borderId="35" xfId="22" applyNumberFormat="1" applyFont="1" applyFill="1" applyBorder="1" applyAlignment="1">
      <alignment horizontal="center" vertical="center" wrapText="1"/>
      <protection/>
    </xf>
    <xf numFmtId="10" fontId="22" fillId="0" borderId="36" xfId="22" applyNumberFormat="1" applyFont="1" applyFill="1" applyBorder="1" applyAlignment="1">
      <alignment horizontal="center" vertical="center" wrapText="1"/>
      <protection/>
    </xf>
    <xf numFmtId="0" fontId="22" fillId="0" borderId="37" xfId="21" applyFont="1" applyFill="1" applyBorder="1" applyAlignment="1">
      <alignment vertical="center" wrapText="1"/>
      <protection/>
    </xf>
    <xf numFmtId="10" fontId="22" fillId="0" borderId="37" xfId="22" applyNumberFormat="1" applyFont="1" applyFill="1" applyBorder="1" applyAlignment="1">
      <alignment horizontal="center" vertical="center" wrapText="1"/>
      <protection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22" fillId="0" borderId="39" xfId="22" applyNumberFormat="1" applyFont="1" applyFill="1" applyBorder="1" applyAlignment="1">
      <alignment horizontal="right" vertical="center" wrapText="1" indent="1"/>
      <protection/>
    </xf>
    <xf numFmtId="4" fontId="11" fillId="0" borderId="40" xfId="0" applyNumberFormat="1" applyFont="1" applyFill="1" applyBorder="1" applyAlignment="1">
      <alignment horizontal="right" vertical="center" indent="1"/>
    </xf>
    <xf numFmtId="0" fontId="22" fillId="0" borderId="41" xfId="19" applyFont="1" applyFill="1" applyBorder="1" applyAlignment="1">
      <alignment vertical="center" wrapText="1"/>
      <protection/>
    </xf>
    <xf numFmtId="4" fontId="22" fillId="0" borderId="42" xfId="19" applyNumberFormat="1" applyFont="1" applyFill="1" applyBorder="1" applyAlignment="1">
      <alignment horizontal="center" vertical="center" wrapText="1"/>
      <protection/>
    </xf>
    <xf numFmtId="4" fontId="22" fillId="0" borderId="42" xfId="19" applyNumberFormat="1" applyFont="1" applyFill="1" applyBorder="1" applyAlignment="1">
      <alignment horizontal="right" vertical="center" wrapText="1" indent="1"/>
      <protection/>
    </xf>
    <xf numFmtId="3" fontId="22" fillId="0" borderId="42" xfId="19" applyNumberFormat="1" applyFont="1" applyFill="1" applyBorder="1" applyAlignment="1">
      <alignment horizontal="right" vertical="center" wrapText="1" indent="1"/>
      <protection/>
    </xf>
    <xf numFmtId="3" fontId="11" fillId="0" borderId="42" xfId="0" applyNumberFormat="1" applyFont="1" applyBorder="1" applyAlignment="1">
      <alignment horizontal="right" vertical="center" indent="1"/>
    </xf>
    <xf numFmtId="0" fontId="22" fillId="0" borderId="42" xfId="19" applyFont="1" applyFill="1" applyBorder="1" applyAlignment="1">
      <alignment vertical="center" wrapText="1"/>
      <protection/>
    </xf>
    <xf numFmtId="0" fontId="23" fillId="0" borderId="43" xfId="15" applyFont="1" applyFill="1" applyBorder="1" applyAlignment="1">
      <alignment vertical="center" wrapText="1"/>
    </xf>
    <xf numFmtId="14" fontId="22" fillId="0" borderId="0" xfId="21" applyNumberFormat="1" applyFont="1" applyFill="1" applyBorder="1" applyAlignment="1">
      <alignment horizontal="center" vertical="center" wrapText="1"/>
      <protection/>
    </xf>
    <xf numFmtId="10" fontId="22" fillId="0" borderId="0" xfId="22" applyNumberFormat="1" applyFont="1" applyFill="1" applyBorder="1" applyAlignment="1">
      <alignment horizontal="right" vertical="center" wrapText="1" indent="1"/>
      <protection/>
    </xf>
    <xf numFmtId="10" fontId="22" fillId="0" borderId="0" xfId="24" applyNumberFormat="1" applyFont="1" applyFill="1" applyBorder="1" applyAlignment="1">
      <alignment horizontal="right" vertical="center" wrapText="1" indent="1"/>
      <protection/>
    </xf>
    <xf numFmtId="0" fontId="11" fillId="0" borderId="9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22" fillId="0" borderId="42" xfId="22" applyNumberFormat="1" applyFont="1" applyFill="1" applyBorder="1" applyAlignment="1">
      <alignment horizontal="right" vertical="center" wrapText="1" indent="1"/>
      <protection/>
    </xf>
    <xf numFmtId="3" fontId="11" fillId="0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indent="1"/>
    </xf>
    <xf numFmtId="10" fontId="22" fillId="0" borderId="10" xfId="22" applyNumberFormat="1" applyFont="1" applyFill="1" applyBorder="1" applyAlignment="1">
      <alignment horizontal="right" vertical="center" wrapText="1" indent="1"/>
      <protection/>
    </xf>
    <xf numFmtId="4" fontId="11" fillId="0" borderId="11" xfId="0" applyNumberFormat="1" applyFont="1" applyFill="1" applyBorder="1" applyAlignment="1">
      <alignment horizontal="right" vertical="center" indent="1"/>
    </xf>
    <xf numFmtId="0" fontId="41" fillId="0" borderId="17" xfId="23" applyFont="1" applyFill="1" applyBorder="1" applyAlignment="1">
      <alignment horizontal="center" vertical="center" wrapText="1"/>
      <protection/>
    </xf>
    <xf numFmtId="0" fontId="41" fillId="0" borderId="45" xfId="23" applyFont="1" applyFill="1" applyBorder="1" applyAlignment="1">
      <alignment horizontal="center" vertical="center" wrapText="1"/>
      <protection/>
    </xf>
    <xf numFmtId="0" fontId="10" fillId="0" borderId="46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48" xfId="0" applyBorder="1" applyAlignment="1">
      <alignment/>
    </xf>
    <xf numFmtId="0" fontId="10" fillId="0" borderId="47" xfId="0" applyFont="1" applyFill="1" applyBorder="1" applyAlignment="1">
      <alignment horizontal="left" vertical="center"/>
    </xf>
    <xf numFmtId="0" fontId="7" fillId="0" borderId="46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22" fillId="0" borderId="2" xfId="21" applyFont="1" applyFill="1" applyBorder="1" applyAlignment="1">
      <alignment vertical="center" wrapText="1"/>
      <protection/>
    </xf>
    <xf numFmtId="0" fontId="7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22" fillId="0" borderId="3" xfId="19" applyFont="1" applyFill="1" applyBorder="1" applyAlignment="1">
      <alignment vertical="center" wrapText="1"/>
      <protection/>
    </xf>
    <xf numFmtId="0" fontId="22" fillId="0" borderId="3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3" xfId="20" applyFont="1" applyBorder="1" applyAlignment="1">
      <alignment vertical="center" wrapText="1"/>
      <protection/>
    </xf>
    <xf numFmtId="0" fontId="11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0" fontId="22" fillId="0" borderId="57" xfId="21" applyFont="1" applyFill="1" applyBorder="1" applyAlignment="1">
      <alignment vertical="center" wrapText="1"/>
      <protection/>
    </xf>
    <xf numFmtId="0" fontId="7" fillId="0" borderId="17" xfId="0" applyFont="1" applyBorder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14" fontId="11" fillId="0" borderId="55" xfId="0" applyNumberFormat="1" applyFont="1" applyBorder="1" applyAlignment="1">
      <alignment horizontal="center" vertical="center"/>
    </xf>
    <xf numFmtId="14" fontId="11" fillId="0" borderId="59" xfId="0" applyNumberFormat="1" applyFont="1" applyBorder="1" applyAlignment="1">
      <alignment horizontal="center" vertical="center"/>
    </xf>
    <xf numFmtId="14" fontId="29" fillId="0" borderId="56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12" fillId="0" borderId="51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left" vertical="center" wrapText="1" shrinkToFi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22" fillId="0" borderId="62" xfId="21" applyFont="1" applyBorder="1" applyAlignment="1">
      <alignment vertical="center" wrapText="1"/>
      <protection/>
    </xf>
    <xf numFmtId="0" fontId="22" fillId="0" borderId="65" xfId="21" applyFont="1" applyBorder="1" applyAlignment="1">
      <alignment vertical="center" wrapText="1"/>
      <protection/>
    </xf>
    <xf numFmtId="0" fontId="22" fillId="0" borderId="0" xfId="21" applyFont="1" applyFill="1" applyBorder="1" applyAlignment="1">
      <alignment vertical="center" wrapText="1"/>
      <protection/>
    </xf>
    <xf numFmtId="0" fontId="22" fillId="0" borderId="0" xfId="20" applyFont="1" applyFill="1" applyBorder="1" applyAlignment="1">
      <alignment vertical="center" wrapText="1"/>
      <protection/>
    </xf>
    <xf numFmtId="0" fontId="22" fillId="0" borderId="0" xfId="21" applyFont="1" applyFill="1" applyBorder="1" applyAlignment="1">
      <alignment horizontal="left" vertical="center" wrapText="1"/>
      <protection/>
    </xf>
    <xf numFmtId="0" fontId="22" fillId="0" borderId="9" xfId="21" applyFont="1" applyFill="1" applyBorder="1" applyAlignment="1">
      <alignment horizontal="left" vertical="center" wrapText="1"/>
      <protection/>
    </xf>
    <xf numFmtId="0" fontId="22" fillId="0" borderId="62" xfId="21" applyFont="1" applyFill="1" applyBorder="1" applyAlignment="1">
      <alignment horizontal="left" vertical="center" wrapText="1"/>
      <protection/>
    </xf>
    <xf numFmtId="0" fontId="20" fillId="0" borderId="62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22" fillId="0" borderId="74" xfId="20" applyFont="1" applyBorder="1" applyAlignment="1">
      <alignment vertical="center" wrapText="1"/>
      <protection/>
    </xf>
    <xf numFmtId="3" fontId="22" fillId="0" borderId="3" xfId="20" applyNumberFormat="1" applyFont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Indices and Rate of Return 
of Funds with Public  Issue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'Ind+RoR'!$B$3:$B$5</c:f>
              <c:numCache/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'Ind+RoR'!$C$3:$C$5</c:f>
              <c:numCache/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'Ind+RoR'!$D$3:$D$5</c:f>
              <c:numCache/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'Ind+RoR'!$E$3:$E$5</c:f>
              <c:numCache/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'Ind+RoR'!$F$3:$F$5</c:f>
              <c:numCache/>
            </c:numRef>
          </c:val>
        </c:ser>
        <c:overlap val="-10"/>
        <c:gapWidth val="400"/>
        <c:axId val="58546254"/>
        <c:axId val="57154239"/>
      </c:barChart>
      <c:catAx>
        <c:axId val="585462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7154239"/>
        <c:crosses val="autoZero"/>
        <c:auto val="1"/>
        <c:lblOffset val="0"/>
        <c:noMultiLvlLbl val="0"/>
      </c:catAx>
      <c:valAx>
        <c:axId val="57154239"/>
        <c:scaling>
          <c:orientation val="minMax"/>
          <c:max val="0.22"/>
          <c:min val="-0.03"/>
        </c:scaling>
        <c:axPos val="l"/>
        <c:delete val="0"/>
        <c:numFmt formatCode="0%" sourceLinked="0"/>
        <c:majorTickMark val="out"/>
        <c:minorTickMark val="none"/>
        <c:tickLblPos val="nextTo"/>
        <c:crossAx val="58546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Indices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2"/>
          <c:w val="1"/>
          <c:h val="0.5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/>
            </c:strRef>
          </c:cat>
          <c:val>
            <c:numRef>
              <c:f>'Ind+RoR'!$B$23:$B$33</c:f>
              <c:numCache/>
            </c:numRef>
          </c:val>
        </c:ser>
        <c:ser>
          <c:idx val="1"/>
          <c:order val="1"/>
          <c:tx>
            <c:strRef>
              <c:f>'Ind+RoR'!$C$22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/>
            </c:strRef>
          </c:cat>
          <c:val>
            <c:numRef>
              <c:f>'Ind+RoR'!$C$23:$C$33</c:f>
              <c:numCache/>
            </c:numRef>
          </c:val>
        </c:ser>
        <c:overlap val="-20"/>
        <c:gapWidth val="100"/>
        <c:axId val="44626104"/>
        <c:axId val="66090617"/>
      </c:barChart>
      <c:catAx>
        <c:axId val="44626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90617"/>
        <c:crosses val="autoZero"/>
        <c:auto val="0"/>
        <c:lblOffset val="100"/>
        <c:tickLblSkip val="1"/>
        <c:noMultiLvlLbl val="0"/>
      </c:catAx>
      <c:valAx>
        <c:axId val="66090617"/>
        <c:scaling>
          <c:orientation val="minMax"/>
          <c:max val="0.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26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775"/>
          <c:w val="0.59725"/>
          <c:h val="0.06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5"/>
          <c:y val="0.31175"/>
          <c:w val="0.445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O_NAV!$B$21:$B$31</c:f>
              <c:strCache/>
            </c:strRef>
          </c:cat>
          <c:val>
            <c:numRef>
              <c:f>O_NAV!$C$21:$C$31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O_NAV!$B$21:$B$31</c:f>
              <c:strCache/>
            </c:strRef>
          </c:cat>
          <c:val>
            <c:numRef>
              <c:f>O_NAV!$D$21:$D$31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CIIs'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69"/>
          <c:h val="0.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NAV'!$C$53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NAV'!$B$54:$B$64</c:f>
              <c:strCache/>
            </c:strRef>
          </c:cat>
          <c:val>
            <c:numRef>
              <c:f>'O_Dynamics NAV'!$C$54:$C$64</c:f>
              <c:numCache/>
            </c:numRef>
          </c:val>
        </c:ser>
        <c:ser>
          <c:idx val="0"/>
          <c:order val="1"/>
          <c:tx>
            <c:strRef>
              <c:f>'O_Dynamics NAV'!$E$53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NAV'!$B$54:$B$64</c:f>
              <c:strCache/>
            </c:strRef>
          </c:cat>
          <c:val>
            <c:numRef>
              <c:f>'O_Dynamics NAV'!$E$54:$E$64</c:f>
              <c:numCache/>
            </c:numRef>
          </c:val>
        </c:ser>
        <c:overlap val="-30"/>
        <c:axId val="57944642"/>
        <c:axId val="51739731"/>
      </c:barChart>
      <c:lineChart>
        <c:grouping val="standard"/>
        <c:varyColors val="0"/>
        <c:ser>
          <c:idx val="2"/>
          <c:order val="2"/>
          <c:tx>
            <c:strRef>
              <c:f>'O_Dynamics NAV'!$D$53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NAV'!$B$54:$B$63</c:f>
              <c:strCache/>
            </c:strRef>
          </c:cat>
          <c:val>
            <c:numRef>
              <c:f>'O_Dynamics NAV'!$D$54:$D$63</c:f>
              <c:numCache/>
            </c:numRef>
          </c:val>
          <c:smooth val="0"/>
        </c:ser>
        <c:axId val="63004396"/>
        <c:axId val="30168653"/>
      </c:lineChart>
      <c:catAx>
        <c:axId val="57944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1739731"/>
        <c:crosses val="autoZero"/>
        <c:auto val="0"/>
        <c:lblOffset val="40"/>
        <c:noMultiLvlLbl val="0"/>
      </c:catAx>
      <c:valAx>
        <c:axId val="51739731"/>
        <c:scaling>
          <c:orientation val="minMax"/>
          <c:max val="500"/>
          <c:min val="-1500"/>
        </c:scaling>
        <c:axPos val="l"/>
        <c:delete val="0"/>
        <c:numFmt formatCode="#,##0" sourceLinked="0"/>
        <c:majorTickMark val="in"/>
        <c:minorTickMark val="none"/>
        <c:tickLblPos val="nextTo"/>
        <c:crossAx val="57944642"/>
        <c:crossesAt val="1"/>
        <c:crossBetween val="between"/>
        <c:dispUnits/>
        <c:majorUnit val="500"/>
        <c:minorUnit val="200"/>
      </c:valAx>
      <c:catAx>
        <c:axId val="63004396"/>
        <c:scaling>
          <c:orientation val="minMax"/>
        </c:scaling>
        <c:axPos val="b"/>
        <c:delete val="1"/>
        <c:majorTickMark val="in"/>
        <c:minorTickMark val="none"/>
        <c:tickLblPos val="nextTo"/>
        <c:crossAx val="30168653"/>
        <c:crosses val="autoZero"/>
        <c:auto val="0"/>
        <c:lblOffset val="100"/>
        <c:noMultiLvlLbl val="0"/>
      </c:catAx>
      <c:valAx>
        <c:axId val="30168653"/>
        <c:scaling>
          <c:orientation val="minMax"/>
          <c:max val="0.4"/>
          <c:min val="-1"/>
        </c:scaling>
        <c:axPos val="l"/>
        <c:delete val="0"/>
        <c:numFmt formatCode="0%" sourceLinked="0"/>
        <c:majorTickMark val="in"/>
        <c:minorTickMark val="none"/>
        <c:tickLblPos val="nextTo"/>
        <c:crossAx val="630043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5"/>
          <c:y val="0.8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 of Return:  Open-Ended CIIs, Bank Deposits, and Indices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 (RoR)'!$A$2:$A$23</c:f>
              <c:strCache/>
            </c:strRef>
          </c:cat>
          <c:val>
            <c:numRef>
              <c:f>'O_Diagram (RoR)'!$B$2:$B$23</c:f>
              <c:numCache/>
            </c:numRef>
          </c:val>
        </c:ser>
        <c:gapWidth val="60"/>
        <c:axId val="3082422"/>
        <c:axId val="27741799"/>
      </c:barChart>
      <c:catAx>
        <c:axId val="308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41799"/>
        <c:crosses val="autoZero"/>
        <c:auto val="0"/>
        <c:lblOffset val="0"/>
        <c:tickLblSkip val="1"/>
        <c:noMultiLvlLbl val="0"/>
      </c:catAx>
      <c:valAx>
        <c:axId val="27741799"/>
        <c:scaling>
          <c:orientation val="minMax"/>
          <c:max val="0.02"/>
          <c:min val="-0.1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242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CIIs'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NAV'!$C$32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NAV'!$B$33:$B$33</c:f>
              <c:strCache/>
            </c:strRef>
          </c:cat>
          <c:val>
            <c:numRef>
              <c:f>'І_Dynamics NAV'!$C$33:$C$33</c:f>
              <c:numCache/>
            </c:numRef>
          </c:val>
        </c:ser>
        <c:ser>
          <c:idx val="0"/>
          <c:order val="1"/>
          <c:tx>
            <c:strRef>
              <c:f>'І_Dynamics NAV'!$E$32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NAV'!$B$33:$B$33</c:f>
              <c:strCache/>
            </c:strRef>
          </c:cat>
          <c:val>
            <c:numRef>
              <c:f>'І_Dynamics NAV'!$E$33:$E$33</c:f>
              <c:numCache/>
            </c:numRef>
          </c:val>
        </c:ser>
        <c:overlap val="-20"/>
        <c:axId val="48349600"/>
        <c:axId val="32493217"/>
      </c:barChart>
      <c:lineChart>
        <c:grouping val="standard"/>
        <c:varyColors val="0"/>
        <c:ser>
          <c:idx val="2"/>
          <c:order val="2"/>
          <c:tx>
            <c:strRef>
              <c:f>'І_Dynamics NAV'!$D$32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NAV'!$D$33:$D$33</c:f>
              <c:numCache/>
            </c:numRef>
          </c:val>
          <c:smooth val="0"/>
        </c:ser>
        <c:axId val="24003498"/>
        <c:axId val="14704891"/>
      </c:lineChart>
      <c:catAx>
        <c:axId val="483496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2493217"/>
        <c:crosses val="autoZero"/>
        <c:auto val="0"/>
        <c:lblOffset val="100"/>
        <c:noMultiLvlLbl val="0"/>
      </c:catAx>
      <c:valAx>
        <c:axId val="3249321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349600"/>
        <c:crossesAt val="1"/>
        <c:crossBetween val="between"/>
        <c:dispUnits/>
      </c:valAx>
      <c:catAx>
        <c:axId val="24003498"/>
        <c:scaling>
          <c:orientation val="minMax"/>
        </c:scaling>
        <c:axPos val="b"/>
        <c:delete val="1"/>
        <c:majorTickMark val="in"/>
        <c:minorTickMark val="none"/>
        <c:tickLblPos val="nextTo"/>
        <c:crossAx val="14704891"/>
        <c:crosses val="autoZero"/>
        <c:auto val="0"/>
        <c:lblOffset val="100"/>
        <c:noMultiLvlLbl val="0"/>
      </c:catAx>
      <c:valAx>
        <c:axId val="1470489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0034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 Interval CIIs, Bank Deposits, and Indices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95"/>
          <c:w val="0.964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/>
            </c:strRef>
          </c:cat>
          <c:val>
            <c:numRef>
              <c:f>'І_Diagram (RoR)'!$B$2:$B$9</c:f>
              <c:numCache/>
            </c:numRef>
          </c:val>
        </c:ser>
        <c:gapWidth val="60"/>
        <c:axId val="65235156"/>
        <c:axId val="50245493"/>
      </c:barChart>
      <c:catAx>
        <c:axId val="65235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45493"/>
        <c:crosses val="autoZero"/>
        <c:auto val="0"/>
        <c:lblOffset val="100"/>
        <c:tickLblSkip val="1"/>
        <c:noMultiLvlLbl val="0"/>
      </c:catAx>
      <c:valAx>
        <c:axId val="50245493"/>
        <c:scaling>
          <c:orientation val="minMax"/>
          <c:max val="0.02"/>
          <c:min val="-0.1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35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CIIs' NAV Dynamics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NAV'!$B$36:$B$38</c:f>
              <c:strCache/>
            </c:strRef>
          </c:cat>
          <c:val>
            <c:numRef>
              <c:f>'C_Dynamics NAV'!$C$36:$C$38</c:f>
              <c:numCache/>
            </c:numRef>
          </c:val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NAV'!$B$36:$B$38</c:f>
              <c:strCache/>
            </c:strRef>
          </c:cat>
          <c:val>
            <c:numRef>
              <c:f>'C_Dynamics NAV'!$E$36:$E$38</c:f>
              <c:numCache/>
            </c:numRef>
          </c:val>
        </c:ser>
        <c:overlap val="-20"/>
        <c:axId val="49556254"/>
        <c:axId val="43353103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NAV'!$D$36:$D$38</c:f>
              <c:numCache/>
            </c:numRef>
          </c:val>
          <c:smooth val="0"/>
        </c:ser>
        <c:axId val="54633608"/>
        <c:axId val="21940425"/>
      </c:lineChart>
      <c:catAx>
        <c:axId val="495562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3353103"/>
        <c:crosses val="autoZero"/>
        <c:auto val="0"/>
        <c:lblOffset val="100"/>
        <c:noMultiLvlLbl val="0"/>
      </c:catAx>
      <c:valAx>
        <c:axId val="4335310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556254"/>
        <c:crossesAt val="1"/>
        <c:crossBetween val="between"/>
        <c:dispUnits/>
      </c:valAx>
      <c:catAx>
        <c:axId val="54633608"/>
        <c:scaling>
          <c:orientation val="minMax"/>
        </c:scaling>
        <c:axPos val="b"/>
        <c:delete val="1"/>
        <c:majorTickMark val="in"/>
        <c:minorTickMark val="none"/>
        <c:tickLblPos val="nextTo"/>
        <c:crossAx val="21940425"/>
        <c:crosses val="autoZero"/>
        <c:auto val="0"/>
        <c:lblOffset val="100"/>
        <c:noMultiLvlLbl val="0"/>
      </c:catAx>
      <c:valAx>
        <c:axId val="2194042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6336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 Closed-End CIIs, Bank Deposits, and Indices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25"/>
          <c:w val="1"/>
          <c:h val="0.7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 (RoR)'!$A$2:$A$11</c:f>
              <c:strCache/>
            </c:strRef>
          </c:cat>
          <c:val>
            <c:numRef>
              <c:f>'C_Diagram (RoR)'!$B$2:$B$11</c:f>
              <c:numCache/>
            </c:numRef>
          </c:val>
        </c:ser>
        <c:gapWidth val="60"/>
        <c:axId val="63246098"/>
        <c:axId val="32343971"/>
      </c:barChart>
      <c:catAx>
        <c:axId val="63246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43971"/>
        <c:crosses val="autoZero"/>
        <c:auto val="0"/>
        <c:lblOffset val="100"/>
        <c:tickLblSkip val="1"/>
        <c:noMultiLvlLbl val="0"/>
      </c:catAx>
      <c:valAx>
        <c:axId val="32343971"/>
        <c:scaling>
          <c:orientation val="minMax"/>
          <c:max val="0.0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60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3430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38</xdr:row>
      <xdr:rowOff>133350</xdr:rowOff>
    </xdr:to>
    <xdr:graphicFrame>
      <xdr:nvGraphicFramePr>
        <xdr:cNvPr id="2" name="Chart 9"/>
        <xdr:cNvGraphicFramePr/>
      </xdr:nvGraphicFramePr>
      <xdr:xfrm>
        <a:off x="6067425" y="4076700"/>
        <a:ext cx="65913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31</xdr:row>
      <xdr:rowOff>95250</xdr:rowOff>
    </xdr:from>
    <xdr:to>
      <xdr:col>4</xdr:col>
      <xdr:colOff>609600</xdr:colOff>
      <xdr:row>55</xdr:row>
      <xdr:rowOff>95250</xdr:rowOff>
    </xdr:to>
    <xdr:graphicFrame>
      <xdr:nvGraphicFramePr>
        <xdr:cNvPr id="1" name="Chart 2"/>
        <xdr:cNvGraphicFramePr/>
      </xdr:nvGraphicFramePr>
      <xdr:xfrm>
        <a:off x="304800" y="594360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38100</xdr:rowOff>
    </xdr:from>
    <xdr:to>
      <xdr:col>7</xdr:col>
      <xdr:colOff>9525</xdr:colOff>
      <xdr:row>49</xdr:row>
      <xdr:rowOff>66675</xdr:rowOff>
    </xdr:to>
    <xdr:graphicFrame>
      <xdr:nvGraphicFramePr>
        <xdr:cNvPr id="1" name="Chart 7"/>
        <xdr:cNvGraphicFramePr/>
      </xdr:nvGraphicFramePr>
      <xdr:xfrm>
        <a:off x="57150" y="4772025"/>
        <a:ext cx="14392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190500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6105525" y="190500"/>
        <a:ext cx="1045845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9</xdr:col>
      <xdr:colOff>619125</xdr:colOff>
      <xdr:row>29</xdr:row>
      <xdr:rowOff>47625</xdr:rowOff>
    </xdr:to>
    <xdr:graphicFrame>
      <xdr:nvGraphicFramePr>
        <xdr:cNvPr id="1" name="Chart 8"/>
        <xdr:cNvGraphicFramePr/>
      </xdr:nvGraphicFramePr>
      <xdr:xfrm>
        <a:off x="47625" y="2200275"/>
        <a:ext cx="155733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419100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696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4"/>
  <sheetViews>
    <sheetView zoomScale="85" zoomScaleNormal="85" workbookViewId="0" topLeftCell="A1">
      <selection activeCell="V30" sqref="V30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69" t="s">
        <v>12</v>
      </c>
      <c r="B1" s="169"/>
      <c r="C1" s="169"/>
      <c r="D1" s="64"/>
      <c r="E1" s="64"/>
      <c r="F1" s="64"/>
    </row>
    <row r="2" spans="1:9" ht="30.75" thickBot="1">
      <c r="A2" s="170" t="s">
        <v>13</v>
      </c>
      <c r="B2" s="170" t="s">
        <v>14</v>
      </c>
      <c r="C2" s="170" t="s">
        <v>15</v>
      </c>
      <c r="D2" s="171" t="s">
        <v>16</v>
      </c>
      <c r="E2" s="171" t="s">
        <v>17</v>
      </c>
      <c r="F2" s="171" t="s">
        <v>18</v>
      </c>
      <c r="G2" s="2"/>
      <c r="I2" s="1"/>
    </row>
    <row r="3" spans="1:12" ht="14.25">
      <c r="A3" s="76" t="s">
        <v>19</v>
      </c>
      <c r="B3" s="77">
        <v>0</v>
      </c>
      <c r="C3" s="77">
        <v>0.09392079269622644</v>
      </c>
      <c r="D3" s="77">
        <v>0.003206879749292711</v>
      </c>
      <c r="E3" s="77" t="s">
        <v>22</v>
      </c>
      <c r="F3" s="77">
        <v>0.006442499425602488</v>
      </c>
      <c r="G3" s="48"/>
      <c r="H3" s="48"/>
      <c r="I3" s="2"/>
      <c r="J3" s="2"/>
      <c r="K3" s="2"/>
      <c r="L3" s="2"/>
    </row>
    <row r="4" spans="1:12" ht="14.25">
      <c r="A4" s="76" t="s">
        <v>20</v>
      </c>
      <c r="B4" s="77">
        <v>0</v>
      </c>
      <c r="C4" s="77">
        <v>-0.17265973931273348</v>
      </c>
      <c r="D4" s="77">
        <v>0.0026462794648976014</v>
      </c>
      <c r="E4" s="77" t="s">
        <v>22</v>
      </c>
      <c r="F4" s="77">
        <v>-0.025143584610972842</v>
      </c>
      <c r="G4" s="48"/>
      <c r="H4" s="48"/>
      <c r="I4" s="2"/>
      <c r="J4" s="2"/>
      <c r="K4" s="2"/>
      <c r="L4" s="2"/>
    </row>
    <row r="5" spans="1:12" ht="15" thickBot="1">
      <c r="A5" s="67" t="s">
        <v>21</v>
      </c>
      <c r="B5" s="68">
        <v>-0.02344737846178624</v>
      </c>
      <c r="C5" s="68">
        <v>-0.07255891180790608</v>
      </c>
      <c r="D5" s="68">
        <v>0.09563781097211731</v>
      </c>
      <c r="E5" s="68" t="s">
        <v>22</v>
      </c>
      <c r="F5" s="68">
        <v>0.03590303001152373</v>
      </c>
      <c r="G5" s="48"/>
      <c r="H5" s="48"/>
      <c r="I5" s="2"/>
      <c r="J5" s="2"/>
      <c r="K5" s="2"/>
      <c r="L5" s="2"/>
    </row>
    <row r="6" spans="1:14" ht="14.25">
      <c r="A6" s="62"/>
      <c r="B6" s="61"/>
      <c r="C6" s="61"/>
      <c r="D6" s="63"/>
      <c r="E6" s="63"/>
      <c r="F6" s="63"/>
      <c r="G6" s="10"/>
      <c r="J6" s="2"/>
      <c r="K6" s="2"/>
      <c r="L6" s="2"/>
      <c r="M6" s="2"/>
      <c r="N6" s="2"/>
    </row>
    <row r="7" spans="1:14" ht="14.25">
      <c r="A7" s="62"/>
      <c r="B7" s="63"/>
      <c r="C7" s="63"/>
      <c r="D7" s="63"/>
      <c r="E7" s="63"/>
      <c r="F7" s="63"/>
      <c r="J7" s="4"/>
      <c r="K7" s="4"/>
      <c r="L7" s="4"/>
      <c r="M7" s="4"/>
      <c r="N7" s="4"/>
    </row>
    <row r="8" spans="1:6" ht="14.25">
      <c r="A8" s="62"/>
      <c r="B8" s="63"/>
      <c r="C8" s="63"/>
      <c r="D8" s="63"/>
      <c r="E8" s="63"/>
      <c r="F8" s="63"/>
    </row>
    <row r="9" spans="1:6" ht="14.25">
      <c r="A9" s="62"/>
      <c r="B9" s="63"/>
      <c r="C9" s="63"/>
      <c r="D9" s="63"/>
      <c r="E9" s="63"/>
      <c r="F9" s="63"/>
    </row>
    <row r="10" spans="1:14" ht="14.25">
      <c r="A10" s="62"/>
      <c r="B10" s="63"/>
      <c r="C10" s="63"/>
      <c r="D10" s="63"/>
      <c r="E10" s="63"/>
      <c r="F10" s="63"/>
      <c r="N10" s="10"/>
    </row>
    <row r="11" spans="1:6" ht="14.25">
      <c r="A11" s="62"/>
      <c r="B11" s="63"/>
      <c r="C11" s="63"/>
      <c r="D11" s="63"/>
      <c r="E11" s="63"/>
      <c r="F11" s="63"/>
    </row>
    <row r="12" spans="1:6" ht="14.25">
      <c r="A12" s="62"/>
      <c r="B12" s="63"/>
      <c r="C12" s="63"/>
      <c r="D12" s="63"/>
      <c r="E12" s="63"/>
      <c r="F12" s="63"/>
    </row>
    <row r="13" spans="1:6" ht="14.25">
      <c r="A13" s="62"/>
      <c r="B13" s="63"/>
      <c r="C13" s="63"/>
      <c r="D13" s="63"/>
      <c r="E13" s="63"/>
      <c r="F13" s="63"/>
    </row>
    <row r="14" spans="1:6" ht="14.25">
      <c r="A14" s="62"/>
      <c r="B14" s="63"/>
      <c r="C14" s="63"/>
      <c r="D14" s="63"/>
      <c r="E14" s="63"/>
      <c r="F14" s="63"/>
    </row>
    <row r="15" spans="1:6" ht="14.25">
      <c r="A15" s="62"/>
      <c r="B15" s="63"/>
      <c r="C15" s="63"/>
      <c r="D15" s="63"/>
      <c r="E15" s="63"/>
      <c r="F15" s="63"/>
    </row>
    <row r="16" spans="1:6" ht="14.25">
      <c r="A16" s="62"/>
      <c r="B16" s="63"/>
      <c r="C16" s="63"/>
      <c r="D16" s="63"/>
      <c r="E16" s="63"/>
      <c r="F16" s="63"/>
    </row>
    <row r="17" spans="1:6" ht="14.25">
      <c r="A17" s="62"/>
      <c r="B17" s="63"/>
      <c r="C17" s="63"/>
      <c r="D17" s="63"/>
      <c r="E17" s="63"/>
      <c r="F17" s="63"/>
    </row>
    <row r="18" spans="1:6" ht="14.25">
      <c r="A18" s="62"/>
      <c r="B18" s="63"/>
      <c r="C18" s="63"/>
      <c r="D18" s="63"/>
      <c r="E18" s="63"/>
      <c r="F18" s="63"/>
    </row>
    <row r="19" spans="1:6" ht="14.25">
      <c r="A19" s="62"/>
      <c r="B19" s="63"/>
      <c r="C19" s="63"/>
      <c r="D19" s="63"/>
      <c r="E19" s="63"/>
      <c r="F19" s="63"/>
    </row>
    <row r="20" spans="1:6" ht="14.25">
      <c r="A20" s="62"/>
      <c r="B20" s="63"/>
      <c r="C20" s="63"/>
      <c r="D20" s="63"/>
      <c r="E20" s="63"/>
      <c r="F20" s="63"/>
    </row>
    <row r="21" spans="1:6" ht="15" thickBot="1">
      <c r="A21" s="62"/>
      <c r="B21" s="63"/>
      <c r="C21" s="63"/>
      <c r="D21" s="63"/>
      <c r="E21" s="63"/>
      <c r="F21" s="63"/>
    </row>
    <row r="22" spans="1:6" ht="15.75" thickBot="1">
      <c r="A22" s="171" t="s">
        <v>23</v>
      </c>
      <c r="B22" s="172" t="s">
        <v>24</v>
      </c>
      <c r="C22" s="173" t="s">
        <v>25</v>
      </c>
      <c r="D22" s="66"/>
      <c r="E22" s="63"/>
      <c r="F22" s="63"/>
    </row>
    <row r="23" spans="1:6" ht="14.25">
      <c r="A23" s="22" t="s">
        <v>15</v>
      </c>
      <c r="B23" s="23">
        <v>-0.17265973931273348</v>
      </c>
      <c r="C23" s="54">
        <v>-0.07255891180790608</v>
      </c>
      <c r="D23" s="66"/>
      <c r="E23" s="63"/>
      <c r="F23" s="63"/>
    </row>
    <row r="24" spans="1:6" ht="28.5">
      <c r="A24" s="22" t="s">
        <v>26</v>
      </c>
      <c r="B24" s="23">
        <v>-0.0007801383029183429</v>
      </c>
      <c r="C24" s="54">
        <v>0.036513598725908425</v>
      </c>
      <c r="D24" s="66"/>
      <c r="E24" s="63"/>
      <c r="F24" s="63"/>
    </row>
    <row r="25" spans="1:6" ht="14.25">
      <c r="A25" s="22" t="s">
        <v>14</v>
      </c>
      <c r="B25" s="23">
        <v>0</v>
      </c>
      <c r="C25" s="54">
        <v>-0.02344737846178624</v>
      </c>
      <c r="D25" s="66"/>
      <c r="E25" s="63"/>
      <c r="F25" s="63"/>
    </row>
    <row r="26" spans="1:6" ht="14.25">
      <c r="A26" s="174" t="s">
        <v>27</v>
      </c>
      <c r="B26" s="23">
        <v>0.011467686613466865</v>
      </c>
      <c r="C26" s="54">
        <v>0.010707566286531689</v>
      </c>
      <c r="D26" s="66"/>
      <c r="E26" s="63"/>
      <c r="F26" s="63"/>
    </row>
    <row r="27" spans="1:6" ht="14.25">
      <c r="A27" s="22" t="s">
        <v>28</v>
      </c>
      <c r="B27" s="23">
        <v>0.03089117608378933</v>
      </c>
      <c r="C27" s="54">
        <v>0.15975118485965178</v>
      </c>
      <c r="D27" s="66"/>
      <c r="E27" s="63"/>
      <c r="F27" s="63"/>
    </row>
    <row r="28" spans="1:6" ht="14.25">
      <c r="A28" s="22" t="s">
        <v>29</v>
      </c>
      <c r="B28" s="23">
        <v>0.037410875236573826</v>
      </c>
      <c r="C28" s="54">
        <v>-0.04372691329890033</v>
      </c>
      <c r="D28" s="66"/>
      <c r="E28" s="63"/>
      <c r="F28" s="63"/>
    </row>
    <row r="29" spans="1:6" ht="14.25">
      <c r="A29" s="22" t="s">
        <v>30</v>
      </c>
      <c r="B29" s="23">
        <v>0.04245284347838352</v>
      </c>
      <c r="C29" s="54">
        <v>0.14308531672474722</v>
      </c>
      <c r="D29" s="66"/>
      <c r="E29" s="63"/>
      <c r="F29" s="63"/>
    </row>
    <row r="30" spans="1:6" ht="14.25">
      <c r="A30" s="22" t="s">
        <v>31</v>
      </c>
      <c r="B30" s="23">
        <v>0.04556088788623658</v>
      </c>
      <c r="C30" s="54">
        <v>0.03802276206925148</v>
      </c>
      <c r="D30" s="66"/>
      <c r="E30" s="63"/>
      <c r="F30" s="63"/>
    </row>
    <row r="31" spans="1:6" ht="14.25">
      <c r="A31" s="22" t="s">
        <v>32</v>
      </c>
      <c r="B31" s="23">
        <v>0.0647275128414313</v>
      </c>
      <c r="C31" s="54">
        <v>0.1591040500065113</v>
      </c>
      <c r="D31" s="66"/>
      <c r="E31" s="63"/>
      <c r="F31" s="63"/>
    </row>
    <row r="32" spans="1:6" ht="14.25">
      <c r="A32" s="22" t="s">
        <v>33</v>
      </c>
      <c r="B32" s="135">
        <v>0.0745004189345464</v>
      </c>
      <c r="C32" s="136">
        <v>0.27187874839525583</v>
      </c>
      <c r="D32" s="66"/>
      <c r="E32" s="63"/>
      <c r="F32" s="63"/>
    </row>
    <row r="33" spans="1:6" ht="15" thickBot="1">
      <c r="A33" s="137" t="s">
        <v>34</v>
      </c>
      <c r="B33" s="138">
        <v>0.08757020396098136</v>
      </c>
      <c r="C33" s="138">
        <v>0.149759208932986</v>
      </c>
      <c r="D33" s="66"/>
      <c r="E33" s="63"/>
      <c r="F33" s="63"/>
    </row>
    <row r="34" spans="1:6" ht="14.25">
      <c r="A34" s="62"/>
      <c r="B34" s="63"/>
      <c r="C34" s="63"/>
      <c r="D34" s="66"/>
      <c r="E34" s="63"/>
      <c r="F34" s="63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N24" sqref="N24"/>
    </sheetView>
  </sheetViews>
  <sheetFormatPr defaultColWidth="9.00390625" defaultRowHeight="12.75"/>
  <cols>
    <col min="1" max="1" width="4.75390625" style="26" customWidth="1"/>
    <col min="2" max="2" width="46.00390625" style="24" bestFit="1" customWidth="1"/>
    <col min="3" max="4" width="12.75390625" style="26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22.25390625" style="24" bestFit="1" customWidth="1"/>
    <col min="11" max="11" width="35.875" style="24" customWidth="1"/>
    <col min="12" max="16384" width="9.125" style="24" customWidth="1"/>
  </cols>
  <sheetData>
    <row r="1" spans="1:10" ht="16.5" thickBot="1">
      <c r="A1" s="175" t="s">
        <v>109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45.75" thickBot="1">
      <c r="A2" s="218" t="s">
        <v>36</v>
      </c>
      <c r="B2" s="198" t="s">
        <v>10</v>
      </c>
      <c r="C2" s="176" t="s">
        <v>103</v>
      </c>
      <c r="D2" s="213" t="s">
        <v>104</v>
      </c>
      <c r="E2" s="213" t="s">
        <v>38</v>
      </c>
      <c r="F2" s="213" t="s">
        <v>110</v>
      </c>
      <c r="G2" s="213" t="s">
        <v>111</v>
      </c>
      <c r="H2" s="213" t="s">
        <v>112</v>
      </c>
      <c r="I2" s="178" t="s">
        <v>42</v>
      </c>
      <c r="J2" s="179" t="s">
        <v>43</v>
      </c>
    </row>
    <row r="3" spans="1:11" ht="14.25" customHeight="1">
      <c r="A3" s="18">
        <v>1</v>
      </c>
      <c r="B3" s="93" t="s">
        <v>100</v>
      </c>
      <c r="C3" s="144" t="s">
        <v>115</v>
      </c>
      <c r="D3" s="220" t="s">
        <v>116</v>
      </c>
      <c r="E3" s="96">
        <v>3459029.89</v>
      </c>
      <c r="F3" s="97">
        <v>169125</v>
      </c>
      <c r="G3" s="96">
        <v>20.4525</v>
      </c>
      <c r="H3" s="41">
        <v>100</v>
      </c>
      <c r="I3" s="219" t="s">
        <v>63</v>
      </c>
      <c r="J3" s="98" t="s">
        <v>6</v>
      </c>
      <c r="K3" s="38"/>
    </row>
    <row r="4" spans="1:11" ht="14.25" customHeight="1">
      <c r="A4" s="125">
        <v>2</v>
      </c>
      <c r="B4" s="93" t="s">
        <v>113</v>
      </c>
      <c r="C4" s="94" t="s">
        <v>115</v>
      </c>
      <c r="D4" s="221" t="s">
        <v>117</v>
      </c>
      <c r="E4" s="145">
        <v>3250560.3327</v>
      </c>
      <c r="F4" s="146">
        <v>173506</v>
      </c>
      <c r="G4" s="145">
        <v>18.7346</v>
      </c>
      <c r="H4" s="147">
        <v>10</v>
      </c>
      <c r="I4" s="219" t="s">
        <v>63</v>
      </c>
      <c r="J4" s="149" t="s">
        <v>6</v>
      </c>
      <c r="K4" s="38"/>
    </row>
    <row r="5" spans="1:11" ht="34.5" customHeight="1">
      <c r="A5" s="125">
        <v>3</v>
      </c>
      <c r="B5" s="143" t="s">
        <v>101</v>
      </c>
      <c r="C5" s="144" t="s">
        <v>115</v>
      </c>
      <c r="D5" s="220" t="s">
        <v>116</v>
      </c>
      <c r="E5" s="145">
        <v>710428.9304</v>
      </c>
      <c r="F5" s="146">
        <v>658</v>
      </c>
      <c r="G5" s="145">
        <v>1079.6792</v>
      </c>
      <c r="H5" s="147">
        <v>5000</v>
      </c>
      <c r="I5" s="148" t="s">
        <v>114</v>
      </c>
      <c r="J5" s="149" t="s">
        <v>0</v>
      </c>
      <c r="K5" s="38"/>
    </row>
    <row r="6" spans="1:10" ht="15.75" thickBot="1">
      <c r="A6" s="160" t="s">
        <v>59</v>
      </c>
      <c r="B6" s="161"/>
      <c r="C6" s="99" t="s">
        <v>3</v>
      </c>
      <c r="D6" s="99" t="s">
        <v>3</v>
      </c>
      <c r="E6" s="85">
        <f>SUM(E3:E5)</f>
        <v>7420019.1531</v>
      </c>
      <c r="F6" s="86">
        <f>SUM(F3:F5)</f>
        <v>343289</v>
      </c>
      <c r="G6" s="99" t="s">
        <v>3</v>
      </c>
      <c r="H6" s="99" t="s">
        <v>3</v>
      </c>
      <c r="I6" s="99" t="s">
        <v>3</v>
      </c>
      <c r="J6" s="99" t="s">
        <v>3</v>
      </c>
    </row>
  </sheetData>
  <mergeCells count="2">
    <mergeCell ref="A1:J1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2"/>
  <sheetViews>
    <sheetView zoomScale="85" zoomScaleNormal="85" workbookViewId="0" topLeftCell="A1">
      <selection activeCell="Q14" sqref="Q14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6.125" style="26" bestFit="1" customWidth="1"/>
    <col min="10" max="10" width="19.125" style="26" customWidth="1"/>
    <col min="11" max="16384" width="9.125" style="26" customWidth="1"/>
  </cols>
  <sheetData>
    <row r="1" spans="1:10" s="39" customFormat="1" ht="16.5" thickBot="1">
      <c r="A1" s="166" t="s">
        <v>118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9" customFormat="1" ht="15.75" customHeight="1" thickBot="1">
      <c r="A2" s="188" t="s">
        <v>36</v>
      </c>
      <c r="B2" s="184"/>
      <c r="C2" s="189"/>
      <c r="D2" s="190"/>
      <c r="E2" s="163" t="s">
        <v>74</v>
      </c>
      <c r="F2" s="163"/>
      <c r="G2" s="163"/>
      <c r="H2" s="163"/>
      <c r="I2" s="163"/>
      <c r="J2" s="163"/>
    </row>
    <row r="3" spans="1:10" s="19" customFormat="1" ht="51.75" thickBot="1">
      <c r="A3" s="188"/>
      <c r="B3" s="185" t="s">
        <v>10</v>
      </c>
      <c r="C3" s="191" t="s">
        <v>72</v>
      </c>
      <c r="D3" s="191" t="s">
        <v>73</v>
      </c>
      <c r="E3" s="178" t="s">
        <v>75</v>
      </c>
      <c r="F3" s="178" t="s">
        <v>76</v>
      </c>
      <c r="G3" s="178" t="s">
        <v>78</v>
      </c>
      <c r="H3" s="15" t="s">
        <v>77</v>
      </c>
      <c r="I3" s="179" t="s">
        <v>79</v>
      </c>
      <c r="J3" s="192" t="s">
        <v>80</v>
      </c>
    </row>
    <row r="4" spans="1:10" s="19" customFormat="1" ht="14.25" collapsed="1">
      <c r="A4" s="18">
        <v>1</v>
      </c>
      <c r="B4" s="22" t="s">
        <v>101</v>
      </c>
      <c r="C4" s="89">
        <v>38945</v>
      </c>
      <c r="D4" s="89">
        <v>39016</v>
      </c>
      <c r="E4" s="87">
        <v>-0.028779953387376156</v>
      </c>
      <c r="F4" s="87">
        <v>-0.030636237916275677</v>
      </c>
      <c r="G4" s="87">
        <v>-0.0687352522109661</v>
      </c>
      <c r="H4" s="87">
        <v>-0.09818074904142793</v>
      </c>
      <c r="I4" s="87">
        <v>-0.78406416</v>
      </c>
      <c r="J4" s="90">
        <v>-0.08775864486008056</v>
      </c>
    </row>
    <row r="5" spans="1:10" s="19" customFormat="1" ht="14.25">
      <c r="A5" s="18">
        <v>2</v>
      </c>
      <c r="B5" s="181" t="s">
        <v>100</v>
      </c>
      <c r="C5" s="150">
        <v>40555</v>
      </c>
      <c r="D5" s="150">
        <v>40626</v>
      </c>
      <c r="E5" s="151">
        <v>-0.01949269143922805</v>
      </c>
      <c r="F5" s="151">
        <v>-0.08977017837433687</v>
      </c>
      <c r="G5" s="151">
        <v>0.13235595369257935</v>
      </c>
      <c r="H5" s="151">
        <v>-0.746406102372456</v>
      </c>
      <c r="I5" s="151">
        <v>-0.7954749999999999</v>
      </c>
      <c r="J5" s="152">
        <v>-0.12126722340988183</v>
      </c>
    </row>
    <row r="6" spans="1:10" s="19" customFormat="1" ht="14.25">
      <c r="A6" s="18">
        <v>3</v>
      </c>
      <c r="B6" s="93" t="s">
        <v>113</v>
      </c>
      <c r="C6" s="150">
        <v>41848</v>
      </c>
      <c r="D6" s="150">
        <v>42032</v>
      </c>
      <c r="E6" s="151">
        <v>-0.027158109006314324</v>
      </c>
      <c r="F6" s="151">
        <v>-0.04125726684680264</v>
      </c>
      <c r="G6" s="151">
        <v>0.044088388552957936</v>
      </c>
      <c r="H6" s="151">
        <v>0.2773474786592849</v>
      </c>
      <c r="I6" s="151">
        <v>0.8734600000000001</v>
      </c>
      <c r="J6" s="152">
        <v>0.07736452599071564</v>
      </c>
    </row>
    <row r="7" spans="1:10" s="19" customFormat="1" ht="15.75" collapsed="1" thickBot="1">
      <c r="A7" s="18"/>
      <c r="B7" s="130" t="s">
        <v>81</v>
      </c>
      <c r="C7" s="131" t="s">
        <v>3</v>
      </c>
      <c r="D7" s="131" t="s">
        <v>3</v>
      </c>
      <c r="E7" s="132">
        <f>AVERAGE(E4:E6)</f>
        <v>-0.025143584610972842</v>
      </c>
      <c r="F7" s="132">
        <f>AVERAGE(F4:F6)</f>
        <v>-0.0538878943791384</v>
      </c>
      <c r="G7" s="132">
        <f>AVERAGE(G4:G6)</f>
        <v>0.03590303001152373</v>
      </c>
      <c r="H7" s="132">
        <f>AVERAGE(H4:H6)</f>
        <v>-0.18907979091819968</v>
      </c>
      <c r="I7" s="131" t="s">
        <v>3</v>
      </c>
      <c r="J7" s="131" t="s">
        <v>3</v>
      </c>
    </row>
    <row r="8" spans="1:10" s="19" customFormat="1" ht="14.25">
      <c r="A8" s="168" t="s">
        <v>82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3:4" s="19" customFormat="1" ht="15.75" customHeight="1">
      <c r="C9" s="53"/>
      <c r="D9" s="53"/>
    </row>
    <row r="10" spans="2:8" ht="14.25">
      <c r="B10" s="24"/>
      <c r="C10" s="91"/>
      <c r="E10" s="91"/>
      <c r="F10" s="91"/>
      <c r="G10" s="91"/>
      <c r="H10" s="91"/>
    </row>
    <row r="11" spans="2:5" ht="14.25">
      <c r="B11" s="24"/>
      <c r="C11" s="91"/>
      <c r="E11" s="91"/>
    </row>
    <row r="12" spans="5:6" ht="14.25">
      <c r="E12" s="91"/>
      <c r="F12" s="91"/>
    </row>
  </sheetData>
  <mergeCells count="4">
    <mergeCell ref="A1:J1"/>
    <mergeCell ref="A2:A3"/>
    <mergeCell ref="E2:J2"/>
    <mergeCell ref="A8:J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5"/>
  <sheetViews>
    <sheetView zoomScale="85" zoomScaleNormal="85" workbookViewId="0" topLeftCell="A16">
      <selection activeCell="L37" sqref="L37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0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165" t="s">
        <v>119</v>
      </c>
      <c r="B1" s="165"/>
      <c r="C1" s="165"/>
      <c r="D1" s="165"/>
      <c r="E1" s="165"/>
      <c r="F1" s="165"/>
      <c r="G1" s="165"/>
    </row>
    <row r="2" spans="1:7" s="24" customFormat="1" ht="15.75" customHeight="1" thickBot="1">
      <c r="A2" s="188" t="s">
        <v>36</v>
      </c>
      <c r="B2" s="184"/>
      <c r="C2" s="222" t="s">
        <v>85</v>
      </c>
      <c r="D2" s="222"/>
      <c r="E2" s="222" t="s">
        <v>120</v>
      </c>
      <c r="F2" s="222"/>
      <c r="G2" s="196"/>
    </row>
    <row r="3" spans="1:7" s="24" customFormat="1" ht="45.75" thickBot="1">
      <c r="A3" s="188"/>
      <c r="B3" s="178" t="s">
        <v>10</v>
      </c>
      <c r="C3" s="185" t="s">
        <v>87</v>
      </c>
      <c r="D3" s="185" t="s">
        <v>88</v>
      </c>
      <c r="E3" s="185" t="s">
        <v>89</v>
      </c>
      <c r="F3" s="185" t="s">
        <v>88</v>
      </c>
      <c r="G3" s="179" t="s">
        <v>108</v>
      </c>
    </row>
    <row r="4" spans="1:7" s="24" customFormat="1" ht="14.25">
      <c r="A4" s="18">
        <v>1</v>
      </c>
      <c r="B4" s="22" t="s">
        <v>100</v>
      </c>
      <c r="C4" s="31">
        <v>29.2665</v>
      </c>
      <c r="D4" s="87">
        <v>0.008533095922981439</v>
      </c>
      <c r="E4" s="32">
        <v>4700</v>
      </c>
      <c r="F4" s="87">
        <v>0.028584461000456134</v>
      </c>
      <c r="G4" s="33">
        <v>108.89967630834751</v>
      </c>
    </row>
    <row r="5" spans="1:7" s="24" customFormat="1" ht="14.25">
      <c r="A5" s="125">
        <v>2</v>
      </c>
      <c r="B5" s="22" t="s">
        <v>101</v>
      </c>
      <c r="C5" s="154">
        <v>-21.051970000000086</v>
      </c>
      <c r="D5" s="155">
        <v>-0.02877993121691641</v>
      </c>
      <c r="E5" s="156">
        <v>0</v>
      </c>
      <c r="F5" s="155">
        <v>0</v>
      </c>
      <c r="G5" s="34">
        <v>0</v>
      </c>
    </row>
    <row r="6" spans="1:7" s="24" customFormat="1" ht="14.25">
      <c r="A6" s="125">
        <v>3</v>
      </c>
      <c r="B6" s="22" t="s">
        <v>99</v>
      </c>
      <c r="C6" s="154">
        <v>-90.74178729999997</v>
      </c>
      <c r="D6" s="155">
        <v>-0.02715761222454196</v>
      </c>
      <c r="E6" s="156">
        <v>0</v>
      </c>
      <c r="F6" s="155">
        <v>0</v>
      </c>
      <c r="G6" s="34">
        <v>0</v>
      </c>
    </row>
    <row r="7" spans="1:7" s="24" customFormat="1" ht="15.75" thickBot="1">
      <c r="A7" s="103"/>
      <c r="B7" s="79" t="s">
        <v>59</v>
      </c>
      <c r="C7" s="80">
        <v>-82.52725730000006</v>
      </c>
      <c r="D7" s="84">
        <v>-0.01099989960549942</v>
      </c>
      <c r="E7" s="81">
        <v>4700</v>
      </c>
      <c r="F7" s="84">
        <v>0.013881136126690471</v>
      </c>
      <c r="G7" s="104">
        <v>108.89967630834751</v>
      </c>
    </row>
    <row r="8" s="24" customFormat="1" ht="14.25">
      <c r="D8" s="6"/>
    </row>
    <row r="9" s="24" customFormat="1" ht="14.25">
      <c r="D9" s="6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="24" customFormat="1" ht="14.25">
      <c r="D28" s="6"/>
    </row>
    <row r="29" spans="2:5" s="24" customFormat="1" ht="15" thickBot="1">
      <c r="B29" s="70"/>
      <c r="C29" s="70"/>
      <c r="D29" s="71"/>
      <c r="E29" s="70"/>
    </row>
    <row r="30" s="24" customFormat="1" ht="14.25"/>
    <row r="31" s="24" customFormat="1" ht="14.25"/>
    <row r="32" s="24" customFormat="1" ht="14.25"/>
    <row r="33" s="24" customFormat="1" ht="14.25"/>
    <row r="34" s="24" customFormat="1" ht="14.25"/>
    <row r="35" spans="2:5" s="24" customFormat="1" ht="30.75" thickBot="1">
      <c r="B35" s="200" t="s">
        <v>10</v>
      </c>
      <c r="C35" s="185" t="s">
        <v>91</v>
      </c>
      <c r="D35" s="185" t="s">
        <v>92</v>
      </c>
      <c r="E35" s="201" t="s">
        <v>93</v>
      </c>
    </row>
    <row r="36" spans="2:5" s="24" customFormat="1" ht="14.25">
      <c r="B36" s="139" t="str">
        <f aca="true" t="shared" si="0" ref="B36:D38">B4</f>
        <v>Іndeks Ukrainskoi Birzhi</v>
      </c>
      <c r="C36" s="140">
        <f t="shared" si="0"/>
        <v>29.2665</v>
      </c>
      <c r="D36" s="141">
        <f t="shared" si="0"/>
        <v>0.008533095922981439</v>
      </c>
      <c r="E36" s="142">
        <f>G4</f>
        <v>108.89967630834751</v>
      </c>
    </row>
    <row r="37" spans="2:6" ht="14.25">
      <c r="B37" s="153" t="str">
        <f t="shared" si="0"/>
        <v>ТАSК Universal</v>
      </c>
      <c r="C37" s="157">
        <f t="shared" si="0"/>
        <v>-21.051970000000086</v>
      </c>
      <c r="D37" s="158">
        <f t="shared" si="0"/>
        <v>-0.02877993121691641</v>
      </c>
      <c r="E37" s="159">
        <f>G5</f>
        <v>0</v>
      </c>
      <c r="F37" s="16"/>
    </row>
    <row r="38" spans="2:6" ht="14.25">
      <c r="B38" s="153" t="str">
        <f t="shared" si="0"/>
        <v>KINTO-Hold</v>
      </c>
      <c r="C38" s="157">
        <f t="shared" si="0"/>
        <v>-90.74178729999997</v>
      </c>
      <c r="D38" s="158">
        <f t="shared" si="0"/>
        <v>-0.02715761222454196</v>
      </c>
      <c r="E38" s="159">
        <f>G6</f>
        <v>0</v>
      </c>
      <c r="F38" s="16"/>
    </row>
    <row r="39" spans="2:6" ht="14.25">
      <c r="B39" s="24"/>
      <c r="C39" s="24"/>
      <c r="D39" s="6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4" ht="14.25">
      <c r="B43" s="24"/>
      <c r="C43" s="24"/>
      <c r="D43" s="6"/>
    </row>
    <row r="44" spans="2:4" ht="14.25">
      <c r="B44" s="24"/>
      <c r="C44" s="24"/>
      <c r="D44" s="6"/>
    </row>
    <row r="45" spans="2:4" ht="14.25">
      <c r="B45" s="24"/>
      <c r="C45" s="24"/>
      <c r="D45" s="6"/>
    </row>
    <row r="46" spans="2:4" ht="14.25">
      <c r="B46" s="24"/>
      <c r="C46" s="24"/>
      <c r="D46" s="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tabSelected="1" zoomScale="85" zoomScaleNormal="85" workbookViewId="0" topLeftCell="A7">
      <selection activeCell="V42" sqref="V4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10</v>
      </c>
      <c r="B1" s="56" t="s">
        <v>11</v>
      </c>
      <c r="C1" s="10"/>
      <c r="D1" s="10"/>
    </row>
    <row r="2" spans="1:4" ht="14.25">
      <c r="A2" s="22" t="s">
        <v>101</v>
      </c>
      <c r="B2" s="119">
        <v>-0.028779953387376156</v>
      </c>
      <c r="C2" s="10"/>
      <c r="D2" s="10"/>
    </row>
    <row r="3" spans="1:4" ht="14.25">
      <c r="A3" s="22" t="s">
        <v>99</v>
      </c>
      <c r="B3" s="120">
        <v>-0.027158109006314324</v>
      </c>
      <c r="C3" s="10"/>
      <c r="D3" s="10"/>
    </row>
    <row r="4" spans="1:4" ht="14.25">
      <c r="A4" s="22" t="s">
        <v>100</v>
      </c>
      <c r="B4" s="120">
        <v>-0.01949269143922805</v>
      </c>
      <c r="C4" s="10"/>
      <c r="D4" s="10"/>
    </row>
    <row r="5" spans="1:4" ht="14.25">
      <c r="A5" s="202" t="s">
        <v>94</v>
      </c>
      <c r="B5" s="120">
        <v>-0.025143584610972842</v>
      </c>
      <c r="C5" s="10"/>
      <c r="D5" s="10"/>
    </row>
    <row r="6" spans="1:4" ht="14.25">
      <c r="A6" s="202" t="s">
        <v>15</v>
      </c>
      <c r="B6" s="120">
        <v>-0.17265973931273348</v>
      </c>
      <c r="C6" s="10"/>
      <c r="D6" s="10"/>
    </row>
    <row r="7" spans="1:4" ht="14.25">
      <c r="A7" s="202" t="s">
        <v>14</v>
      </c>
      <c r="B7" s="120">
        <v>0</v>
      </c>
      <c r="C7" s="10"/>
      <c r="D7" s="10"/>
    </row>
    <row r="8" spans="1:4" ht="14.25">
      <c r="A8" s="202" t="s">
        <v>95</v>
      </c>
      <c r="B8" s="120">
        <v>0.01834839873663552</v>
      </c>
      <c r="C8" s="10"/>
      <c r="D8" s="10"/>
    </row>
    <row r="9" spans="1:4" ht="14.25">
      <c r="A9" s="202" t="s">
        <v>96</v>
      </c>
      <c r="B9" s="120">
        <v>8.219178082136125E-06</v>
      </c>
      <c r="C9" s="10"/>
      <c r="D9" s="10"/>
    </row>
    <row r="10" spans="1:4" ht="14.25">
      <c r="A10" s="202" t="s">
        <v>97</v>
      </c>
      <c r="B10" s="120">
        <v>0.01397260273972603</v>
      </c>
      <c r="C10" s="10"/>
      <c r="D10" s="10"/>
    </row>
    <row r="11" spans="1:4" ht="15" thickBot="1">
      <c r="A11" s="203" t="s">
        <v>98</v>
      </c>
      <c r="B11" s="121">
        <v>-0.025160567893204866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="85" zoomScaleNormal="85" workbookViewId="0" topLeftCell="A25">
      <selection activeCell="O36" sqref="O36"/>
    </sheetView>
  </sheetViews>
  <sheetFormatPr defaultColWidth="9.125" defaultRowHeight="12.75"/>
  <cols>
    <col min="1" max="1" width="4.75390625" style="19" customWidth="1"/>
    <col min="2" max="2" width="61.7539062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55.753906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175" t="s">
        <v>35</v>
      </c>
      <c r="B1" s="175"/>
      <c r="C1" s="175"/>
      <c r="D1" s="175"/>
      <c r="E1" s="175"/>
      <c r="F1" s="175"/>
      <c r="G1" s="175"/>
      <c r="H1" s="175"/>
      <c r="I1" s="13"/>
    </row>
    <row r="2" spans="1:9" ht="30.75" thickBot="1">
      <c r="A2" s="176" t="s">
        <v>36</v>
      </c>
      <c r="B2" s="177" t="s">
        <v>37</v>
      </c>
      <c r="C2" s="178" t="s">
        <v>38</v>
      </c>
      <c r="D2" s="178" t="s">
        <v>39</v>
      </c>
      <c r="E2" s="178" t="s">
        <v>40</v>
      </c>
      <c r="F2" s="178" t="s">
        <v>41</v>
      </c>
      <c r="G2" s="178" t="s">
        <v>42</v>
      </c>
      <c r="H2" s="179" t="s">
        <v>43</v>
      </c>
      <c r="I2" s="16"/>
    </row>
    <row r="3" spans="1:9" ht="14.25">
      <c r="A3" s="18">
        <v>1</v>
      </c>
      <c r="B3" s="72" t="s">
        <v>44</v>
      </c>
      <c r="C3" s="73">
        <v>70581387.76</v>
      </c>
      <c r="D3" s="74">
        <v>11766</v>
      </c>
      <c r="E3" s="73">
        <v>5998.76</v>
      </c>
      <c r="F3" s="74">
        <v>1000</v>
      </c>
      <c r="G3" s="72" t="s">
        <v>62</v>
      </c>
      <c r="H3" s="75" t="s">
        <v>9</v>
      </c>
      <c r="I3" s="16"/>
    </row>
    <row r="4" spans="1:9" ht="14.25">
      <c r="A4" s="18">
        <v>2</v>
      </c>
      <c r="B4" s="72" t="s">
        <v>45</v>
      </c>
      <c r="C4" s="73">
        <v>22885452.82</v>
      </c>
      <c r="D4" s="74">
        <v>44703</v>
      </c>
      <c r="E4" s="73">
        <v>511.9445</v>
      </c>
      <c r="F4" s="74">
        <v>100</v>
      </c>
      <c r="G4" s="72" t="s">
        <v>63</v>
      </c>
      <c r="H4" s="75" t="s">
        <v>6</v>
      </c>
      <c r="I4" s="16"/>
    </row>
    <row r="5" spans="1:9" ht="14.25" customHeight="1">
      <c r="A5" s="18">
        <v>3</v>
      </c>
      <c r="B5" s="72" t="s">
        <v>46</v>
      </c>
      <c r="C5" s="73">
        <v>10059503.27</v>
      </c>
      <c r="D5" s="74">
        <v>7250545</v>
      </c>
      <c r="E5" s="73">
        <v>1.39</v>
      </c>
      <c r="F5" s="74">
        <v>1</v>
      </c>
      <c r="G5" s="72" t="s">
        <v>62</v>
      </c>
      <c r="H5" s="75" t="s">
        <v>9</v>
      </c>
      <c r="I5" s="16"/>
    </row>
    <row r="6" spans="1:9" ht="14.25">
      <c r="A6" s="18">
        <v>4</v>
      </c>
      <c r="B6" s="180" t="s">
        <v>47</v>
      </c>
      <c r="C6" s="73">
        <v>9020363.18</v>
      </c>
      <c r="D6" s="74">
        <v>8445</v>
      </c>
      <c r="E6" s="73">
        <v>1068.1306</v>
      </c>
      <c r="F6" s="74">
        <v>1000</v>
      </c>
      <c r="G6" s="181" t="s">
        <v>64</v>
      </c>
      <c r="H6" s="75" t="s">
        <v>1</v>
      </c>
      <c r="I6" s="16"/>
    </row>
    <row r="7" spans="1:9" ht="14.25" customHeight="1">
      <c r="A7" s="18">
        <v>5</v>
      </c>
      <c r="B7" s="72" t="s">
        <v>48</v>
      </c>
      <c r="C7" s="73">
        <v>6154507.46</v>
      </c>
      <c r="D7" s="74">
        <v>1085</v>
      </c>
      <c r="E7" s="73">
        <v>5672.3571</v>
      </c>
      <c r="F7" s="74">
        <v>1000</v>
      </c>
      <c r="G7" s="181" t="s">
        <v>64</v>
      </c>
      <c r="H7" s="75" t="s">
        <v>1</v>
      </c>
      <c r="I7" s="16"/>
    </row>
    <row r="8" spans="1:9" ht="14.25">
      <c r="A8" s="18">
        <v>6</v>
      </c>
      <c r="B8" s="180" t="s">
        <v>49</v>
      </c>
      <c r="C8" s="73">
        <v>5711818.34</v>
      </c>
      <c r="D8" s="74">
        <v>1256</v>
      </c>
      <c r="E8" s="73">
        <v>4547.63</v>
      </c>
      <c r="F8" s="74">
        <v>1000</v>
      </c>
      <c r="G8" s="182" t="s">
        <v>65</v>
      </c>
      <c r="H8" s="75" t="s">
        <v>4</v>
      </c>
      <c r="I8" s="16"/>
    </row>
    <row r="9" spans="1:9" ht="14.25">
      <c r="A9" s="18">
        <v>7</v>
      </c>
      <c r="B9" s="180" t="s">
        <v>50</v>
      </c>
      <c r="C9" s="73">
        <v>4443691.8957</v>
      </c>
      <c r="D9" s="74">
        <v>15621</v>
      </c>
      <c r="E9" s="73">
        <v>284.4691</v>
      </c>
      <c r="F9" s="74">
        <v>100</v>
      </c>
      <c r="G9" s="72" t="s">
        <v>63</v>
      </c>
      <c r="H9" s="75" t="s">
        <v>6</v>
      </c>
      <c r="I9" s="16"/>
    </row>
    <row r="10" spans="1:9" ht="14.25">
      <c r="A10" s="18">
        <v>8</v>
      </c>
      <c r="B10" s="180" t="s">
        <v>51</v>
      </c>
      <c r="C10" s="73">
        <v>4391510.6</v>
      </c>
      <c r="D10" s="74">
        <v>675</v>
      </c>
      <c r="E10" s="73">
        <v>6505.94</v>
      </c>
      <c r="F10" s="74">
        <v>1000</v>
      </c>
      <c r="G10" s="182" t="s">
        <v>66</v>
      </c>
      <c r="H10" s="75" t="s">
        <v>4</v>
      </c>
      <c r="I10" s="16"/>
    </row>
    <row r="11" spans="1:9" ht="14.25">
      <c r="A11" s="18">
        <v>9</v>
      </c>
      <c r="B11" s="180" t="s">
        <v>52</v>
      </c>
      <c r="C11" s="73">
        <v>2794158.66</v>
      </c>
      <c r="D11" s="74">
        <v>2566</v>
      </c>
      <c r="E11" s="73">
        <v>1088.9161</v>
      </c>
      <c r="F11" s="74">
        <v>1000</v>
      </c>
      <c r="G11" s="183" t="s">
        <v>67</v>
      </c>
      <c r="H11" s="75" t="s">
        <v>7</v>
      </c>
      <c r="I11" s="16"/>
    </row>
    <row r="12" spans="1:9" ht="14.25">
      <c r="A12" s="18">
        <v>10</v>
      </c>
      <c r="B12" s="180" t="s">
        <v>53</v>
      </c>
      <c r="C12" s="73">
        <v>1649046.57</v>
      </c>
      <c r="D12" s="74">
        <v>529</v>
      </c>
      <c r="E12" s="73">
        <v>3117.2903</v>
      </c>
      <c r="F12" s="74">
        <v>1000</v>
      </c>
      <c r="G12" s="181" t="s">
        <v>64</v>
      </c>
      <c r="H12" s="75" t="s">
        <v>1</v>
      </c>
      <c r="I12" s="16"/>
    </row>
    <row r="13" spans="1:9" ht="14.25">
      <c r="A13" s="18">
        <v>11</v>
      </c>
      <c r="B13" s="180" t="s">
        <v>54</v>
      </c>
      <c r="C13" s="73">
        <v>1621859.593</v>
      </c>
      <c r="D13" s="74">
        <v>366</v>
      </c>
      <c r="E13" s="73">
        <v>4431.3104</v>
      </c>
      <c r="F13" s="74">
        <v>1000</v>
      </c>
      <c r="G13" s="72" t="s">
        <v>64</v>
      </c>
      <c r="H13" s="75" t="s">
        <v>1</v>
      </c>
      <c r="I13" s="16"/>
    </row>
    <row r="14" spans="1:9" ht="14.25">
      <c r="A14" s="18">
        <v>12</v>
      </c>
      <c r="B14" s="72" t="s">
        <v>55</v>
      </c>
      <c r="C14" s="73">
        <v>1621831.45</v>
      </c>
      <c r="D14" s="74">
        <v>944</v>
      </c>
      <c r="E14" s="73">
        <v>1718.0418</v>
      </c>
      <c r="F14" s="74">
        <v>1000</v>
      </c>
      <c r="G14" s="72" t="s">
        <v>68</v>
      </c>
      <c r="H14" s="75" t="s">
        <v>5</v>
      </c>
      <c r="I14" s="16"/>
    </row>
    <row r="15" spans="1:9" ht="14.25">
      <c r="A15" s="18">
        <v>13</v>
      </c>
      <c r="B15" s="180" t="s">
        <v>56</v>
      </c>
      <c r="C15" s="73">
        <v>1598116.53</v>
      </c>
      <c r="D15" s="74">
        <v>3253</v>
      </c>
      <c r="E15" s="73">
        <v>491.2747</v>
      </c>
      <c r="F15" s="74">
        <v>1000</v>
      </c>
      <c r="G15" s="72" t="s">
        <v>63</v>
      </c>
      <c r="H15" s="75" t="s">
        <v>6</v>
      </c>
      <c r="I15" s="16"/>
    </row>
    <row r="16" spans="1:9" ht="14.25">
      <c r="A16" s="18">
        <v>14</v>
      </c>
      <c r="B16" s="180" t="s">
        <v>57</v>
      </c>
      <c r="C16" s="73">
        <v>1008627.0801</v>
      </c>
      <c r="D16" s="74">
        <v>953</v>
      </c>
      <c r="E16" s="73">
        <v>1058.3705</v>
      </c>
      <c r="F16" s="74">
        <v>1000</v>
      </c>
      <c r="G16" s="183" t="s">
        <v>69</v>
      </c>
      <c r="H16" s="75" t="s">
        <v>0</v>
      </c>
      <c r="I16" s="16"/>
    </row>
    <row r="17" spans="1:9" ht="14.25">
      <c r="A17" s="18">
        <v>15</v>
      </c>
      <c r="B17" s="180" t="s">
        <v>58</v>
      </c>
      <c r="C17" s="73">
        <v>790992.6</v>
      </c>
      <c r="D17" s="74">
        <v>7881</v>
      </c>
      <c r="E17" s="73">
        <v>100.367</v>
      </c>
      <c r="F17" s="74">
        <v>100</v>
      </c>
      <c r="G17" s="183" t="s">
        <v>70</v>
      </c>
      <c r="H17" s="75" t="s">
        <v>8</v>
      </c>
      <c r="I17" s="16"/>
    </row>
    <row r="18" spans="1:8" ht="15" customHeight="1" thickBot="1">
      <c r="A18" s="160" t="s">
        <v>59</v>
      </c>
      <c r="B18" s="161"/>
      <c r="C18" s="85">
        <f>SUM(C3:C17)</f>
        <v>144332867.80879995</v>
      </c>
      <c r="D18" s="86">
        <f>SUM(D3:D17)</f>
        <v>7350588</v>
      </c>
      <c r="E18" s="45" t="s">
        <v>3</v>
      </c>
      <c r="F18" s="45" t="s">
        <v>3</v>
      </c>
      <c r="G18" s="45" t="s">
        <v>3</v>
      </c>
      <c r="H18" s="46" t="s">
        <v>3</v>
      </c>
    </row>
    <row r="19" spans="1:8" ht="15" customHeight="1" thickBot="1">
      <c r="A19" s="162" t="s">
        <v>60</v>
      </c>
      <c r="B19" s="162"/>
      <c r="C19" s="162"/>
      <c r="D19" s="162"/>
      <c r="E19" s="162"/>
      <c r="F19" s="162"/>
      <c r="G19" s="162"/>
      <c r="H19" s="162"/>
    </row>
    <row r="21" spans="2:4" ht="14.25">
      <c r="B21" s="17" t="s">
        <v>61</v>
      </c>
      <c r="C21" s="20">
        <f>C18-SUM(C3:C12)</f>
        <v>6641427.253099978</v>
      </c>
      <c r="D21" s="113">
        <f>C21/$C$18</f>
        <v>0.04601465594030864</v>
      </c>
    </row>
    <row r="22" spans="2:8" ht="14.25">
      <c r="B22" s="72" t="str">
        <f aca="true" t="shared" si="0" ref="B22:C28">B3</f>
        <v>ОТP Klasychnyi</v>
      </c>
      <c r="C22" s="73">
        <f t="shared" si="0"/>
        <v>70581387.76</v>
      </c>
      <c r="D22" s="113">
        <f>C22/$C$18</f>
        <v>0.48901812062308836</v>
      </c>
      <c r="H22" s="16"/>
    </row>
    <row r="23" spans="2:8" ht="14.25">
      <c r="B23" s="72" t="str">
        <f t="shared" si="0"/>
        <v>КІNТО-Кlasychnyi</v>
      </c>
      <c r="C23" s="73">
        <f t="shared" si="0"/>
        <v>22885452.82</v>
      </c>
      <c r="D23" s="113">
        <f aca="true" t="shared" si="1" ref="D23:D31">C23/$C$18</f>
        <v>0.1585602307183193</v>
      </c>
      <c r="H23" s="16"/>
    </row>
    <row r="24" spans="2:8" ht="14.25">
      <c r="B24" s="72" t="str">
        <f t="shared" si="0"/>
        <v>ОТP Fond Aktsii</v>
      </c>
      <c r="C24" s="73">
        <f t="shared" si="0"/>
        <v>10059503.27</v>
      </c>
      <c r="D24" s="113">
        <f t="shared" si="1"/>
        <v>0.06969655230107381</v>
      </c>
      <c r="H24" s="16"/>
    </row>
    <row r="25" spans="2:8" ht="14.25">
      <c r="B25" s="72" t="str">
        <f t="shared" si="0"/>
        <v>UNIVER.UA/Yaroslav Mudryi: Fond Aktsii</v>
      </c>
      <c r="C25" s="73">
        <f t="shared" si="0"/>
        <v>9020363.18</v>
      </c>
      <c r="D25" s="113">
        <f t="shared" si="1"/>
        <v>0.06249694416069816</v>
      </c>
      <c r="H25" s="16"/>
    </row>
    <row r="26" spans="2:8" ht="14.25">
      <c r="B26" s="72" t="str">
        <f t="shared" si="0"/>
        <v>UNIVER.UA/Мykhailo Hrushevskyi: Fond Derzhavnykh Paperiv</v>
      </c>
      <c r="C26" s="73">
        <f t="shared" si="0"/>
        <v>6154507.46</v>
      </c>
      <c r="D26" s="113">
        <f t="shared" si="1"/>
        <v>0.04264106681613902</v>
      </c>
      <c r="H26" s="16"/>
    </row>
    <row r="27" spans="2:8" ht="14.25">
      <c r="B27" s="72" t="str">
        <f t="shared" si="0"/>
        <v>Altus – Depozyt</v>
      </c>
      <c r="C27" s="73">
        <f t="shared" si="0"/>
        <v>5711818.34</v>
      </c>
      <c r="D27" s="113">
        <f t="shared" si="1"/>
        <v>0.03957392676189693</v>
      </c>
      <c r="H27" s="16"/>
    </row>
    <row r="28" spans="2:8" ht="14.25">
      <c r="B28" s="72" t="str">
        <f t="shared" si="0"/>
        <v>KINTO-Kaznacheiskyi</v>
      </c>
      <c r="C28" s="73">
        <f t="shared" si="0"/>
        <v>4443691.8957</v>
      </c>
      <c r="D28" s="113">
        <f t="shared" si="1"/>
        <v>0.030787802966588524</v>
      </c>
      <c r="H28" s="16"/>
    </row>
    <row r="29" spans="2:8" ht="14.25">
      <c r="B29" s="72" t="str">
        <f aca="true" t="shared" si="2" ref="B29:C31">B10</f>
        <v>Altus – Zbalansovanyi</v>
      </c>
      <c r="C29" s="73">
        <f t="shared" si="2"/>
        <v>4391510.6</v>
      </c>
      <c r="D29" s="113">
        <f t="shared" si="1"/>
        <v>0.030426268573957138</v>
      </c>
      <c r="H29" s="16"/>
    </row>
    <row r="30" spans="2:4" ht="14.25">
      <c r="B30" s="72" t="str">
        <f t="shared" si="2"/>
        <v>Sofiivskyi</v>
      </c>
      <c r="C30" s="73">
        <f t="shared" si="2"/>
        <v>2794158.66</v>
      </c>
      <c r="D30" s="113">
        <f t="shared" si="1"/>
        <v>0.019359129368242488</v>
      </c>
    </row>
    <row r="31" spans="2:4" ht="14.25">
      <c r="B31" s="72" t="str">
        <f t="shared" si="2"/>
        <v>UNIVER.UA/Volodymyr Velykyi: Fond Zbalansovanyi</v>
      </c>
      <c r="C31" s="73">
        <f t="shared" si="2"/>
        <v>1649046.57</v>
      </c>
      <c r="D31" s="113">
        <f t="shared" si="1"/>
        <v>0.01142530176968782</v>
      </c>
    </row>
  </sheetData>
  <mergeCells count="3">
    <mergeCell ref="A1:H1"/>
    <mergeCell ref="A18:B18"/>
    <mergeCell ref="A19:H19"/>
  </mergeCells>
  <hyperlinks>
    <hyperlink ref="H18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8"/>
  <sheetViews>
    <sheetView zoomScale="85" zoomScaleNormal="85" workbookViewId="0" topLeftCell="A1">
      <selection activeCell="Q35" sqref="Q35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6.125" style="27" bestFit="1" customWidth="1"/>
    <col min="10" max="10" width="18.625" style="27" customWidth="1"/>
    <col min="11" max="16384" width="9.125" style="27" customWidth="1"/>
  </cols>
  <sheetData>
    <row r="1" spans="1:10" s="14" customFormat="1" ht="16.5" thickBot="1">
      <c r="A1" s="187" t="s">
        <v>71</v>
      </c>
      <c r="B1" s="187"/>
      <c r="C1" s="187"/>
      <c r="D1" s="187"/>
      <c r="E1" s="187"/>
      <c r="F1" s="187"/>
      <c r="G1" s="187"/>
      <c r="H1" s="187"/>
      <c r="I1" s="187"/>
      <c r="J1" s="88"/>
    </row>
    <row r="2" spans="1:10" s="17" customFormat="1" ht="15.75" customHeight="1" thickBot="1">
      <c r="A2" s="188" t="s">
        <v>36</v>
      </c>
      <c r="B2" s="184"/>
      <c r="C2" s="189"/>
      <c r="D2" s="190"/>
      <c r="E2" s="163" t="s">
        <v>74</v>
      </c>
      <c r="F2" s="163"/>
      <c r="G2" s="163"/>
      <c r="H2" s="163"/>
      <c r="I2" s="163"/>
      <c r="J2" s="163"/>
    </row>
    <row r="3" spans="1:10" s="19" customFormat="1" ht="51.75" thickBot="1">
      <c r="A3" s="188"/>
      <c r="B3" s="185" t="s">
        <v>10</v>
      </c>
      <c r="C3" s="191" t="s">
        <v>72</v>
      </c>
      <c r="D3" s="191" t="s">
        <v>73</v>
      </c>
      <c r="E3" s="178" t="s">
        <v>75</v>
      </c>
      <c r="F3" s="178" t="s">
        <v>76</v>
      </c>
      <c r="G3" s="178" t="s">
        <v>78</v>
      </c>
      <c r="H3" s="15" t="s">
        <v>77</v>
      </c>
      <c r="I3" s="179" t="s">
        <v>79</v>
      </c>
      <c r="J3" s="192" t="s">
        <v>80</v>
      </c>
    </row>
    <row r="4" spans="1:10" s="17" customFormat="1" ht="14.25" collapsed="1">
      <c r="A4" s="18">
        <v>1</v>
      </c>
      <c r="B4" s="186" t="s">
        <v>45</v>
      </c>
      <c r="C4" s="127">
        <v>38118</v>
      </c>
      <c r="D4" s="127">
        <v>38182</v>
      </c>
      <c r="E4" s="128">
        <v>0.014017539255536615</v>
      </c>
      <c r="F4" s="128">
        <v>0.03666233867239388</v>
      </c>
      <c r="G4" s="128">
        <v>0.053151228134558526</v>
      </c>
      <c r="H4" s="128">
        <v>-0.27063593906451433</v>
      </c>
      <c r="I4" s="128">
        <v>4.119445000001179</v>
      </c>
      <c r="J4" s="129">
        <v>0.08988687507925675</v>
      </c>
    </row>
    <row r="5" spans="1:10" s="17" customFormat="1" ht="14.25" collapsed="1">
      <c r="A5" s="18">
        <v>2</v>
      </c>
      <c r="B5" s="186" t="s">
        <v>51</v>
      </c>
      <c r="C5" s="127">
        <v>38828</v>
      </c>
      <c r="D5" s="127">
        <v>39028</v>
      </c>
      <c r="E5" s="128">
        <v>0.009618309238323963</v>
      </c>
      <c r="F5" s="128">
        <v>0.026306241501324212</v>
      </c>
      <c r="G5" s="128" t="s">
        <v>22</v>
      </c>
      <c r="H5" s="128">
        <v>0.084907375136964</v>
      </c>
      <c r="I5" s="128">
        <v>5.505940000000098</v>
      </c>
      <c r="J5" s="129">
        <v>0.1190085082618324</v>
      </c>
    </row>
    <row r="6" spans="1:10" s="17" customFormat="1" ht="14.25" collapsed="1">
      <c r="A6" s="18">
        <v>3</v>
      </c>
      <c r="B6" s="181" t="s">
        <v>53</v>
      </c>
      <c r="C6" s="127">
        <v>38919</v>
      </c>
      <c r="D6" s="127">
        <v>39092</v>
      </c>
      <c r="E6" s="128">
        <v>0.0027743735837293393</v>
      </c>
      <c r="F6" s="128">
        <v>0.020543039081014847</v>
      </c>
      <c r="G6" s="128">
        <v>0.1452966089737635</v>
      </c>
      <c r="H6" s="128">
        <v>0.03438902087573115</v>
      </c>
      <c r="I6" s="128">
        <v>2.117290300000383</v>
      </c>
      <c r="J6" s="129">
        <v>0.07142853326942089</v>
      </c>
    </row>
    <row r="7" spans="1:10" s="17" customFormat="1" ht="14.25" collapsed="1">
      <c r="A7" s="18">
        <v>4</v>
      </c>
      <c r="B7" s="181" t="s">
        <v>47</v>
      </c>
      <c r="C7" s="127">
        <v>38919</v>
      </c>
      <c r="D7" s="127">
        <v>39092</v>
      </c>
      <c r="E7" s="128">
        <v>0.007374342351396779</v>
      </c>
      <c r="F7" s="128">
        <v>0.0055076821091000205</v>
      </c>
      <c r="G7" s="128">
        <v>0.008501153969217023</v>
      </c>
      <c r="H7" s="128">
        <v>0.2400338947597449</v>
      </c>
      <c r="I7" s="128">
        <v>0.0681305999998405</v>
      </c>
      <c r="J7" s="129">
        <v>0.004007536041663817</v>
      </c>
    </row>
    <row r="8" spans="1:10" s="17" customFormat="1" ht="14.25" collapsed="1">
      <c r="A8" s="18">
        <v>5</v>
      </c>
      <c r="B8" s="126" t="s">
        <v>44</v>
      </c>
      <c r="C8" s="127">
        <v>39413</v>
      </c>
      <c r="D8" s="127">
        <v>39589</v>
      </c>
      <c r="E8" s="128">
        <v>0.0104400028295355</v>
      </c>
      <c r="F8" s="128">
        <v>0.04637261007098914</v>
      </c>
      <c r="G8" s="128">
        <v>0.09040211436282708</v>
      </c>
      <c r="H8" s="128">
        <v>0.1517516003058368</v>
      </c>
      <c r="I8" s="128">
        <v>4.998759999999344</v>
      </c>
      <c r="J8" s="129">
        <v>0.1258137630367282</v>
      </c>
    </row>
    <row r="9" spans="1:10" s="17" customFormat="1" ht="14.25" collapsed="1">
      <c r="A9" s="18">
        <v>6</v>
      </c>
      <c r="B9" s="181" t="s">
        <v>57</v>
      </c>
      <c r="C9" s="127">
        <v>39429</v>
      </c>
      <c r="D9" s="127">
        <v>39618</v>
      </c>
      <c r="E9" s="128">
        <v>0.003167021348759347</v>
      </c>
      <c r="F9" s="128">
        <v>0.007413030390352793</v>
      </c>
      <c r="G9" s="128">
        <v>-0.026146809883960564</v>
      </c>
      <c r="H9" s="128">
        <v>0.004028939683032862</v>
      </c>
      <c r="I9" s="128">
        <v>0.058370500000011205</v>
      </c>
      <c r="J9" s="129">
        <v>0.0037795088628820306</v>
      </c>
    </row>
    <row r="10" spans="1:10" s="17" customFormat="1" ht="14.25" collapsed="1">
      <c r="A10" s="18">
        <v>7</v>
      </c>
      <c r="B10" s="181" t="s">
        <v>58</v>
      </c>
      <c r="C10" s="127">
        <v>39560</v>
      </c>
      <c r="D10" s="127">
        <v>39770</v>
      </c>
      <c r="E10" s="128">
        <v>-0.0035453282777725414</v>
      </c>
      <c r="F10" s="128">
        <v>-0.02167640763103773</v>
      </c>
      <c r="G10" s="128">
        <v>0.10432721719265703</v>
      </c>
      <c r="H10" s="128">
        <v>-0.1759559467676418</v>
      </c>
      <c r="I10" s="128">
        <v>0.0036700000001059774</v>
      </c>
      <c r="J10" s="129">
        <v>0.0002505650049373642</v>
      </c>
    </row>
    <row r="11" spans="1:10" s="17" customFormat="1" ht="14.25" collapsed="1">
      <c r="A11" s="18">
        <v>8</v>
      </c>
      <c r="B11" s="181" t="s">
        <v>56</v>
      </c>
      <c r="C11" s="127">
        <v>39884</v>
      </c>
      <c r="D11" s="127">
        <v>40001</v>
      </c>
      <c r="E11" s="128">
        <v>-0.007458486071223569</v>
      </c>
      <c r="F11" s="128">
        <v>-0.05605239342328794</v>
      </c>
      <c r="G11" s="128">
        <v>-0.012995855494456143</v>
      </c>
      <c r="H11" s="128">
        <v>-0.6604760422171274</v>
      </c>
      <c r="I11" s="128">
        <v>-0.5087253000000422</v>
      </c>
      <c r="J11" s="129">
        <v>-0.049538629964120395</v>
      </c>
    </row>
    <row r="12" spans="1:10" s="17" customFormat="1" ht="14.25" collapsed="1">
      <c r="A12" s="18">
        <v>9</v>
      </c>
      <c r="B12" s="126" t="s">
        <v>46</v>
      </c>
      <c r="C12" s="127">
        <v>40253</v>
      </c>
      <c r="D12" s="127">
        <v>40366</v>
      </c>
      <c r="E12" s="128">
        <v>-0.03472222222216359</v>
      </c>
      <c r="F12" s="128">
        <v>0.014598540146050665</v>
      </c>
      <c r="G12" s="128">
        <v>0.0451127819549173</v>
      </c>
      <c r="H12" s="128">
        <v>-0.31188118811888377</v>
      </c>
      <c r="I12" s="128">
        <v>0.39</v>
      </c>
      <c r="J12" s="129">
        <v>0.02567653538308856</v>
      </c>
    </row>
    <row r="13" spans="1:10" s="17" customFormat="1" ht="14.25" collapsed="1">
      <c r="A13" s="18">
        <v>10</v>
      </c>
      <c r="B13" s="181" t="s">
        <v>52</v>
      </c>
      <c r="C13" s="127">
        <v>40114</v>
      </c>
      <c r="D13" s="127">
        <v>40401</v>
      </c>
      <c r="E13" s="128">
        <v>-0.0025330650498942564</v>
      </c>
      <c r="F13" s="128">
        <v>-0.031793927110768005</v>
      </c>
      <c r="G13" s="128">
        <v>0.13610525422916342</v>
      </c>
      <c r="H13" s="128">
        <v>-0.31874345592976383</v>
      </c>
      <c r="I13" s="128">
        <v>0.08891610000001293</v>
      </c>
      <c r="J13" s="129">
        <v>0.006628698802052302</v>
      </c>
    </row>
    <row r="14" spans="1:10" s="17" customFormat="1" ht="14.25" collapsed="1">
      <c r="A14" s="18">
        <v>11</v>
      </c>
      <c r="B14" s="181" t="s">
        <v>49</v>
      </c>
      <c r="C14" s="127">
        <v>40226</v>
      </c>
      <c r="D14" s="127">
        <v>40430</v>
      </c>
      <c r="E14" s="128">
        <v>0.007340807045768116</v>
      </c>
      <c r="F14" s="128">
        <v>0.021565134568642952</v>
      </c>
      <c r="G14" s="128" t="s">
        <v>22</v>
      </c>
      <c r="H14" s="128">
        <v>0.11399267076249031</v>
      </c>
      <c r="I14" s="128">
        <v>3.5476300000000203</v>
      </c>
      <c r="J14" s="129">
        <v>0.12547155771524499</v>
      </c>
    </row>
    <row r="15" spans="1:10" s="17" customFormat="1" ht="14.25" collapsed="1">
      <c r="A15" s="18">
        <v>12</v>
      </c>
      <c r="B15" s="181" t="s">
        <v>54</v>
      </c>
      <c r="C15" s="127">
        <v>40427</v>
      </c>
      <c r="D15" s="127">
        <v>40543</v>
      </c>
      <c r="E15" s="128">
        <v>0.010345569613561922</v>
      </c>
      <c r="F15" s="128">
        <v>0.03275262876751972</v>
      </c>
      <c r="G15" s="128">
        <v>0.21119467826709348</v>
      </c>
      <c r="H15" s="128">
        <v>0.08212047545441492</v>
      </c>
      <c r="I15" s="128">
        <v>3.431310400000993</v>
      </c>
      <c r="J15" s="129">
        <v>0.12643354362565407</v>
      </c>
    </row>
    <row r="16" spans="1:10" s="17" customFormat="1" ht="14.25" collapsed="1">
      <c r="A16" s="18">
        <v>13</v>
      </c>
      <c r="B16" s="126" t="s">
        <v>55</v>
      </c>
      <c r="C16" s="127">
        <v>40444</v>
      </c>
      <c r="D16" s="127">
        <v>40638</v>
      </c>
      <c r="E16" s="128">
        <v>0.004912075549759365</v>
      </c>
      <c r="F16" s="128">
        <v>0.04582265799406171</v>
      </c>
      <c r="G16" s="128">
        <v>0.043645936361494275</v>
      </c>
      <c r="H16" s="128">
        <v>0.23039934869202194</v>
      </c>
      <c r="I16" s="128">
        <v>0.7180418000000057</v>
      </c>
      <c r="J16" s="129">
        <v>0.04519202270865974</v>
      </c>
    </row>
    <row r="17" spans="1:10" s="17" customFormat="1" ht="14.25">
      <c r="A17" s="18">
        <v>14</v>
      </c>
      <c r="B17" s="186" t="s">
        <v>48</v>
      </c>
      <c r="C17" s="127">
        <v>40427</v>
      </c>
      <c r="D17" s="127">
        <v>40708</v>
      </c>
      <c r="E17" s="128">
        <v>0.006754860791914341</v>
      </c>
      <c r="F17" s="128">
        <v>0.044744037985269935</v>
      </c>
      <c r="G17" s="128">
        <v>0.4042591131655553</v>
      </c>
      <c r="H17" s="128">
        <v>0.16912758851555787</v>
      </c>
      <c r="I17" s="128">
        <v>4.672357100000594</v>
      </c>
      <c r="J17" s="129">
        <v>0.15489453958785715</v>
      </c>
    </row>
    <row r="18" spans="1:10" s="17" customFormat="1" ht="14.25" collapsed="1">
      <c r="A18" s="18">
        <v>15</v>
      </c>
      <c r="B18" s="181" t="s">
        <v>50</v>
      </c>
      <c r="C18" s="127">
        <v>41026</v>
      </c>
      <c r="D18" s="127">
        <v>41242</v>
      </c>
      <c r="E18" s="128">
        <v>0.01120839198623269</v>
      </c>
      <c r="F18" s="128">
        <v>0.009107430001267902</v>
      </c>
      <c r="G18" s="128">
        <v>0.04043812140469494</v>
      </c>
      <c r="H18" s="128">
        <v>-0.09631013049492221</v>
      </c>
      <c r="I18" s="128">
        <v>1.8446909999999277</v>
      </c>
      <c r="J18" s="129">
        <v>0.10376807748306427</v>
      </c>
    </row>
    <row r="19" spans="1:11" s="17" customFormat="1" ht="15.75" thickBot="1">
      <c r="A19" s="125"/>
      <c r="B19" s="130" t="s">
        <v>81</v>
      </c>
      <c r="C19" s="131" t="s">
        <v>3</v>
      </c>
      <c r="D19" s="131" t="s">
        <v>3</v>
      </c>
      <c r="E19" s="132">
        <f>AVERAGE(E4:E18)</f>
        <v>0.0026462794648976014</v>
      </c>
      <c r="F19" s="132">
        <f>AVERAGE(F4:F18)</f>
        <v>0.01345817620819294</v>
      </c>
      <c r="G19" s="132">
        <f>AVERAGE(G4:G18)</f>
        <v>0.09563781097211731</v>
      </c>
      <c r="H19" s="132">
        <f>AVERAGE(H4:H18)</f>
        <v>-0.0482167858938039</v>
      </c>
      <c r="I19" s="131" t="s">
        <v>3</v>
      </c>
      <c r="J19" s="131" t="s">
        <v>3</v>
      </c>
      <c r="K19" s="133"/>
    </row>
    <row r="20" spans="1:10" s="17" customFormat="1" ht="14.25">
      <c r="A20" s="164" t="s">
        <v>82</v>
      </c>
      <c r="B20" s="164"/>
      <c r="C20" s="164"/>
      <c r="D20" s="164"/>
      <c r="E20" s="164"/>
      <c r="F20" s="164"/>
      <c r="G20" s="164"/>
      <c r="H20" s="164"/>
      <c r="I20" s="164"/>
      <c r="J20" s="164"/>
    </row>
    <row r="21" s="17" customFormat="1" ht="14.25" collapsed="1">
      <c r="J21" s="16"/>
    </row>
    <row r="22" spans="5:10" s="17" customFormat="1" ht="14.25">
      <c r="E22" s="91"/>
      <c r="F22" s="91"/>
      <c r="J22" s="16"/>
    </row>
    <row r="23" spans="5:10" s="17" customFormat="1" ht="14.25" collapsed="1">
      <c r="E23" s="92"/>
      <c r="I23" s="92"/>
      <c r="J23" s="16"/>
    </row>
    <row r="24" s="17" customFormat="1" ht="14.25" collapsed="1"/>
    <row r="25" s="17" customFormat="1" ht="14.25" collapsed="1"/>
    <row r="26" s="17" customFormat="1" ht="14.25" collapsed="1"/>
    <row r="27" s="17" customFormat="1" ht="14.25" collapsed="1"/>
    <row r="28" s="17" customFormat="1" ht="14.25" collapsed="1"/>
    <row r="29" s="17" customFormat="1" ht="14.25" collapsed="1"/>
    <row r="30" s="17" customFormat="1" ht="14.25" collapsed="1"/>
    <row r="31" s="17" customFormat="1" ht="14.25" collapsed="1"/>
    <row r="32" s="17" customFormat="1" ht="14.25" collapsed="1"/>
    <row r="33" s="17" customFormat="1" ht="14.25" collapsed="1"/>
    <row r="34" s="17" customFormat="1" ht="14.25" collapsed="1"/>
    <row r="35" s="17" customFormat="1" ht="14.25" collapsed="1"/>
    <row r="36" s="17" customFormat="1" ht="14.25" collapsed="1"/>
    <row r="37" s="17" customFormat="1" ht="14.25"/>
    <row r="38" s="17" customFormat="1" ht="14.25"/>
    <row r="39" spans="3:8" s="24" customFormat="1" ht="14.25">
      <c r="C39" s="25"/>
      <c r="D39" s="25"/>
      <c r="E39" s="26"/>
      <c r="F39" s="26"/>
      <c r="G39" s="26"/>
      <c r="H39" s="26"/>
    </row>
    <row r="40" spans="3:8" s="24" customFormat="1" ht="14.25">
      <c r="C40" s="25"/>
      <c r="D40" s="25"/>
      <c r="E40" s="26"/>
      <c r="F40" s="26"/>
      <c r="G40" s="26"/>
      <c r="H40" s="26"/>
    </row>
    <row r="41" spans="3:8" s="24" customFormat="1" ht="14.25">
      <c r="C41" s="25"/>
      <c r="D41" s="25"/>
      <c r="E41" s="26"/>
      <c r="F41" s="26"/>
      <c r="G41" s="26"/>
      <c r="H41" s="26"/>
    </row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  <row r="52" spans="3:8" s="24" customFormat="1" ht="14.25">
      <c r="C52" s="25"/>
      <c r="D52" s="25"/>
      <c r="E52" s="26"/>
      <c r="F52" s="26"/>
      <c r="G52" s="26"/>
      <c r="H52" s="26"/>
    </row>
    <row r="53" spans="3:8" s="24" customFormat="1" ht="14.25">
      <c r="C53" s="25"/>
      <c r="D53" s="25"/>
      <c r="E53" s="26"/>
      <c r="F53" s="26"/>
      <c r="G53" s="26"/>
      <c r="H53" s="26"/>
    </row>
    <row r="54" spans="3:8" s="24" customFormat="1" ht="14.25">
      <c r="C54" s="25"/>
      <c r="D54" s="25"/>
      <c r="E54" s="26"/>
      <c r="F54" s="26"/>
      <c r="G54" s="26"/>
      <c r="H54" s="26"/>
    </row>
    <row r="55" spans="3:8" s="24" customFormat="1" ht="14.25">
      <c r="C55" s="25"/>
      <c r="D55" s="25"/>
      <c r="E55" s="26"/>
      <c r="F55" s="26"/>
      <c r="G55" s="26"/>
      <c r="H55" s="26"/>
    </row>
    <row r="56" spans="3:8" s="24" customFormat="1" ht="14.25">
      <c r="C56" s="25"/>
      <c r="D56" s="25"/>
      <c r="E56" s="26"/>
      <c r="F56" s="26"/>
      <c r="G56" s="26"/>
      <c r="H56" s="26"/>
    </row>
    <row r="57" spans="3:8" s="24" customFormat="1" ht="14.25">
      <c r="C57" s="25"/>
      <c r="D57" s="25"/>
      <c r="E57" s="26"/>
      <c r="F57" s="26"/>
      <c r="G57" s="26"/>
      <c r="H57" s="26"/>
    </row>
    <row r="58" spans="3:8" s="24" customFormat="1" ht="14.25">
      <c r="C58" s="25"/>
      <c r="D58" s="25"/>
      <c r="E58" s="26"/>
      <c r="F58" s="26"/>
      <c r="G58" s="26"/>
      <c r="H58" s="26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5" zoomScaleNormal="85" workbookViewId="0" topLeftCell="A1">
      <selection activeCell="N27" sqref="N27"/>
    </sheetView>
  </sheetViews>
  <sheetFormatPr defaultColWidth="9.00390625" defaultRowHeight="12.75"/>
  <cols>
    <col min="1" max="1" width="3.875" style="24" customWidth="1"/>
    <col min="2" max="2" width="61.8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193" t="s">
        <v>83</v>
      </c>
      <c r="B1" s="193"/>
      <c r="C1" s="193"/>
      <c r="D1" s="193"/>
      <c r="E1" s="193"/>
      <c r="F1" s="193"/>
      <c r="G1" s="193"/>
    </row>
    <row r="2" spans="1:7" ht="15.75" customHeight="1" thickBot="1">
      <c r="A2" s="194" t="s">
        <v>84</v>
      </c>
      <c r="B2" s="184"/>
      <c r="C2" s="195" t="s">
        <v>85</v>
      </c>
      <c r="D2" s="188"/>
      <c r="E2" s="195" t="s">
        <v>86</v>
      </c>
      <c r="F2" s="188"/>
      <c r="G2" s="196"/>
    </row>
    <row r="3" spans="1:7" ht="45.75" thickBot="1">
      <c r="A3" s="197"/>
      <c r="B3" s="198" t="s">
        <v>10</v>
      </c>
      <c r="C3" s="185" t="s">
        <v>87</v>
      </c>
      <c r="D3" s="185" t="s">
        <v>88</v>
      </c>
      <c r="E3" s="185" t="s">
        <v>89</v>
      </c>
      <c r="F3" s="185" t="s">
        <v>88</v>
      </c>
      <c r="G3" s="179" t="s">
        <v>90</v>
      </c>
    </row>
    <row r="4" spans="1:8" ht="15" customHeight="1">
      <c r="A4" s="18">
        <v>1</v>
      </c>
      <c r="B4" s="186" t="s">
        <v>45</v>
      </c>
      <c r="C4" s="31">
        <v>323.93612999999897</v>
      </c>
      <c r="D4" s="83">
        <v>0.014357905740600231</v>
      </c>
      <c r="E4" s="32">
        <v>15</v>
      </c>
      <c r="F4" s="83">
        <v>0.0003356605800214823</v>
      </c>
      <c r="G4" s="33">
        <v>7.704129098417149</v>
      </c>
      <c r="H4" s="42"/>
    </row>
    <row r="5" spans="1:8" ht="14.25" customHeight="1">
      <c r="A5" s="18">
        <v>2</v>
      </c>
      <c r="B5" s="181" t="s">
        <v>47</v>
      </c>
      <c r="C5" s="31">
        <v>66.04433000000007</v>
      </c>
      <c r="D5" s="83">
        <v>0.007375695584036532</v>
      </c>
      <c r="E5" s="32">
        <v>0</v>
      </c>
      <c r="F5" s="83">
        <v>0</v>
      </c>
      <c r="G5" s="33">
        <v>0</v>
      </c>
      <c r="H5" s="42"/>
    </row>
    <row r="6" spans="1:7" ht="14.25">
      <c r="A6" s="18">
        <v>3</v>
      </c>
      <c r="B6" s="186" t="s">
        <v>51</v>
      </c>
      <c r="C6" s="31">
        <v>41.83868999999948</v>
      </c>
      <c r="D6" s="83">
        <v>0.009618815134955657</v>
      </c>
      <c r="E6" s="32">
        <v>0</v>
      </c>
      <c r="F6" s="83">
        <v>0</v>
      </c>
      <c r="G6" s="33">
        <v>0</v>
      </c>
    </row>
    <row r="7" spans="1:7" ht="14.25">
      <c r="A7" s="18">
        <v>4</v>
      </c>
      <c r="B7" s="181" t="s">
        <v>49</v>
      </c>
      <c r="C7" s="31">
        <v>41.616559999999595</v>
      </c>
      <c r="D7" s="83">
        <v>0.007339520111398857</v>
      </c>
      <c r="E7" s="32">
        <v>0</v>
      </c>
      <c r="F7" s="83">
        <v>0</v>
      </c>
      <c r="G7" s="33">
        <v>0</v>
      </c>
    </row>
    <row r="8" spans="1:7" ht="14.25">
      <c r="A8" s="18">
        <v>5</v>
      </c>
      <c r="B8" s="186" t="s">
        <v>48</v>
      </c>
      <c r="C8" s="31">
        <v>41.29395999999996</v>
      </c>
      <c r="D8" s="83">
        <v>0.00675486959518099</v>
      </c>
      <c r="E8" s="32">
        <v>0</v>
      </c>
      <c r="F8" s="83">
        <v>0</v>
      </c>
      <c r="G8" s="33">
        <v>0</v>
      </c>
    </row>
    <row r="9" spans="1:7" ht="14.25">
      <c r="A9" s="18">
        <v>6</v>
      </c>
      <c r="B9" s="181" t="s">
        <v>54</v>
      </c>
      <c r="C9" s="31">
        <v>16.60725300000003</v>
      </c>
      <c r="D9" s="83">
        <v>0.010345571587829007</v>
      </c>
      <c r="E9" s="32">
        <v>0</v>
      </c>
      <c r="F9" s="83">
        <v>0</v>
      </c>
      <c r="G9" s="33">
        <v>0</v>
      </c>
    </row>
    <row r="10" spans="1:7" ht="14.25">
      <c r="A10" s="18">
        <v>7</v>
      </c>
      <c r="B10" s="30" t="s">
        <v>55</v>
      </c>
      <c r="C10" s="31">
        <v>7.92760999999987</v>
      </c>
      <c r="D10" s="83">
        <v>0.004912070845559094</v>
      </c>
      <c r="E10" s="32">
        <v>0</v>
      </c>
      <c r="F10" s="83">
        <v>0</v>
      </c>
      <c r="G10" s="33">
        <v>0</v>
      </c>
    </row>
    <row r="11" spans="1:7" ht="14.25">
      <c r="A11" s="18">
        <v>8</v>
      </c>
      <c r="B11" s="181" t="s">
        <v>53</v>
      </c>
      <c r="C11" s="31">
        <v>4.562410000000148</v>
      </c>
      <c r="D11" s="83">
        <v>0.002774371508692518</v>
      </c>
      <c r="E11" s="32">
        <v>0</v>
      </c>
      <c r="F11" s="83">
        <v>0</v>
      </c>
      <c r="G11" s="33">
        <v>0</v>
      </c>
    </row>
    <row r="12" spans="1:7" ht="14.25">
      <c r="A12" s="18">
        <v>9</v>
      </c>
      <c r="B12" s="181" t="s">
        <v>57</v>
      </c>
      <c r="C12" s="31">
        <v>3.1842600000000094</v>
      </c>
      <c r="D12" s="83">
        <v>0.0031670224664623963</v>
      </c>
      <c r="E12" s="32">
        <v>0</v>
      </c>
      <c r="F12" s="83">
        <v>0</v>
      </c>
      <c r="G12" s="33">
        <v>0</v>
      </c>
    </row>
    <row r="13" spans="1:7" ht="14.25">
      <c r="A13" s="18">
        <v>10</v>
      </c>
      <c r="B13" s="181" t="s">
        <v>58</v>
      </c>
      <c r="C13" s="31">
        <v>-2.8142600000000093</v>
      </c>
      <c r="D13" s="83">
        <v>-0.0035452704452566828</v>
      </c>
      <c r="E13" s="32">
        <v>0</v>
      </c>
      <c r="F13" s="83">
        <v>0</v>
      </c>
      <c r="G13" s="33">
        <v>0</v>
      </c>
    </row>
    <row r="14" spans="1:7" ht="14.25">
      <c r="A14" s="18">
        <v>11</v>
      </c>
      <c r="B14" s="199" t="s">
        <v>52</v>
      </c>
      <c r="C14" s="31">
        <v>-7.095779999999795</v>
      </c>
      <c r="D14" s="83">
        <v>-0.0025330722902842753</v>
      </c>
      <c r="E14" s="32">
        <v>0</v>
      </c>
      <c r="F14" s="83">
        <v>0</v>
      </c>
      <c r="G14" s="33">
        <v>0</v>
      </c>
    </row>
    <row r="15" spans="1:7" ht="13.5" customHeight="1">
      <c r="A15" s="18">
        <v>12</v>
      </c>
      <c r="B15" s="199" t="s">
        <v>56</v>
      </c>
      <c r="C15" s="31">
        <v>-12.009189999999945</v>
      </c>
      <c r="D15" s="83">
        <v>-0.007458541808772514</v>
      </c>
      <c r="E15" s="32">
        <v>0</v>
      </c>
      <c r="F15" s="83">
        <v>0</v>
      </c>
      <c r="G15" s="33">
        <v>0</v>
      </c>
    </row>
    <row r="16" spans="1:7" ht="14.25">
      <c r="A16" s="18">
        <v>13</v>
      </c>
      <c r="B16" s="30" t="s">
        <v>46</v>
      </c>
      <c r="C16" s="31">
        <v>-488.4616600000001</v>
      </c>
      <c r="D16" s="83">
        <v>-0.046308616234657894</v>
      </c>
      <c r="E16" s="32">
        <v>-98216</v>
      </c>
      <c r="F16" s="83">
        <v>-0.01336497404120232</v>
      </c>
      <c r="G16" s="33">
        <v>-141.3895888623393</v>
      </c>
    </row>
    <row r="17" spans="1:7" ht="14.25">
      <c r="A17" s="18">
        <v>14</v>
      </c>
      <c r="B17" s="181" t="s">
        <v>50</v>
      </c>
      <c r="C17" s="31">
        <v>-192.6771942999996</v>
      </c>
      <c r="D17" s="83">
        <v>-0.04155777733821438</v>
      </c>
      <c r="E17" s="32">
        <v>-860</v>
      </c>
      <c r="F17" s="83">
        <v>-0.05218129967841757</v>
      </c>
      <c r="G17" s="33">
        <v>-245.94879055698587</v>
      </c>
    </row>
    <row r="18" spans="1:7" ht="14.25">
      <c r="A18" s="18">
        <v>15</v>
      </c>
      <c r="B18" s="30" t="s">
        <v>44</v>
      </c>
      <c r="C18" s="31">
        <v>-749.0728599999994</v>
      </c>
      <c r="D18" s="83">
        <v>-0.010501444312697603</v>
      </c>
      <c r="E18" s="32">
        <v>-249</v>
      </c>
      <c r="F18" s="83">
        <v>-0.02072409488139825</v>
      </c>
      <c r="G18" s="33">
        <v>-1480.5725940816285</v>
      </c>
    </row>
    <row r="19" spans="1:8" ht="15.75" thickBot="1">
      <c r="A19" s="78"/>
      <c r="B19" s="79" t="s">
        <v>59</v>
      </c>
      <c r="C19" s="80">
        <v>-905.1197413000009</v>
      </c>
      <c r="D19" s="84">
        <v>-0.00623197661002965</v>
      </c>
      <c r="E19" s="81">
        <v>-99310</v>
      </c>
      <c r="F19" s="84">
        <v>-0.013330383852235292</v>
      </c>
      <c r="G19" s="82">
        <v>-1860.2068444025365</v>
      </c>
      <c r="H19" s="42"/>
    </row>
    <row r="20" spans="2:8" ht="14.25">
      <c r="B20" s="57"/>
      <c r="C20" s="58"/>
      <c r="D20" s="59"/>
      <c r="E20" s="60"/>
      <c r="F20" s="59"/>
      <c r="G20" s="58"/>
      <c r="H20" s="42"/>
    </row>
    <row r="39" spans="2:5" ht="15">
      <c r="B39" s="49"/>
      <c r="C39" s="50"/>
      <c r="D39" s="51"/>
      <c r="E39" s="52"/>
    </row>
    <row r="40" spans="2:5" ht="15">
      <c r="B40" s="49"/>
      <c r="C40" s="50"/>
      <c r="D40" s="51"/>
      <c r="E40" s="52"/>
    </row>
    <row r="41" spans="2:5" ht="15">
      <c r="B41" s="49"/>
      <c r="C41" s="50"/>
      <c r="D41" s="51"/>
      <c r="E41" s="52"/>
    </row>
    <row r="42" spans="2:5" ht="15">
      <c r="B42" s="49"/>
      <c r="C42" s="50"/>
      <c r="D42" s="51"/>
      <c r="E42" s="52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.75" thickBot="1">
      <c r="B45" s="69"/>
      <c r="C45" s="69"/>
      <c r="D45" s="69"/>
      <c r="E45" s="69"/>
    </row>
    <row r="48" ht="14.25" customHeight="1"/>
    <row r="49" ht="14.25">
      <c r="F49" s="42"/>
    </row>
    <row r="51" ht="14.25">
      <c r="F51"/>
    </row>
    <row r="52" ht="14.25">
      <c r="F52"/>
    </row>
    <row r="53" spans="2:6" ht="30.75" thickBot="1">
      <c r="B53" s="200" t="s">
        <v>10</v>
      </c>
      <c r="C53" s="185" t="s">
        <v>91</v>
      </c>
      <c r="D53" s="185" t="s">
        <v>92</v>
      </c>
      <c r="E53" s="201" t="s">
        <v>93</v>
      </c>
      <c r="F53"/>
    </row>
    <row r="54" spans="2:5" ht="14.25">
      <c r="B54" s="30" t="str">
        <f aca="true" t="shared" si="0" ref="B54:D58">B4</f>
        <v>КІNТО-Кlasychnyi</v>
      </c>
      <c r="C54" s="31">
        <f t="shared" si="0"/>
        <v>323.93612999999897</v>
      </c>
      <c r="D54" s="83">
        <f t="shared" si="0"/>
        <v>0.014357905740600231</v>
      </c>
      <c r="E54" s="33">
        <f>G4</f>
        <v>7.704129098417149</v>
      </c>
    </row>
    <row r="55" spans="2:5" ht="14.25">
      <c r="B55" s="30" t="str">
        <f t="shared" si="0"/>
        <v>UNIVER.UA/Yaroslav Mudryi: Fond Aktsii</v>
      </c>
      <c r="C55" s="31">
        <f t="shared" si="0"/>
        <v>66.04433000000007</v>
      </c>
      <c r="D55" s="83">
        <f t="shared" si="0"/>
        <v>0.007375695584036532</v>
      </c>
      <c r="E55" s="33">
        <f>G5</f>
        <v>0</v>
      </c>
    </row>
    <row r="56" spans="2:5" ht="14.25">
      <c r="B56" s="30" t="str">
        <f t="shared" si="0"/>
        <v>Altus – Zbalansovanyi</v>
      </c>
      <c r="C56" s="31">
        <f t="shared" si="0"/>
        <v>41.83868999999948</v>
      </c>
      <c r="D56" s="83">
        <f t="shared" si="0"/>
        <v>0.009618815134955657</v>
      </c>
      <c r="E56" s="33">
        <f>G6</f>
        <v>0</v>
      </c>
    </row>
    <row r="57" spans="2:5" ht="14.25">
      <c r="B57" s="30" t="str">
        <f t="shared" si="0"/>
        <v>Altus – Depozyt</v>
      </c>
      <c r="C57" s="31">
        <f t="shared" si="0"/>
        <v>41.616559999999595</v>
      </c>
      <c r="D57" s="83">
        <f t="shared" si="0"/>
        <v>0.007339520111398857</v>
      </c>
      <c r="E57" s="33">
        <f>G7</f>
        <v>0</v>
      </c>
    </row>
    <row r="58" spans="2:5" ht="14.25">
      <c r="B58" s="109" t="str">
        <f t="shared" si="0"/>
        <v>UNIVER.UA/Мykhailo Hrushevskyi: Fond Derzhavnykh Paperiv</v>
      </c>
      <c r="C58" s="110">
        <f t="shared" si="0"/>
        <v>41.29395999999996</v>
      </c>
      <c r="D58" s="111">
        <f t="shared" si="0"/>
        <v>0.00675486959518099</v>
      </c>
      <c r="E58" s="112">
        <f>G8</f>
        <v>0</v>
      </c>
    </row>
    <row r="59" spans="2:5" ht="14.25">
      <c r="B59" s="108" t="str">
        <f>B13</f>
        <v>Nadbannia</v>
      </c>
      <c r="C59" s="31">
        <f aca="true" t="shared" si="1" ref="C59:D63">C14</f>
        <v>-7.095779999999795</v>
      </c>
      <c r="D59" s="83">
        <f t="shared" si="1"/>
        <v>-0.0025330722902842753</v>
      </c>
      <c r="E59" s="33">
        <f>G14</f>
        <v>0</v>
      </c>
    </row>
    <row r="60" spans="2:5" ht="14.25">
      <c r="B60" s="108" t="str">
        <f>B14</f>
        <v>Sofiivskyi</v>
      </c>
      <c r="C60" s="31">
        <f t="shared" si="1"/>
        <v>-12.009189999999945</v>
      </c>
      <c r="D60" s="83">
        <f t="shared" si="1"/>
        <v>-0.007458541808772514</v>
      </c>
      <c r="E60" s="33">
        <f>G15</f>
        <v>0</v>
      </c>
    </row>
    <row r="61" spans="2:5" ht="14.25">
      <c r="B61" s="108" t="str">
        <f>B15</f>
        <v>КІNTO-Ekviti</v>
      </c>
      <c r="C61" s="31">
        <f t="shared" si="1"/>
        <v>-488.4616600000001</v>
      </c>
      <c r="D61" s="83">
        <f t="shared" si="1"/>
        <v>-0.046308616234657894</v>
      </c>
      <c r="E61" s="33">
        <f>G16</f>
        <v>-141.3895888623393</v>
      </c>
    </row>
    <row r="62" spans="2:5" ht="14.25">
      <c r="B62" s="108" t="str">
        <f>B16</f>
        <v>ОТP Fond Aktsii</v>
      </c>
      <c r="C62" s="31">
        <f t="shared" si="1"/>
        <v>-192.6771942999996</v>
      </c>
      <c r="D62" s="83">
        <f t="shared" si="1"/>
        <v>-0.04155777733821438</v>
      </c>
      <c r="E62" s="33">
        <f>G17</f>
        <v>-245.94879055698587</v>
      </c>
    </row>
    <row r="63" spans="2:5" ht="14.25">
      <c r="B63" s="108" t="str">
        <f>B18</f>
        <v>ОТP Klasychnyi</v>
      </c>
      <c r="C63" s="31">
        <f t="shared" si="1"/>
        <v>-749.0728599999994</v>
      </c>
      <c r="D63" s="83">
        <f t="shared" si="1"/>
        <v>-0.010501444312697603</v>
      </c>
      <c r="E63" s="33">
        <f>G18</f>
        <v>-1480.5725940816285</v>
      </c>
    </row>
    <row r="64" spans="2:5" ht="14.25">
      <c r="B64" s="116" t="s">
        <v>61</v>
      </c>
      <c r="C64" s="117">
        <f>C19-SUM(C54:C63)</f>
        <v>29.467272999999977</v>
      </c>
      <c r="D64" s="117">
        <f>D19-SUM(D54:D63)</f>
        <v>0.05668066920842474</v>
      </c>
      <c r="E64" s="117">
        <f>G19-SUM(E54:E63)</f>
        <v>0</v>
      </c>
    </row>
    <row r="65" spans="2:5" ht="15">
      <c r="B65" s="114" t="s">
        <v>59</v>
      </c>
      <c r="C65" s="115">
        <f>SUM(C54:C64)</f>
        <v>-905.1197413000009</v>
      </c>
      <c r="D65" s="115"/>
      <c r="E65" s="115">
        <f>SUM(E54:E64)</f>
        <v>-1860.2068444025365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V39" sqref="V3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55" t="s">
        <v>10</v>
      </c>
      <c r="B1" s="56" t="s">
        <v>11</v>
      </c>
      <c r="C1" s="10"/>
    </row>
    <row r="2" spans="1:3" ht="14.25">
      <c r="A2" s="204" t="s">
        <v>46</v>
      </c>
      <c r="B2" s="134">
        <v>-0.03472222222216359</v>
      </c>
      <c r="C2" s="10"/>
    </row>
    <row r="3" spans="1:3" ht="14.25">
      <c r="A3" s="205" t="s">
        <v>56</v>
      </c>
      <c r="B3" s="122">
        <v>-0.007458486071223569</v>
      </c>
      <c r="C3" s="10"/>
    </row>
    <row r="4" spans="1:3" ht="14.25">
      <c r="A4" s="206" t="s">
        <v>58</v>
      </c>
      <c r="B4" s="122">
        <v>-0.0035453282777725414</v>
      </c>
      <c r="C4" s="10"/>
    </row>
    <row r="5" spans="1:3" ht="14.25">
      <c r="A5" s="207" t="s">
        <v>52</v>
      </c>
      <c r="B5" s="123">
        <v>-0.0025330650498942564</v>
      </c>
      <c r="C5" s="10"/>
    </row>
    <row r="6" spans="1:3" ht="14.25">
      <c r="A6" s="208" t="s">
        <v>53</v>
      </c>
      <c r="B6" s="123">
        <v>0.0027743735837293393</v>
      </c>
      <c r="C6" s="10"/>
    </row>
    <row r="7" spans="1:3" ht="14.25">
      <c r="A7" s="181" t="s">
        <v>57</v>
      </c>
      <c r="B7" s="123">
        <v>0.003167021348759347</v>
      </c>
      <c r="C7" s="10"/>
    </row>
    <row r="8" spans="1:3" ht="14.25">
      <c r="A8" s="118" t="s">
        <v>55</v>
      </c>
      <c r="B8" s="123">
        <v>0.004912075549759365</v>
      </c>
      <c r="C8" s="10"/>
    </row>
    <row r="9" spans="1:3" ht="14.25">
      <c r="A9" s="182" t="s">
        <v>48</v>
      </c>
      <c r="B9" s="123">
        <v>0.006754860791914341</v>
      </c>
      <c r="C9" s="10"/>
    </row>
    <row r="10" spans="1:3" ht="14.25">
      <c r="A10" s="208" t="s">
        <v>49</v>
      </c>
      <c r="B10" s="123">
        <v>0.007340807045768116</v>
      </c>
      <c r="C10" s="10"/>
    </row>
    <row r="11" spans="1:3" ht="14.25">
      <c r="A11" s="208" t="s">
        <v>47</v>
      </c>
      <c r="B11" s="123">
        <v>0.007374342351396779</v>
      </c>
      <c r="C11" s="10"/>
    </row>
    <row r="12" spans="1:3" ht="14.25">
      <c r="A12" s="208" t="s">
        <v>51</v>
      </c>
      <c r="B12" s="123">
        <v>0.009618309238323963</v>
      </c>
      <c r="C12" s="10"/>
    </row>
    <row r="13" spans="1:3" ht="14.25">
      <c r="A13" s="208" t="s">
        <v>54</v>
      </c>
      <c r="B13" s="123">
        <v>0.010345569613561922</v>
      </c>
      <c r="C13" s="10"/>
    </row>
    <row r="14" spans="1:3" ht="14.25">
      <c r="A14" s="30" t="s">
        <v>44</v>
      </c>
      <c r="B14" s="123">
        <v>0.0104400028295355</v>
      </c>
      <c r="C14" s="10"/>
    </row>
    <row r="15" spans="1:3" ht="14.25">
      <c r="A15" s="209" t="s">
        <v>50</v>
      </c>
      <c r="B15" s="123">
        <v>0.01120839198623269</v>
      </c>
      <c r="C15" s="10"/>
    </row>
    <row r="16" spans="1:3" ht="14.25">
      <c r="A16" s="186" t="s">
        <v>45</v>
      </c>
      <c r="B16" s="123">
        <v>0.014017539255536615</v>
      </c>
      <c r="C16" s="10"/>
    </row>
    <row r="17" spans="1:3" ht="14.25">
      <c r="A17" s="202" t="s">
        <v>94</v>
      </c>
      <c r="B17" s="122">
        <v>0.0026462794648976014</v>
      </c>
      <c r="C17" s="10"/>
    </row>
    <row r="18" spans="1:3" ht="14.25">
      <c r="A18" s="202" t="s">
        <v>15</v>
      </c>
      <c r="B18" s="122">
        <v>-0.17265973931273348</v>
      </c>
      <c r="C18" s="10"/>
    </row>
    <row r="19" spans="1:3" ht="14.25">
      <c r="A19" s="202" t="s">
        <v>14</v>
      </c>
      <c r="B19" s="122">
        <v>0</v>
      </c>
      <c r="C19" s="47"/>
    </row>
    <row r="20" spans="1:3" ht="14.25">
      <c r="A20" s="202" t="s">
        <v>95</v>
      </c>
      <c r="B20" s="122">
        <v>0.01834839873663552</v>
      </c>
      <c r="C20" s="9"/>
    </row>
    <row r="21" spans="1:3" ht="14.25">
      <c r="A21" s="202" t="s">
        <v>96</v>
      </c>
      <c r="B21" s="122">
        <v>8.219178082136125E-06</v>
      </c>
      <c r="C21" s="65"/>
    </row>
    <row r="22" spans="1:3" ht="14.25">
      <c r="A22" s="202" t="s">
        <v>97</v>
      </c>
      <c r="B22" s="122">
        <v>0.01397260273972603</v>
      </c>
      <c r="C22" s="10"/>
    </row>
    <row r="23" spans="1:3" ht="15" thickBot="1">
      <c r="A23" s="203" t="s">
        <v>98</v>
      </c>
      <c r="B23" s="124">
        <v>-0.025160567893204866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5" zoomScaleNormal="85" workbookViewId="0" topLeftCell="A1">
      <selection activeCell="P28" sqref="P28"/>
    </sheetView>
  </sheetViews>
  <sheetFormatPr defaultColWidth="9.00390625" defaultRowHeight="12.75"/>
  <cols>
    <col min="1" max="1" width="4.75390625" style="26" customWidth="1"/>
    <col min="2" max="2" width="48.875" style="24" bestFit="1" customWidth="1"/>
    <col min="3" max="4" width="12.75390625" style="26" customWidth="1"/>
    <col min="5" max="5" width="16.75390625" style="34" customWidth="1"/>
    <col min="6" max="6" width="14.75390625" style="36" customWidth="1"/>
    <col min="7" max="7" width="14.75390625" style="34" customWidth="1"/>
    <col min="8" max="8" width="12.75390625" style="36" customWidth="1"/>
    <col min="9" max="9" width="47.875" style="24" bestFit="1" customWidth="1"/>
    <col min="10" max="10" width="34.75390625" style="24" customWidth="1"/>
    <col min="11" max="20" width="4.75390625" style="24" customWidth="1"/>
    <col min="21" max="16384" width="9.125" style="24" customWidth="1"/>
  </cols>
  <sheetData>
    <row r="1" spans="1:13" s="35" customFormat="1" ht="16.5" thickBot="1">
      <c r="A1" s="210" t="s">
        <v>102</v>
      </c>
      <c r="B1" s="211"/>
      <c r="C1" s="211"/>
      <c r="D1" s="211"/>
      <c r="E1" s="211"/>
      <c r="F1" s="211"/>
      <c r="G1" s="211"/>
      <c r="H1" s="211"/>
      <c r="I1" s="211"/>
      <c r="J1" s="212"/>
      <c r="K1" s="13"/>
      <c r="L1" s="14"/>
      <c r="M1" s="14"/>
    </row>
    <row r="2" spans="1:10" ht="30.75" thickBot="1">
      <c r="A2" s="176" t="s">
        <v>84</v>
      </c>
      <c r="B2" s="176" t="s">
        <v>10</v>
      </c>
      <c r="C2" s="213" t="s">
        <v>103</v>
      </c>
      <c r="D2" s="213" t="s">
        <v>104</v>
      </c>
      <c r="E2" s="213" t="s">
        <v>38</v>
      </c>
      <c r="F2" s="213" t="s">
        <v>39</v>
      </c>
      <c r="G2" s="213" t="s">
        <v>40</v>
      </c>
      <c r="H2" s="213" t="s">
        <v>41</v>
      </c>
      <c r="I2" s="178" t="s">
        <v>42</v>
      </c>
      <c r="J2" s="179" t="s">
        <v>43</v>
      </c>
    </row>
    <row r="3" spans="1:10" ht="14.25">
      <c r="A3" s="18">
        <v>1</v>
      </c>
      <c r="B3" s="93" t="s">
        <v>22</v>
      </c>
      <c r="C3" s="94" t="s">
        <v>22</v>
      </c>
      <c r="D3" s="95" t="s">
        <v>22</v>
      </c>
      <c r="E3" s="96" t="s">
        <v>22</v>
      </c>
      <c r="F3" s="97" t="s">
        <v>22</v>
      </c>
      <c r="G3" s="96" t="s">
        <v>22</v>
      </c>
      <c r="H3" s="41" t="s">
        <v>22</v>
      </c>
      <c r="I3" s="93" t="s">
        <v>22</v>
      </c>
      <c r="J3" s="98" t="s">
        <v>22</v>
      </c>
    </row>
    <row r="4" spans="1:10" ht="15.75" thickBot="1">
      <c r="A4" s="160" t="s">
        <v>59</v>
      </c>
      <c r="B4" s="161"/>
      <c r="C4" s="99" t="s">
        <v>3</v>
      </c>
      <c r="D4" s="99" t="s">
        <v>3</v>
      </c>
      <c r="E4" s="85" t="s">
        <v>22</v>
      </c>
      <c r="F4" s="86" t="s">
        <v>22</v>
      </c>
      <c r="G4" s="99" t="s">
        <v>3</v>
      </c>
      <c r="H4" s="99" t="s">
        <v>3</v>
      </c>
      <c r="I4" s="99" t="s">
        <v>3</v>
      </c>
      <c r="J4" s="100" t="s">
        <v>3</v>
      </c>
    </row>
  </sheetData>
  <mergeCells count="2">
    <mergeCell ref="A1:J1"/>
    <mergeCell ref="A4:B4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5" zoomScaleNormal="85" workbookViewId="0" topLeftCell="A1">
      <selection activeCell="Q29" sqref="Q29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7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66" t="s">
        <v>105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.75" customHeight="1" thickBot="1">
      <c r="A2" s="188" t="s">
        <v>36</v>
      </c>
      <c r="B2" s="184"/>
      <c r="C2" s="189"/>
      <c r="D2" s="190"/>
      <c r="E2" s="163" t="s">
        <v>74</v>
      </c>
      <c r="F2" s="163"/>
      <c r="G2" s="163"/>
      <c r="H2" s="163"/>
      <c r="I2" s="163"/>
      <c r="J2" s="163"/>
    </row>
    <row r="3" spans="1:10" ht="51.75" thickBot="1">
      <c r="A3" s="188"/>
      <c r="B3" s="185" t="s">
        <v>10</v>
      </c>
      <c r="C3" s="191" t="s">
        <v>72</v>
      </c>
      <c r="D3" s="191" t="s">
        <v>73</v>
      </c>
      <c r="E3" s="178" t="s">
        <v>75</v>
      </c>
      <c r="F3" s="178" t="s">
        <v>76</v>
      </c>
      <c r="G3" s="178" t="s">
        <v>78</v>
      </c>
      <c r="H3" s="15" t="s">
        <v>77</v>
      </c>
      <c r="I3" s="179" t="s">
        <v>79</v>
      </c>
      <c r="J3" s="192" t="s">
        <v>80</v>
      </c>
    </row>
    <row r="4" spans="1:10" ht="14.25" collapsed="1">
      <c r="A4" s="18">
        <v>1</v>
      </c>
      <c r="B4" s="22" t="s">
        <v>22</v>
      </c>
      <c r="C4" s="89" t="s">
        <v>22</v>
      </c>
      <c r="D4" s="89" t="s">
        <v>22</v>
      </c>
      <c r="E4" s="87" t="s">
        <v>22</v>
      </c>
      <c r="F4" s="87" t="s">
        <v>22</v>
      </c>
      <c r="G4" s="87" t="s">
        <v>22</v>
      </c>
      <c r="H4" s="87" t="s">
        <v>22</v>
      </c>
      <c r="I4" s="87" t="s">
        <v>22</v>
      </c>
      <c r="J4" s="90" t="s">
        <v>22</v>
      </c>
    </row>
    <row r="5" spans="1:10" ht="15.75" thickBot="1">
      <c r="A5" s="125"/>
      <c r="B5" s="130" t="s">
        <v>81</v>
      </c>
      <c r="C5" s="131" t="s">
        <v>3</v>
      </c>
      <c r="D5" s="131" t="s">
        <v>3</v>
      </c>
      <c r="E5" s="132" t="s">
        <v>22</v>
      </c>
      <c r="F5" s="132" t="s">
        <v>22</v>
      </c>
      <c r="G5" s="132" t="s">
        <v>22</v>
      </c>
      <c r="H5" s="132" t="s">
        <v>22</v>
      </c>
      <c r="I5" s="131" t="s">
        <v>3</v>
      </c>
      <c r="J5" s="131" t="s">
        <v>3</v>
      </c>
    </row>
    <row r="6" spans="1:10" ht="15" thickBot="1">
      <c r="A6" s="167" t="s">
        <v>106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2:9" ht="14.25">
      <c r="B7" s="24"/>
      <c r="C7" s="25"/>
      <c r="D7" s="25"/>
      <c r="E7" s="24"/>
      <c r="F7" s="24"/>
      <c r="G7" s="24"/>
      <c r="H7" s="24"/>
      <c r="I7" s="24"/>
    </row>
    <row r="8" spans="2:9" ht="14.25">
      <c r="B8" s="24"/>
      <c r="C8" s="25"/>
      <c r="D8" s="25"/>
      <c r="E8" s="24"/>
      <c r="F8" s="24"/>
      <c r="G8" s="24"/>
      <c r="H8" s="24"/>
      <c r="I8" s="24"/>
    </row>
    <row r="9" spans="2:9" ht="14.25">
      <c r="B9" s="24"/>
      <c r="C9" s="25"/>
      <c r="D9" s="25"/>
      <c r="E9" s="105"/>
      <c r="F9" s="24"/>
      <c r="G9" s="24"/>
      <c r="H9" s="24"/>
      <c r="I9" s="24"/>
    </row>
    <row r="10" spans="2:9" ht="14.25">
      <c r="B10" s="24"/>
      <c r="C10" s="25"/>
      <c r="D10" s="25"/>
      <c r="E10" s="24"/>
      <c r="F10" s="24"/>
      <c r="G10" s="24"/>
      <c r="H10" s="24"/>
      <c r="I10" s="24"/>
    </row>
    <row r="11" spans="2:9" ht="14.25">
      <c r="B11" s="24"/>
      <c r="C11" s="25"/>
      <c r="D11" s="25"/>
      <c r="E11" s="24"/>
      <c r="F11" s="24"/>
      <c r="G11" s="24"/>
      <c r="H11" s="24"/>
      <c r="I11" s="24"/>
    </row>
    <row r="12" spans="2:9" ht="14.25">
      <c r="B12" s="24"/>
      <c r="C12" s="25"/>
      <c r="D12" s="25"/>
      <c r="E12" s="24"/>
      <c r="F12" s="24"/>
      <c r="G12" s="24"/>
      <c r="H12" s="24"/>
      <c r="I12" s="24"/>
    </row>
    <row r="13" spans="2:9" ht="14.25">
      <c r="B13" s="24"/>
      <c r="C13" s="25"/>
      <c r="D13" s="25"/>
      <c r="E13" s="24"/>
      <c r="F13" s="24"/>
      <c r="G13" s="24"/>
      <c r="H13" s="24"/>
      <c r="I13" s="24"/>
    </row>
    <row r="14" spans="2:9" ht="14.25">
      <c r="B14" s="24"/>
      <c r="C14" s="25"/>
      <c r="D14" s="25"/>
      <c r="E14" s="24"/>
      <c r="F14" s="24"/>
      <c r="G14" s="24"/>
      <c r="H14" s="24"/>
      <c r="I14" s="24"/>
    </row>
    <row r="15" spans="2:9" ht="14.25">
      <c r="B15" s="24"/>
      <c r="C15" s="25"/>
      <c r="D15" s="25"/>
      <c r="E15" s="24"/>
      <c r="F15" s="24"/>
      <c r="G15" s="24"/>
      <c r="H15" s="24"/>
      <c r="I15" s="24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4"/>
  <sheetViews>
    <sheetView zoomScale="85" zoomScaleNormal="85" workbookViewId="0" topLeftCell="A1">
      <selection activeCell="P26" sqref="P26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165" t="s">
        <v>107</v>
      </c>
      <c r="B1" s="165"/>
      <c r="C1" s="165"/>
      <c r="D1" s="165"/>
      <c r="E1" s="165"/>
      <c r="F1" s="165"/>
      <c r="G1" s="165"/>
    </row>
    <row r="2" spans="1:7" s="26" customFormat="1" ht="15.75" customHeight="1" thickBot="1">
      <c r="A2" s="214" t="s">
        <v>84</v>
      </c>
      <c r="B2" s="184"/>
      <c r="C2" s="215" t="s">
        <v>85</v>
      </c>
      <c r="D2" s="216"/>
      <c r="E2" s="215" t="s">
        <v>86</v>
      </c>
      <c r="F2" s="216"/>
      <c r="G2" s="196"/>
    </row>
    <row r="3" spans="1:7" s="26" customFormat="1" ht="45.75" thickBot="1">
      <c r="A3" s="217"/>
      <c r="B3" s="185" t="s">
        <v>10</v>
      </c>
      <c r="C3" s="185" t="s">
        <v>87</v>
      </c>
      <c r="D3" s="185" t="s">
        <v>88</v>
      </c>
      <c r="E3" s="185" t="s">
        <v>89</v>
      </c>
      <c r="F3" s="185" t="s">
        <v>88</v>
      </c>
      <c r="G3" s="179" t="s">
        <v>108</v>
      </c>
    </row>
    <row r="4" spans="1:7" s="26" customFormat="1" ht="14.25">
      <c r="A4" s="18">
        <v>1</v>
      </c>
      <c r="B4" s="30" t="s">
        <v>22</v>
      </c>
      <c r="C4" s="31" t="s">
        <v>22</v>
      </c>
      <c r="D4" s="87" t="s">
        <v>22</v>
      </c>
      <c r="E4" s="32" t="s">
        <v>22</v>
      </c>
      <c r="F4" s="87" t="s">
        <v>22</v>
      </c>
      <c r="G4" s="33" t="s">
        <v>22</v>
      </c>
    </row>
    <row r="5" spans="1:7" s="26" customFormat="1" ht="15.75" thickBot="1">
      <c r="A5" s="101"/>
      <c r="B5" s="79" t="s">
        <v>2</v>
      </c>
      <c r="C5" s="102" t="s">
        <v>22</v>
      </c>
      <c r="D5" s="84" t="s">
        <v>22</v>
      </c>
      <c r="E5" s="81" t="s">
        <v>22</v>
      </c>
      <c r="F5" s="84" t="s">
        <v>22</v>
      </c>
      <c r="G5" s="82" t="s">
        <v>22</v>
      </c>
    </row>
    <row r="6" s="26" customFormat="1" ht="14.25">
      <c r="D6" s="34"/>
    </row>
    <row r="7" spans="1:4" s="26" customFormat="1" ht="14.25">
      <c r="A7" s="24"/>
      <c r="D7" s="34"/>
    </row>
    <row r="8" spans="1:4" s="26" customFormat="1" ht="14.25">
      <c r="A8" s="24"/>
      <c r="D8" s="34"/>
    </row>
    <row r="9" s="26" customFormat="1" ht="14.25">
      <c r="D9" s="34"/>
    </row>
    <row r="10" s="26" customFormat="1" ht="14.25"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>
      <c r="D26" s="34"/>
    </row>
    <row r="27" s="26" customFormat="1" ht="14.25"/>
    <row r="28" s="26" customFormat="1" ht="14.25"/>
    <row r="29" spans="8:9" s="26" customFormat="1" ht="14.25">
      <c r="H29" s="19"/>
      <c r="I29" s="19"/>
    </row>
    <row r="32" spans="2:5" ht="30.75" thickBot="1">
      <c r="B32" s="200" t="s">
        <v>10</v>
      </c>
      <c r="C32" s="185" t="s">
        <v>91</v>
      </c>
      <c r="D32" s="185" t="s">
        <v>92</v>
      </c>
      <c r="E32" s="201" t="s">
        <v>93</v>
      </c>
    </row>
    <row r="33" spans="1:5" ht="14.25">
      <c r="A33" s="19">
        <v>1</v>
      </c>
      <c r="B33" s="30" t="str">
        <f>B4</f>
        <v>no data</v>
      </c>
      <c r="C33" s="106" t="str">
        <f>C4</f>
        <v>no data</v>
      </c>
      <c r="D33" s="87" t="str">
        <f>D4</f>
        <v>no data</v>
      </c>
      <c r="E33" s="107" t="str">
        <f>G4</f>
        <v>no data</v>
      </c>
    </row>
    <row r="34" ht="14.25">
      <c r="B34" s="30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4" sqref="A4:A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10</v>
      </c>
      <c r="B1" s="56" t="s">
        <v>11</v>
      </c>
      <c r="C1" s="10"/>
      <c r="D1" s="10"/>
    </row>
    <row r="2" spans="1:4" ht="14.25">
      <c r="A2" s="22" t="s">
        <v>22</v>
      </c>
      <c r="B2" s="119" t="s">
        <v>22</v>
      </c>
      <c r="C2" s="10"/>
      <c r="D2" s="10"/>
    </row>
    <row r="3" spans="1:4" ht="14.25">
      <c r="A3" s="22" t="s">
        <v>22</v>
      </c>
      <c r="B3" s="119" t="s">
        <v>22</v>
      </c>
      <c r="C3" s="10"/>
      <c r="D3" s="10"/>
    </row>
    <row r="4" spans="1:4" ht="14.25">
      <c r="A4" s="202" t="s">
        <v>15</v>
      </c>
      <c r="B4" s="120">
        <v>-0.17265973931273348</v>
      </c>
      <c r="C4" s="10"/>
      <c r="D4" s="10"/>
    </row>
    <row r="5" spans="1:4" ht="14.25">
      <c r="A5" s="202" t="s">
        <v>14</v>
      </c>
      <c r="B5" s="120">
        <v>0</v>
      </c>
      <c r="C5" s="10"/>
      <c r="D5" s="10"/>
    </row>
    <row r="6" spans="1:4" ht="14.25">
      <c r="A6" s="202" t="s">
        <v>95</v>
      </c>
      <c r="B6" s="120">
        <v>0.01834839873663552</v>
      </c>
      <c r="C6" s="10"/>
      <c r="D6" s="10"/>
    </row>
    <row r="7" spans="1:4" ht="14.25">
      <c r="A7" s="202" t="s">
        <v>96</v>
      </c>
      <c r="B7" s="120">
        <v>8.219178082136125E-06</v>
      </c>
      <c r="C7" s="10"/>
      <c r="D7" s="10"/>
    </row>
    <row r="8" spans="1:4" ht="14.25">
      <c r="A8" s="202" t="s">
        <v>97</v>
      </c>
      <c r="B8" s="120">
        <v>0.01397260273972603</v>
      </c>
      <c r="C8" s="10"/>
      <c r="D8" s="10"/>
    </row>
    <row r="9" spans="1:4" ht="15" thickBot="1">
      <c r="A9" s="203" t="s">
        <v>98</v>
      </c>
      <c r="B9" s="121">
        <v>-0.025160567893204866</v>
      </c>
      <c r="C9" s="10"/>
      <c r="D9" s="10"/>
    </row>
    <row r="10" spans="2:4" ht="12.75">
      <c r="B10" s="10"/>
      <c r="C10" s="10"/>
      <c r="D10" s="10"/>
    </row>
    <row r="11" spans="1:4" ht="14.25">
      <c r="A11" s="43"/>
      <c r="B11" s="44"/>
      <c r="C11" s="10"/>
      <c r="D11" s="10"/>
    </row>
    <row r="12" spans="1:4" ht="14.25">
      <c r="A12" s="43"/>
      <c r="B12" s="44"/>
      <c r="C12" s="10"/>
      <c r="D12" s="10"/>
    </row>
    <row r="13" spans="1:4" ht="14.25">
      <c r="A13" s="43"/>
      <c r="B13" s="44"/>
      <c r="C13" s="10"/>
      <c r="D13" s="10"/>
    </row>
    <row r="14" spans="1:4" ht="14.25">
      <c r="A14" s="43"/>
      <c r="B14" s="44"/>
      <c r="C14" s="10"/>
      <c r="D14" s="10"/>
    </row>
    <row r="15" spans="1:4" ht="14.25">
      <c r="A15" s="43"/>
      <c r="B15" s="44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dosha</cp:lastModifiedBy>
  <dcterms:created xsi:type="dcterms:W3CDTF">2010-05-19T12:57:40Z</dcterms:created>
  <dcterms:modified xsi:type="dcterms:W3CDTF">2023-07-15T18:52:07Z</dcterms:modified>
  <cp:category/>
  <cp:version/>
  <cp:contentType/>
  <cp:contentStatus/>
</cp:coreProperties>
</file>