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ВЧА'!$B$3:$G$20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37" i="20"/>
  <c r="D37"/>
  <c r="C37"/>
  <c r="B37"/>
  <c r="C64" i="14"/>
  <c r="C65"/>
  <c r="C66"/>
  <c r="C67"/>
  <c r="D64"/>
  <c r="D65"/>
  <c r="D66"/>
  <c r="D67"/>
  <c r="E64"/>
  <c r="E65"/>
  <c r="E66"/>
  <c r="E67"/>
  <c r="E68"/>
  <c r="D68"/>
  <c r="C68"/>
  <c r="B68"/>
  <c r="B38" i="17"/>
  <c r="E38"/>
  <c r="D38"/>
  <c r="C38"/>
  <c r="B64" i="14"/>
  <c r="B65"/>
  <c r="B66"/>
  <c r="B67"/>
  <c r="C20" i="12"/>
  <c r="C24" s="1"/>
  <c r="D24" s="1"/>
  <c r="C27"/>
  <c r="D27"/>
  <c r="C28"/>
  <c r="D28"/>
  <c r="C29"/>
  <c r="D29"/>
  <c r="C30"/>
  <c r="D30"/>
  <c r="C31"/>
  <c r="D31"/>
  <c r="C32"/>
  <c r="D32"/>
  <c r="C33"/>
  <c r="D33"/>
  <c r="C34"/>
  <c r="D34"/>
  <c r="B27"/>
  <c r="B28"/>
  <c r="B29"/>
  <c r="B30"/>
  <c r="B31"/>
  <c r="B32"/>
  <c r="B33"/>
  <c r="B34"/>
  <c r="I7" i="16"/>
  <c r="H7"/>
  <c r="G7"/>
  <c r="F7"/>
  <c r="E7"/>
  <c r="B37" i="17"/>
  <c r="C26" i="12"/>
  <c r="B26"/>
  <c r="C25"/>
  <c r="B25"/>
  <c r="E36" i="20"/>
  <c r="D36"/>
  <c r="C36"/>
  <c r="B36"/>
  <c r="I6" i="24"/>
  <c r="H6"/>
  <c r="G6"/>
  <c r="F6"/>
  <c r="E6"/>
  <c r="E37" i="17"/>
  <c r="D37"/>
  <c r="C37"/>
  <c r="E36"/>
  <c r="D36"/>
  <c r="C36"/>
  <c r="B36"/>
  <c r="E6" i="22"/>
  <c r="E63" i="14"/>
  <c r="E62"/>
  <c r="E61"/>
  <c r="E60"/>
  <c r="E59"/>
  <c r="D63"/>
  <c r="D62"/>
  <c r="D61"/>
  <c r="D60"/>
  <c r="D59"/>
  <c r="C63"/>
  <c r="C62"/>
  <c r="C61"/>
  <c r="C60"/>
  <c r="C59"/>
  <c r="B63"/>
  <c r="B62"/>
  <c r="B61"/>
  <c r="B60"/>
  <c r="B59"/>
  <c r="I21" i="21"/>
  <c r="H21"/>
  <c r="G21"/>
  <c r="F21"/>
  <c r="E21"/>
  <c r="E69" i="14"/>
  <c r="E70"/>
  <c r="C69"/>
  <c r="C70"/>
  <c r="D26" i="12"/>
  <c r="D25"/>
  <c r="F5" i="23"/>
  <c r="E5"/>
  <c r="F6" i="22"/>
  <c r="D20" i="12"/>
</calcChain>
</file>

<file path=xl/sharedStrings.xml><?xml version="1.0" encoding="utf-8"?>
<sst xmlns="http://schemas.openxmlformats.org/spreadsheetml/2006/main" count="353" uniqueCount="149">
  <si>
    <t>н.д.</t>
  </si>
  <si>
    <t>http://www.task.ua/</t>
  </si>
  <si>
    <t>пайовий</t>
  </si>
  <si>
    <t>диверс.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</si>
  <si>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</si>
  <si>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</si>
  <si>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</si>
  <si>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</si>
  <si>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</si>
  <si>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</si>
  <si>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</si>
  <si>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</si>
  <si>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</si>
  <si>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</si>
  <si>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</si>
  <si>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спец.</t>
  </si>
  <si>
    <t>http://bonum-group.com/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</si>
  <si>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</si>
  <si>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</si>
  <si>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</si>
  <si>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</si>
  <si>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</si>
  <si>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</si>
  <si>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</si>
  <si>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August</t>
  </si>
  <si>
    <t>September</t>
  </si>
  <si>
    <t>YTD 2017</t>
  </si>
  <si>
    <t>Index</t>
  </si>
  <si>
    <t>Monthly change</t>
  </si>
  <si>
    <t>YTD change</t>
  </si>
  <si>
    <t>WIG20 (Poland)</t>
  </si>
  <si>
    <t>HANG SENG (Hong Kong)</t>
  </si>
  <si>
    <t>FTSE 100 (Great Britain)</t>
  </si>
  <si>
    <t>SHANGHAI SE COMPOSITE (China)</t>
  </si>
  <si>
    <t>S&amp;P 500 (USA)</t>
  </si>
  <si>
    <t>DJIA (USA)</t>
  </si>
  <si>
    <t>MICEX (Russia)</t>
  </si>
  <si>
    <t>NIKKEI 225 (Japan)</t>
  </si>
  <si>
    <t>RTSI (Russia)</t>
  </si>
  <si>
    <t>CAC 40 (France)</t>
  </si>
  <si>
    <t>DAX (Germany)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</si>
  <si>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</si>
  <si>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</si>
  <si>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</si>
  <si>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</si>
  <si>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</si>
  <si>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</si>
  <si>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</si>
  <si>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</si>
  <si>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</si>
  <si>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</si>
  <si>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</si>
  <si>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Sofiivskyi</t>
  </si>
  <si>
    <t>UNIVER.UA/Myhailo Hrushevskyi: Fond Derzhavnykh Paperiv</t>
  </si>
  <si>
    <t>KINTO-Ekviti</t>
  </si>
  <si>
    <t>Altus – Depozyt</t>
  </si>
  <si>
    <t>ОТP Klasychnyi</t>
  </si>
  <si>
    <t>UNIVER.UA/Taras Shevchenko: Fond Zaoshchadzhen</t>
  </si>
  <si>
    <t>Altus – Zbalansovanyi</t>
  </si>
  <si>
    <t>KINTO-Kaznacheiskyi</t>
  </si>
  <si>
    <t>VSI</t>
  </si>
  <si>
    <t>UNIVER.UA/Volodymyr Velykyi: Fond Zbalansovanyi</t>
  </si>
  <si>
    <t>ТАSK Resurs</t>
  </si>
  <si>
    <t>UNIVER.UA/Iaroslav Mudryi: Fond Aktsii</t>
  </si>
  <si>
    <t>Nadbannia</t>
  </si>
  <si>
    <t>Bonum Optimum</t>
  </si>
  <si>
    <t>Altus-Stratehichnyi</t>
  </si>
  <si>
    <t>Total</t>
  </si>
  <si>
    <t>(*) All funds are diversified unit funds.</t>
  </si>
  <si>
    <t>Others</t>
  </si>
  <si>
    <t>PrJSC “KINTO”</t>
  </si>
  <si>
    <t>LLC AMC "OTP Kapital"</t>
  </si>
  <si>
    <t>LLC AMC  "IVEKS ESSET MENEDZHMENT"</t>
  </si>
  <si>
    <t>LLC AMC “Univer Menedzhment”</t>
  </si>
  <si>
    <t>LLC AMC "Altus Assets Activitis"</t>
  </si>
  <si>
    <t>LLC AMC "Altus Essets Activitis"</t>
  </si>
  <si>
    <t>LLC AMC "Vsesvit"</t>
  </si>
  <si>
    <t>LLC AMC "TASK-Invest"</t>
  </si>
  <si>
    <t>LLC AMC "Bonum Grup"</t>
  </si>
  <si>
    <t>LLC AMC "АRТ - КАPITAL  Menedzhment"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</si>
  <si>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</si>
  <si>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</si>
  <si>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</si>
  <si>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</si>
  <si>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</si>
  <si>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</si>
  <si>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</si>
  <si>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</si>
  <si>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</si>
  <si>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</si>
  <si>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</si>
  <si>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</si>
  <si>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</si>
  <si>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</si>
  <si>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</si>
  <si>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</si>
  <si>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</si>
  <si>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</si>
  <si>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</si>
  <si>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</si>
  <si>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</si>
  <si>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</si>
  <si>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</si>
  <si>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</si>
  <si>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</si>
  <si>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KINTO- Kaznacheiskyi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</si>
  <si>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</si>
  <si>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Altus-Zbalansovanyi</t>
  </si>
  <si>
    <t>NAV change, UAH thsd.</t>
  </si>
  <si>
    <t>NAV change, %</t>
  </si>
  <si>
    <t>Net inflow/ outflow of capital, UAH thsd.</t>
  </si>
  <si>
    <t>1 month*</t>
  </si>
  <si>
    <t>ТАSК Resurs</t>
  </si>
  <si>
    <t>KINTO- 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</si>
  <si>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</si>
  <si>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</si>
  <si>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</si>
  <si>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</si>
  <si>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</si>
  <si>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</si>
  <si>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</si>
  <si>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</si>
  <si>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</si>
  <si>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</si>
  <si>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</si>
  <si>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LLC AMC "АRТ-КАPITAL Меnedzhment"</t>
  </si>
  <si>
    <t>LLC AMC "ТАSК-Іnvest"</t>
  </si>
  <si>
    <t>LLC AMC "SЕМ"</t>
  </si>
  <si>
    <t>Interval Funds' Rates of Return. Sorting by the Date of Reaching Compliance with the Standards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</si>
  <si>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</si>
  <si>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</si>
  <si>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</si>
  <si>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</si>
  <si>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</si>
  <si>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</si>
  <si>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</si>
  <si>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</si>
  <si>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</si>
  <si>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</si>
  <si>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</si>
  <si>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</si>
  <si>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</si>
  <si>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unit</t>
  </si>
  <si>
    <t>non-diversified</t>
  </si>
  <si>
    <t>Closed-end Funds' Rates of Return. Sorting by the Date of Reaching Compliance with the Standards</t>
  </si>
  <si>
    <t>Rates of Return of Closed-end Certificates</t>
  </si>
  <si>
    <t>Closed-End Funds' Dynamics/  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</si>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</sst>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20" fillId="0" borderId="52" xfId="4" applyFont="1" applyFill="1" applyBorder="1" applyAlignment="1">
      <alignment vertical="center" wrapText="1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4" fillId="0" borderId="45" xfId="5" applyNumberFormat="1" applyFont="1" applyFill="1" applyBorder="1" applyAlignment="1">
      <alignment horizontal="right" vertical="center" indent="1"/>
    </xf>
    <xf numFmtId="10" fontId="19" fillId="0" borderId="12" xfId="0" applyNumberFormat="1" applyFont="1" applyBorder="1" applyAlignment="1">
      <alignment horizontal="right" vertical="center" inden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60" xfId="4" applyFont="1" applyFill="1" applyBorder="1" applyAlignment="1">
      <alignment vertical="center" wrapText="1"/>
    </xf>
    <xf numFmtId="0" fontId="21" fillId="0" borderId="61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63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4" xfId="0" applyFont="1" applyBorder="1"/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7" xfId="0" applyFont="1" applyBorder="1"/>
    <xf numFmtId="0" fontId="9" fillId="0" borderId="68" xfId="0" applyFont="1" applyBorder="1" applyAlignment="1">
      <alignment vertical="top" wrapText="1"/>
    </xf>
    <xf numFmtId="0" fontId="21" fillId="0" borderId="10" xfId="4" applyFont="1" applyFill="1" applyBorder="1" applyAlignment="1">
      <alignment horizontal="left" vertical="center" wrapText="1"/>
    </xf>
    <xf numFmtId="0" fontId="9" fillId="0" borderId="69" xfId="0" applyFont="1" applyBorder="1"/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70" xfId="0" applyFont="1" applyBorder="1"/>
    <xf numFmtId="0" fontId="10" fillId="0" borderId="71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09E-3"/>
                  <c:y val="1.059441715369369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-3.7217391304347203E-3</c:v>
                </c:pt>
                <c:pt idx="1">
                  <c:v>2.4892643926962998E-2</c:v>
                </c:pt>
                <c:pt idx="2">
                  <c:v>0.10714689798227428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13E-3"/>
                  <c:y val="1.1233210860109285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9.8519525103704098E-3</c:v>
                </c:pt>
                <c:pt idx="1">
                  <c:v>4.9336921687706869E-2</c:v>
                </c:pt>
                <c:pt idx="2">
                  <c:v>0.48938228789706462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75E-4"/>
                  <c:y val="-2.512875413383367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77E-4"/>
                  <c:y val="-2.737735551420064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658090621605283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9.7966474151948337E-3</c:v>
                </c:pt>
                <c:pt idx="1">
                  <c:v>2.5127044580012498E-2</c:v>
                </c:pt>
                <c:pt idx="2">
                  <c:v>0.15738142288395776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69E-3"/>
                  <c:y val="-1.674123157280989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8.9362656400238517E-4"/>
                  <c:y val="5.8105807035595813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9.958231976302568E-3</c:v>
                </c:pt>
                <c:pt idx="1">
                  <c:v>-2.3997642318057604E-2</c:v>
                </c:pt>
                <c:pt idx="2">
                  <c:v>5.987463746278817E-2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-1.2715778083282836E-2</c:v>
                </c:pt>
                <c:pt idx="1">
                  <c:v>1.8727409977233878E-2</c:v>
                </c:pt>
                <c:pt idx="2">
                  <c:v>0.27098303554865982</c:v>
                </c:pt>
              </c:numCache>
            </c:numRef>
          </c:val>
        </c:ser>
        <c:dLbls>
          <c:showVal val="1"/>
        </c:dLbls>
        <c:gapWidth val="400"/>
        <c:overlap val="-10"/>
        <c:axId val="63282176"/>
        <c:axId val="65536768"/>
      </c:barChart>
      <c:catAx>
        <c:axId val="63282176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36768"/>
        <c:crosses val="autoZero"/>
        <c:auto val="1"/>
        <c:lblAlgn val="ctr"/>
        <c:lblOffset val="0"/>
        <c:tickLblSkip val="1"/>
        <c:tickMarkSkip val="1"/>
      </c:catAx>
      <c:valAx>
        <c:axId val="65536768"/>
        <c:scaling>
          <c:orientation val="minMax"/>
          <c:max val="0.5"/>
          <c:min val="-0.04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821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3067786014114E-2"/>
          <c:y val="0.8582407591024571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83580985744"/>
          <c:y val="1.17370529786342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HANG SENG (Hong Kong)</c:v>
                </c:pt>
                <c:pt idx="2">
                  <c:v>FTSE 100 (Great Britain)</c:v>
                </c:pt>
                <c:pt idx="3">
                  <c:v>SHANGHAI SE COMPOSITE (China)</c:v>
                </c:pt>
                <c:pt idx="4">
                  <c:v>S&amp;P 500 (USA)</c:v>
                </c:pt>
                <c:pt idx="5">
                  <c:v>DJIA (USA)</c:v>
                </c:pt>
                <c:pt idx="6">
                  <c:v>PFTS Index</c:v>
                </c:pt>
                <c:pt idx="7">
                  <c:v>MICEX (Russia)</c:v>
                </c:pt>
                <c:pt idx="8">
                  <c:v>NIKKEI 225 (Japan)</c:v>
                </c:pt>
                <c:pt idx="9">
                  <c:v>RTSI (Russia)</c:v>
                </c:pt>
                <c:pt idx="10">
                  <c:v>CAC 40 (France)</c:v>
                </c:pt>
                <c:pt idx="11">
                  <c:v>UX Index</c:v>
                </c:pt>
                <c:pt idx="12">
                  <c:v>DAX (Germany)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-2.4957675279979052E-2</c:v>
                </c:pt>
                <c:pt idx="1">
                  <c:v>-1.487291877455732E-2</c:v>
                </c:pt>
                <c:pt idx="2">
                  <c:v>-7.7866988219017497E-3</c:v>
                </c:pt>
                <c:pt idx="3">
                  <c:v>-3.5309940163233966E-3</c:v>
                </c:pt>
                <c:pt idx="4">
                  <c:v>1.9302894827342154E-2</c:v>
                </c:pt>
                <c:pt idx="5">
                  <c:v>2.0821392284525952E-2</c:v>
                </c:pt>
                <c:pt idx="6">
                  <c:v>2.4892643926962998E-2</c:v>
                </c:pt>
                <c:pt idx="7">
                  <c:v>2.7182996904392187E-2</c:v>
                </c:pt>
                <c:pt idx="8">
                  <c:v>3.6141266725846721E-2</c:v>
                </c:pt>
                <c:pt idx="9">
                  <c:v>3.7332092276244788E-2</c:v>
                </c:pt>
                <c:pt idx="10">
                  <c:v>4.8021960087226923E-2</c:v>
                </c:pt>
                <c:pt idx="11">
                  <c:v>4.9336921687706869E-2</c:v>
                </c:pt>
                <c:pt idx="12">
                  <c:v>6.4119961777860501E-2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HANG SENG (Hong Kong)</c:v>
                </c:pt>
                <c:pt idx="2">
                  <c:v>FTSE 100 (Great Britain)</c:v>
                </c:pt>
                <c:pt idx="3">
                  <c:v>SHANGHAI SE COMPOSITE (China)</c:v>
                </c:pt>
                <c:pt idx="4">
                  <c:v>S&amp;P 500 (USA)</c:v>
                </c:pt>
                <c:pt idx="5">
                  <c:v>DJIA (USA)</c:v>
                </c:pt>
                <c:pt idx="6">
                  <c:v>PFTS Index</c:v>
                </c:pt>
                <c:pt idx="7">
                  <c:v>MICEX (Russia)</c:v>
                </c:pt>
                <c:pt idx="8">
                  <c:v>NIKKEI 225 (Japan)</c:v>
                </c:pt>
                <c:pt idx="9">
                  <c:v>RTSI (Russia)</c:v>
                </c:pt>
                <c:pt idx="10">
                  <c:v>CAC 40 (France)</c:v>
                </c:pt>
                <c:pt idx="11">
                  <c:v>UX Index</c:v>
                </c:pt>
                <c:pt idx="12">
                  <c:v>DAX (Germany)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0.26056352501130342</c:v>
                </c:pt>
                <c:pt idx="1">
                  <c:v>0.26448597144405617</c:v>
                </c:pt>
                <c:pt idx="2">
                  <c:v>3.5462188178521536E-2</c:v>
                </c:pt>
                <c:pt idx="3">
                  <c:v>8.1666045992744962E-2</c:v>
                </c:pt>
                <c:pt idx="4">
                  <c:v>0.12008393871762268</c:v>
                </c:pt>
                <c:pt idx="5">
                  <c:v>0.13044090297672328</c:v>
                </c:pt>
                <c:pt idx="6">
                  <c:v>0.10714689798227428</c:v>
                </c:pt>
                <c:pt idx="7">
                  <c:v>-5.853158865627528E-2</c:v>
                </c:pt>
                <c:pt idx="8">
                  <c:v>6.3260963356757793E-2</c:v>
                </c:pt>
                <c:pt idx="9">
                  <c:v>-6.5631936797581059E-3</c:v>
                </c:pt>
                <c:pt idx="10">
                  <c:v>0.10154863004214154</c:v>
                </c:pt>
                <c:pt idx="11">
                  <c:v>0.48938228789706462</c:v>
                </c:pt>
                <c:pt idx="12">
                  <c:v>0.12032171722243823</c:v>
                </c:pt>
              </c:numCache>
            </c:numRef>
          </c:val>
        </c:ser>
        <c:dLbls>
          <c:showVal val="1"/>
        </c:dLbls>
        <c:gapWidth val="100"/>
        <c:overlap val="-20"/>
        <c:axId val="65591552"/>
        <c:axId val="65601536"/>
      </c:barChart>
      <c:catAx>
        <c:axId val="6559155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601536"/>
        <c:crosses val="autoZero"/>
        <c:lblAlgn val="ctr"/>
        <c:lblOffset val="100"/>
        <c:tickLblSkip val="1"/>
        <c:tickMarkSkip val="1"/>
      </c:catAx>
      <c:valAx>
        <c:axId val="65601536"/>
        <c:scaling>
          <c:orientation val="minMax"/>
          <c:max val="0.5"/>
          <c:min val="-0.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915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6880341194678907E-2"/>
                  <c:y val="-0.12223939732045197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2925703076284512E-2"/>
                  <c:y val="-8.441189153743866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105748606095866"/>
                  <c:y val="-9.0965786392451689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1678759851394092"/>
                  <c:y val="-4.5342421555606943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7233288238242182E-2"/>
                  <c:y val="7.8317469131531675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5.9704485308144192E-2"/>
                  <c:y val="0.12872205293195257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6.3620146690530732E-2"/>
                  <c:y val="8.1747843302788378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1542413229513481E-2"/>
                  <c:y val="0.10551073421742564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116342473503968E-2"/>
                  <c:y val="3.7351744197750746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7157686833944851E-2"/>
                  <c:y val="-9.9003773729292657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14683702452646E-2"/>
                  <c:y val="-0.15111210583717682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Altus – Depozyt</c:v>
                </c:pt>
                <c:pt idx="7">
                  <c:v>ОТP Klasychnyi</c:v>
                </c:pt>
                <c:pt idx="8">
                  <c:v>UNIVER.UA/Taras Shevchenko: Fond Zaoshchadzhen</c:v>
                </c:pt>
                <c:pt idx="9">
                  <c:v>Altus – Zbalansovanyi</c:v>
                </c:pt>
                <c:pt idx="10">
                  <c:v>KINTO-Kaznacheiskyi</c:v>
                </c:pt>
              </c:strCache>
            </c:strRef>
          </c:cat>
          <c:val>
            <c:numRef>
              <c:f>В_ВЧА!$C$24:$C$34</c:f>
              <c:numCache>
                <c:formatCode>#,##0.00</c:formatCode>
                <c:ptCount val="11"/>
                <c:pt idx="0">
                  <c:v>6814923.5099000037</c:v>
                </c:pt>
                <c:pt idx="1">
                  <c:v>26259321.399999999</c:v>
                </c:pt>
                <c:pt idx="2">
                  <c:v>6338887.04</c:v>
                </c:pt>
                <c:pt idx="3">
                  <c:v>5638097.9400000004</c:v>
                </c:pt>
                <c:pt idx="4">
                  <c:v>5195875.72</c:v>
                </c:pt>
                <c:pt idx="5">
                  <c:v>4542968.5999999996</c:v>
                </c:pt>
                <c:pt idx="6">
                  <c:v>3774851.39</c:v>
                </c:pt>
                <c:pt idx="7">
                  <c:v>3439598.34</c:v>
                </c:pt>
                <c:pt idx="8">
                  <c:v>3134760.66</c:v>
                </c:pt>
                <c:pt idx="9">
                  <c:v>2902927.87</c:v>
                </c:pt>
                <c:pt idx="10">
                  <c:v>1726431.01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Altus – Depozyt</c:v>
                </c:pt>
                <c:pt idx="7">
                  <c:v>ОТP Klasychnyi</c:v>
                </c:pt>
                <c:pt idx="8">
                  <c:v>UNIVER.UA/Taras Shevchenko: Fond Zaoshchadzhen</c:v>
                </c:pt>
                <c:pt idx="9">
                  <c:v>Altus – Zbalansovanyi</c:v>
                </c:pt>
                <c:pt idx="10">
                  <c:v>KINTO-Kaznacheiskyi</c:v>
                </c:pt>
              </c:strCache>
            </c:strRef>
          </c:cat>
          <c:val>
            <c:numRef>
              <c:f>В_ВЧА!$D$24:$D$34</c:f>
              <c:numCache>
                <c:formatCode>0.00%</c:formatCode>
                <c:ptCount val="11"/>
                <c:pt idx="0">
                  <c:v>9.7678887964381164E-2</c:v>
                </c:pt>
                <c:pt idx="1">
                  <c:v>0.37637712431036707</c:v>
                </c:pt>
                <c:pt idx="2">
                  <c:v>9.0855816077694024E-2</c:v>
                </c:pt>
                <c:pt idx="3">
                  <c:v>8.0811345309075841E-2</c:v>
                </c:pt>
                <c:pt idx="4">
                  <c:v>7.4472935990175973E-2</c:v>
                </c:pt>
                <c:pt idx="5">
                  <c:v>6.5114761781326691E-2</c:v>
                </c:pt>
                <c:pt idx="6">
                  <c:v>5.4105271390112619E-2</c:v>
                </c:pt>
                <c:pt idx="7">
                  <c:v>4.9300060434612457E-2</c:v>
                </c:pt>
                <c:pt idx="8">
                  <c:v>4.4930795607386428E-2</c:v>
                </c:pt>
                <c:pt idx="9">
                  <c:v>4.1607916181376235E-2</c:v>
                </c:pt>
                <c:pt idx="10">
                  <c:v>2.4745084953491699E-2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037064375667561E-2"/>
          <c:y val="0.38398395788945983"/>
          <c:w val="0.89795984649577676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1124527932523253E-3"/>
                  <c:y val="-1.6027468489896897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ОТP Klasychnyi</c:v>
                </c:pt>
                <c:pt idx="3">
                  <c:v>VSI</c:v>
                </c:pt>
                <c:pt idx="4">
                  <c:v>KINTO- Kaznacheiskyi</c:v>
                </c:pt>
                <c:pt idx="5">
                  <c:v>UNIVER.UA/Taras Shevchenko: Fond Zaoshchadzhen</c:v>
                </c:pt>
                <c:pt idx="6">
                  <c:v>Altus-Zbalansovanyi</c:v>
                </c:pt>
                <c:pt idx="7">
                  <c:v>UNIVER.UA/Iaroslav Mudryi: Fond Aktsii</c:v>
                </c:pt>
                <c:pt idx="8">
                  <c:v>ТАSK Resurs</c:v>
                </c:pt>
                <c:pt idx="9">
                  <c:v>Nadbannia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ВЧА'!$C$59:$C$69</c:f>
              <c:numCache>
                <c:formatCode>#,##0.00</c:formatCode>
                <c:ptCount val="11"/>
                <c:pt idx="0">
                  <c:v>920.48022999999955</c:v>
                </c:pt>
                <c:pt idx="1">
                  <c:v>745.50858999999991</c:v>
                </c:pt>
                <c:pt idx="2">
                  <c:v>82.502299999999806</c:v>
                </c:pt>
                <c:pt idx="3">
                  <c:v>88.413969999999978</c:v>
                </c:pt>
                <c:pt idx="4">
                  <c:v>41.03663100000005</c:v>
                </c:pt>
                <c:pt idx="5">
                  <c:v>6.7336900000000606</c:v>
                </c:pt>
                <c:pt idx="6">
                  <c:v>4.5441400000000138</c:v>
                </c:pt>
                <c:pt idx="7">
                  <c:v>-9.1059699999999726</c:v>
                </c:pt>
                <c:pt idx="8">
                  <c:v>1603.4885999999976</c:v>
                </c:pt>
                <c:pt idx="9">
                  <c:v>-80.68801000000002</c:v>
                </c:pt>
                <c:pt idx="10">
                  <c:v>863.19615700000077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ВЧА'!$E$58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9009002936835216E-3"/>
                  <c:y val="-7.612530200946459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8774748883722322E-3"/>
                  <c:y val="-2.220453574040045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8076307431406886E-4"/>
                  <c:y val="3.785395793369106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8077149558787725E-4"/>
                  <c:y val="-2.502942047781603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868748258795471E-3"/>
                  <c:y val="-2.80864737887753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8277281832914244E-3"/>
                  <c:y val="-3.2597582166995305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4.3985560792120752E-4"/>
                  <c:y val="-7.3665385149824609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0718528840975331E-3"/>
                  <c:y val="-5.3131483658409402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9.8502880115111267E-4"/>
                  <c:y val="-6.1127112212865427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9.8502037987730439E-4"/>
                  <c:y val="7.2201158482873657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827765449724736E-3"/>
                  <c:y val="-4.9521158253752071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ОТP Klasychnyi</c:v>
                </c:pt>
                <c:pt idx="3">
                  <c:v>VSI</c:v>
                </c:pt>
                <c:pt idx="4">
                  <c:v>KINTO- Kaznacheiskyi</c:v>
                </c:pt>
                <c:pt idx="5">
                  <c:v>UNIVER.UA/Taras Shevchenko: Fond Zaoshchadzhen</c:v>
                </c:pt>
                <c:pt idx="6">
                  <c:v>Altus-Zbalansovanyi</c:v>
                </c:pt>
                <c:pt idx="7">
                  <c:v>UNIVER.UA/Iaroslav Mudryi: Fond Aktsii</c:v>
                </c:pt>
                <c:pt idx="8">
                  <c:v>ТАSK Resurs</c:v>
                </c:pt>
                <c:pt idx="9">
                  <c:v>Nadbannia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ВЧА'!$E$59:$E$69</c:f>
              <c:numCache>
                <c:formatCode>#,##0.00</c:formatCode>
                <c:ptCount val="11"/>
                <c:pt idx="0">
                  <c:v>880.78756217731438</c:v>
                </c:pt>
                <c:pt idx="1">
                  <c:v>672.98603975532285</c:v>
                </c:pt>
                <c:pt idx="2">
                  <c:v>45.490695102806363</c:v>
                </c:pt>
                <c:pt idx="3">
                  <c:v>38.096565338234853</c:v>
                </c:pt>
                <c:pt idx="4">
                  <c:v>13.794320989804934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-9.5058109823523225</c:v>
                </c:pt>
                <c:pt idx="9">
                  <c:v>-94.248977342522053</c:v>
                </c:pt>
                <c:pt idx="10">
                  <c:v>5.3233162116314361</c:v>
                </c:pt>
              </c:numCache>
            </c:numRef>
          </c:val>
        </c:ser>
        <c:dLbls>
          <c:showVal val="1"/>
        </c:dLbls>
        <c:overlap val="-30"/>
        <c:axId val="65136512"/>
        <c:axId val="65138048"/>
      </c:barChart>
      <c:lineChart>
        <c:grouping val="standard"/>
        <c:ser>
          <c:idx val="2"/>
          <c:order val="2"/>
          <c:tx>
            <c:strRef>
              <c:f>'В_динаміка ВЧА'!$D$58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732487844680759E-2"/>
                  <c:y val="-9.155150073328509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197328683529261E-2"/>
                  <c:y val="-5.968667870837355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127018782500129E-2"/>
                  <c:y val="5.279968272825576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41453384335393E-2"/>
                  <c:y val="4.898956937727792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220737246292904E-2"/>
                  <c:y val="4.4520830706341094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220808197821559E-2"/>
                  <c:y val="0.1154445319888765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220799776547697E-2"/>
                  <c:y val="9.8900276677178892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197357528688761E-2"/>
                  <c:y val="0.10852045961009031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976641390646355E-2"/>
                  <c:y val="0.10344507970545519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88349882665066E-2"/>
                  <c:y val="5.5385456735646703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ВЧА'!$B$59:$B$68</c:f>
              <c:strCache>
                <c:ptCount val="10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ОТP Klasychnyi</c:v>
                </c:pt>
                <c:pt idx="3">
                  <c:v>VSI</c:v>
                </c:pt>
                <c:pt idx="4">
                  <c:v>KINTO- Kaznacheiskyi</c:v>
                </c:pt>
                <c:pt idx="5">
                  <c:v>UNIVER.UA/Taras Shevchenko: Fond Zaoshchadzhen</c:v>
                </c:pt>
                <c:pt idx="6">
                  <c:v>Altus-Zbalansovanyi</c:v>
                </c:pt>
                <c:pt idx="7">
                  <c:v>UNIVER.UA/Iaroslav Mudryi: Fond Aktsii</c:v>
                </c:pt>
                <c:pt idx="8">
                  <c:v>ТАSK Resurs</c:v>
                </c:pt>
                <c:pt idx="9">
                  <c:v>Nadbannia</c:v>
                </c:pt>
              </c:strCache>
            </c:strRef>
          </c:cat>
          <c:val>
            <c:numRef>
              <c:f>'В_динаміка ВЧА'!$D$59:$D$68</c:f>
              <c:numCache>
                <c:formatCode>0.00%</c:formatCode>
                <c:ptCount val="10"/>
                <c:pt idx="0">
                  <c:v>0.21529709524018781</c:v>
                </c:pt>
                <c:pt idx="1">
                  <c:v>0.13328413170397937</c:v>
                </c:pt>
                <c:pt idx="2">
                  <c:v>2.4575495909851836E-2</c:v>
                </c:pt>
                <c:pt idx="3">
                  <c:v>5.4179127480072843E-2</c:v>
                </c:pt>
                <c:pt idx="4">
                  <c:v>2.4348384871408221E-2</c:v>
                </c:pt>
                <c:pt idx="5">
                  <c:v>6.7757899479256077E-3</c:v>
                </c:pt>
                <c:pt idx="6">
                  <c:v>6.3683460358398307E-3</c:v>
                </c:pt>
                <c:pt idx="7">
                  <c:v>-2.4453321058473983E-2</c:v>
                </c:pt>
                <c:pt idx="8">
                  <c:v>6.5034858607574492E-2</c:v>
                </c:pt>
                <c:pt idx="9">
                  <c:v>-8.7858258670391626E-2</c:v>
                </c:pt>
              </c:numCache>
            </c:numRef>
          </c:val>
        </c:ser>
        <c:dLbls>
          <c:showVal val="1"/>
        </c:dLbls>
        <c:marker val="1"/>
        <c:axId val="65164416"/>
        <c:axId val="65165952"/>
      </c:lineChart>
      <c:catAx>
        <c:axId val="651365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138048"/>
        <c:crosses val="autoZero"/>
        <c:lblAlgn val="ctr"/>
        <c:lblOffset val="40"/>
        <c:tickLblSkip val="2"/>
        <c:tickMarkSkip val="1"/>
      </c:catAx>
      <c:valAx>
        <c:axId val="65138048"/>
        <c:scaling>
          <c:orientation val="minMax"/>
          <c:max val="1800"/>
          <c:min val="-1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136512"/>
        <c:crosses val="autoZero"/>
        <c:crossBetween val="between"/>
      </c:valAx>
      <c:catAx>
        <c:axId val="65164416"/>
        <c:scaling>
          <c:orientation val="minMax"/>
        </c:scaling>
        <c:delete val="1"/>
        <c:axPos val="b"/>
        <c:tickLblPos val="none"/>
        <c:crossAx val="65165952"/>
        <c:crosses val="autoZero"/>
        <c:lblAlgn val="ctr"/>
        <c:lblOffset val="100"/>
      </c:catAx>
      <c:valAx>
        <c:axId val="65165952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16441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2562411838042559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354198561806806"/>
          <c:y val="5.144038089994544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312515576696348"/>
          <c:y val="9.6707916091897439E-2"/>
          <c:w val="0.82916751013947565"/>
          <c:h val="0.8672848219730802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'В_діаграма(дох)'!$A$2:$A$25</c:f>
              <c:strCache>
                <c:ptCount val="24"/>
                <c:pt idx="0">
                  <c:v>Altus-Stratehichnyi</c:v>
                </c:pt>
                <c:pt idx="1">
                  <c:v>Bonum Optimum</c:v>
                </c:pt>
                <c:pt idx="2">
                  <c:v>ТАSК Resurs</c:v>
                </c:pt>
                <c:pt idx="3">
                  <c:v>UNIVER.UA/Myhailo Hrushevskyi: Fond Derzhavnykh Paperiv   </c:v>
                </c:pt>
                <c:pt idx="4">
                  <c:v>ОТP Klasychnyi</c:v>
                </c:pt>
                <c:pt idx="5">
                  <c:v>ОТP Fond Aktsii</c:v>
                </c:pt>
                <c:pt idx="6">
                  <c:v>Altus – Zbalansovanyi</c:v>
                </c:pt>
                <c:pt idx="7">
                  <c:v>UNIVER.UA/Taras Shevchenko: Fond Zaoshchadzhen</c:v>
                </c:pt>
                <c:pt idx="8">
                  <c:v>Altus – Depozyt</c:v>
                </c:pt>
                <c:pt idx="9">
                  <c:v>KINTO-Kaznacheiskyi</c:v>
                </c:pt>
                <c:pt idx="10">
                  <c:v>Nadbannia</c:v>
                </c:pt>
                <c:pt idx="11">
                  <c:v>VSI</c:v>
                </c:pt>
                <c:pt idx="12">
                  <c:v>UNIVER.UA/Iaroslav Mudryi: Fond Aktsii</c:v>
                </c:pt>
                <c:pt idx="13">
                  <c:v>Sofiivskyi</c:v>
                </c:pt>
                <c:pt idx="14">
                  <c:v>KINTO- Кlasychnyi</c:v>
                </c:pt>
                <c:pt idx="15">
                  <c:v>UNIVER.UA/Volodymyr Velykyi: Fond Zbalansovanyi</c:v>
                </c:pt>
                <c:pt idx="16">
                  <c:v>KINTO-Ekviti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'В_діаграма(дох)'!$B$2:$B$25</c:f>
              <c:numCache>
                <c:formatCode>0.00%</c:formatCode>
                <c:ptCount val="24"/>
                <c:pt idx="0">
                  <c:v>-2.4453321058456989E-2</c:v>
                </c:pt>
                <c:pt idx="1">
                  <c:v>6.3683460358245902E-3</c:v>
                </c:pt>
                <c:pt idx="2">
                  <c:v>6.7757899479481409E-3</c:v>
                </c:pt>
                <c:pt idx="3">
                  <c:v>9.3479935562961192E-3</c:v>
                </c:pt>
                <c:pt idx="4">
                  <c:v>1.0834332511236333E-2</c:v>
                </c:pt>
                <c:pt idx="5">
                  <c:v>1.1809146175721486E-2</c:v>
                </c:pt>
                <c:pt idx="6">
                  <c:v>1.3546113290299422E-2</c:v>
                </c:pt>
                <c:pt idx="7">
                  <c:v>1.5672820812500543E-2</c:v>
                </c:pt>
                <c:pt idx="8">
                  <c:v>1.5957933648615974E-2</c:v>
                </c:pt>
                <c:pt idx="9">
                  <c:v>1.6101299200387054E-2</c:v>
                </c:pt>
                <c:pt idx="10">
                  <c:v>1.6715782801641543E-2</c:v>
                </c:pt>
                <c:pt idx="11">
                  <c:v>3.0292893473720772E-2</c:v>
                </c:pt>
                <c:pt idx="12">
                  <c:v>3.7065167901198404E-2</c:v>
                </c:pt>
                <c:pt idx="13">
                  <c:v>4.8543198737377002E-2</c:v>
                </c:pt>
                <c:pt idx="14">
                  <c:v>6.5445368249980262E-2</c:v>
                </c:pt>
                <c:pt idx="15">
                  <c:v>6.6837054562113751E-2</c:v>
                </c:pt>
                <c:pt idx="16">
                  <c:v>8.0299838013808023E-2</c:v>
                </c:pt>
                <c:pt idx="17">
                  <c:v>2.5127044580012498E-2</c:v>
                </c:pt>
                <c:pt idx="18">
                  <c:v>4.9336921687706869E-2</c:v>
                </c:pt>
                <c:pt idx="19">
                  <c:v>2.4892643926962998E-2</c:v>
                </c:pt>
                <c:pt idx="20">
                  <c:v>2.724417328357176E-2</c:v>
                </c:pt>
                <c:pt idx="21">
                  <c:v>4.0103894614369473E-2</c:v>
                </c:pt>
                <c:pt idx="22">
                  <c:v>1.1917808219178082E-2</c:v>
                </c:pt>
                <c:pt idx="23">
                  <c:v>1.8749223061346409E-2</c:v>
                </c:pt>
              </c:numCache>
            </c:numRef>
          </c:val>
        </c:ser>
        <c:gapWidth val="60"/>
        <c:axId val="63072128"/>
        <c:axId val="63073664"/>
      </c:barChart>
      <c:catAx>
        <c:axId val="6307212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073664"/>
        <c:crosses val="autoZero"/>
        <c:lblAlgn val="ctr"/>
        <c:lblOffset val="0"/>
        <c:tickLblSkip val="1"/>
        <c:tickMarkSkip val="1"/>
      </c:catAx>
      <c:valAx>
        <c:axId val="63073664"/>
        <c:scaling>
          <c:orientation val="minMax"/>
          <c:max val="0.09"/>
          <c:min val="-0.03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072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1E-2"/>
          <c:y val="0.34133422222453702"/>
          <c:w val="0.9264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2191348370116605E-3"/>
                  <c:y val="2.094694905562660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1120000000000005"/>
                  <c:y val="0.557334784726001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ВЧА'!$C$36:$C$38</c:f>
              <c:numCache>
                <c:formatCode>#,##0.00</c:formatCode>
                <c:ptCount val="3"/>
                <c:pt idx="0">
                  <c:v>0.727219999999972</c:v>
                </c:pt>
                <c:pt idx="1">
                  <c:v>-42.845010000000016</c:v>
                </c:pt>
                <c:pt idx="2">
                  <c:v>-5.2996600000001495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54963840992384E-2"/>
                  <c:y val="-7.169162673511819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6979445133117294E-3"/>
                  <c:y val="-1.83581545125345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4297599060701557E-3"/>
                  <c:y val="2.722948971155437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0960000000000003"/>
                  <c:y val="0.5466680902814851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ВЧА'!$E$36:$E$38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-34.994559819531517</c:v>
                </c:pt>
              </c:numCache>
            </c:numRef>
          </c:val>
        </c:ser>
        <c:dLbls>
          <c:showVal val="1"/>
        </c:dLbls>
        <c:overlap val="-20"/>
        <c:axId val="65438848"/>
        <c:axId val="65440384"/>
      </c:barChart>
      <c:lineChart>
        <c:grouping val="standard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934330755257092E-3"/>
                  <c:y val="-5.386504804015830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8504524032062577E-3"/>
                  <c:y val="-5.766127123646436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192528269113158E-3"/>
                  <c:y val="-2.353298509296622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479999999999999"/>
                  <c:y val="0.56533480555938953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8"/>
                  <c:y val="0.68000177083794489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ВЧА'!$D$36:$D$38</c:f>
              <c:numCache>
                <c:formatCode>0.00%</c:formatCode>
                <c:ptCount val="3"/>
                <c:pt idx="0">
                  <c:v>6.0696832213219488E-4</c:v>
                </c:pt>
                <c:pt idx="1">
                  <c:v>-9.2629780139825244E-2</c:v>
                </c:pt>
                <c:pt idx="2">
                  <c:v>-3.5092663255137358E-3</c:v>
                </c:pt>
              </c:numCache>
            </c:numRef>
          </c:val>
        </c:ser>
        <c:dLbls>
          <c:showVal val="1"/>
        </c:dLbls>
        <c:marker val="1"/>
        <c:axId val="65454464"/>
        <c:axId val="65456000"/>
      </c:lineChart>
      <c:catAx>
        <c:axId val="6543884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40384"/>
        <c:crosses val="autoZero"/>
        <c:lblAlgn val="ctr"/>
        <c:lblOffset val="100"/>
        <c:tickLblSkip val="1"/>
        <c:tickMarkSkip val="1"/>
      </c:catAx>
      <c:valAx>
        <c:axId val="65440384"/>
        <c:scaling>
          <c:orientation val="minMax"/>
          <c:max val="10"/>
          <c:min val="-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38848"/>
        <c:crosses val="autoZero"/>
        <c:crossBetween val="between"/>
      </c:valAx>
      <c:catAx>
        <c:axId val="65454464"/>
        <c:scaling>
          <c:orientation val="minMax"/>
        </c:scaling>
        <c:delete val="1"/>
        <c:axPos val="b"/>
        <c:tickLblPos val="none"/>
        <c:crossAx val="65456000"/>
        <c:crosses val="autoZero"/>
        <c:lblAlgn val="ctr"/>
        <c:lblOffset val="100"/>
      </c:catAx>
      <c:valAx>
        <c:axId val="65456000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5446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52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9289647093932E-2"/>
          <c:y val="0.1230398794669073"/>
          <c:w val="0.92081263920360046"/>
          <c:h val="0.8347411430499984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ТАSК Ukrainskyi Kapital</c:v>
                </c:pt>
                <c:pt idx="2">
                  <c:v>Zbalansovanyi Fond "Parytet"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-9.2629780139826146E-2</c:v>
                </c:pt>
                <c:pt idx="1">
                  <c:v>6.0696832213302798E-4</c:v>
                </c:pt>
                <c:pt idx="2">
                  <c:v>2.0029884863520309E-2</c:v>
                </c:pt>
                <c:pt idx="3">
                  <c:v>-2.3997642318057601E-2</c:v>
                </c:pt>
                <c:pt idx="4">
                  <c:v>4.9336921687706869E-2</c:v>
                </c:pt>
                <c:pt idx="5">
                  <c:v>2.4892643926962998E-2</c:v>
                </c:pt>
                <c:pt idx="6">
                  <c:v>2.724417328357176E-2</c:v>
                </c:pt>
                <c:pt idx="7">
                  <c:v>4.0103894614369473E-2</c:v>
                </c:pt>
                <c:pt idx="8">
                  <c:v>1.1917808219178082E-2</c:v>
                </c:pt>
                <c:pt idx="9">
                  <c:v>1.8749223061346409E-2</c:v>
                </c:pt>
              </c:numCache>
            </c:numRef>
          </c:val>
        </c:ser>
        <c:gapWidth val="60"/>
        <c:axId val="65492480"/>
        <c:axId val="65494016"/>
      </c:barChart>
      <c:catAx>
        <c:axId val="6549248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94016"/>
        <c:crosses val="autoZero"/>
        <c:lblAlgn val="ctr"/>
        <c:lblOffset val="100"/>
        <c:tickLblSkip val="1"/>
        <c:tickMarkSkip val="1"/>
      </c:catAx>
      <c:valAx>
        <c:axId val="65494016"/>
        <c:scaling>
          <c:orientation val="minMax"/>
          <c:max val="0.05"/>
          <c:min val="-0.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92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08E-2"/>
          <c:y val="0.32840236686390534"/>
          <c:w val="0.93243243243243246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3962389034630463E-3"/>
                  <c:y val="-1.176433352966794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ВЧА'!$C$36:$C$37</c:f>
              <c:numCache>
                <c:formatCode>#,##0.00</c:formatCode>
                <c:ptCount val="2"/>
                <c:pt idx="0">
                  <c:v>351.74970000000013</c:v>
                </c:pt>
                <c:pt idx="1">
                  <c:v>-10.077020000000019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4272256"/>
        <c:axId val="64273792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581879460182094E-3"/>
                  <c:y val="-5.612189900796532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522024760425399E-3"/>
                  <c:y val="3.194838462025232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ВЧА'!$D$36:$D$37</c:f>
              <c:numCache>
                <c:formatCode>0.00%</c:formatCode>
                <c:ptCount val="2"/>
                <c:pt idx="0">
                  <c:v>4.7946925484850106E-2</c:v>
                </c:pt>
                <c:pt idx="1">
                  <c:v>-1.0492105530309243E-2</c:v>
                </c:pt>
              </c:numCache>
            </c:numRef>
          </c:val>
        </c:ser>
        <c:dLbls>
          <c:showVal val="1"/>
        </c:dLbls>
        <c:marker val="1"/>
        <c:axId val="64562304"/>
        <c:axId val="64563840"/>
      </c:lineChart>
      <c:catAx>
        <c:axId val="6427225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73792"/>
        <c:crosses val="autoZero"/>
        <c:lblAlgn val="ctr"/>
        <c:lblOffset val="100"/>
        <c:tickLblSkip val="1"/>
        <c:tickMarkSkip val="1"/>
      </c:catAx>
      <c:valAx>
        <c:axId val="6427379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72256"/>
        <c:crosses val="autoZero"/>
        <c:crossBetween val="between"/>
      </c:valAx>
      <c:catAx>
        <c:axId val="64562304"/>
        <c:scaling>
          <c:orientation val="minMax"/>
        </c:scaling>
        <c:delete val="1"/>
        <c:axPos val="b"/>
        <c:tickLblPos val="none"/>
        <c:crossAx val="64563840"/>
        <c:crosses val="autoZero"/>
        <c:lblAlgn val="ctr"/>
        <c:lblOffset val="100"/>
      </c:catAx>
      <c:valAx>
        <c:axId val="64563840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56230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994310099573257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4E-2"/>
          <c:y val="0.17840402851750251"/>
          <c:w val="0.965034965034965"/>
          <c:h val="0.766824333101545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-1.0492105530370832E-2</c:v>
                </c:pt>
                <c:pt idx="1">
                  <c:v>4.7946925484838587E-2</c:v>
                </c:pt>
                <c:pt idx="2">
                  <c:v>1.8727409977233878E-2</c:v>
                </c:pt>
                <c:pt idx="3">
                  <c:v>4.9336921687706869E-2</c:v>
                </c:pt>
                <c:pt idx="4">
                  <c:v>2.4892643926962998E-2</c:v>
                </c:pt>
                <c:pt idx="5">
                  <c:v>2.724417328357176E-2</c:v>
                </c:pt>
                <c:pt idx="6">
                  <c:v>4.0103894614369473E-2</c:v>
                </c:pt>
                <c:pt idx="7">
                  <c:v>1.1917808219178082E-2</c:v>
                </c:pt>
                <c:pt idx="8">
                  <c:v>1.8749223061346409E-2</c:v>
                </c:pt>
              </c:numCache>
            </c:numRef>
          </c:val>
        </c:ser>
        <c:gapWidth val="60"/>
        <c:axId val="65209856"/>
        <c:axId val="65211392"/>
      </c:barChart>
      <c:catAx>
        <c:axId val="652098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211392"/>
        <c:crosses val="autoZero"/>
        <c:lblAlgn val="ctr"/>
        <c:lblOffset val="100"/>
        <c:tickLblSkip val="1"/>
        <c:tickMarkSkip val="1"/>
      </c:catAx>
      <c:valAx>
        <c:axId val="65211392"/>
        <c:scaling>
          <c:orientation val="minMax"/>
          <c:max val="0.05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209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104775</xdr:rowOff>
    </xdr:from>
    <xdr:to>
      <xdr:col>7</xdr:col>
      <xdr:colOff>38100</xdr:colOff>
      <xdr:row>52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54</xdr:row>
      <xdr:rowOff>104775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7</xdr:col>
      <xdr:colOff>9525</xdr:colOff>
      <xdr:row>32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44" sqref="A44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8" t="s">
        <v>17</v>
      </c>
      <c r="B1" s="68"/>
      <c r="C1" s="68"/>
      <c r="D1" s="69"/>
      <c r="E1" s="69"/>
      <c r="F1" s="69"/>
    </row>
    <row r="2" spans="1:14" ht="30.75" thickBot="1">
      <c r="A2" s="25" t="s">
        <v>18</v>
      </c>
      <c r="B2" s="25" t="s">
        <v>19</v>
      </c>
      <c r="C2" s="25" t="s">
        <v>20</v>
      </c>
      <c r="D2" s="25" t="s">
        <v>21</v>
      </c>
      <c r="E2" s="25" t="s">
        <v>22</v>
      </c>
      <c r="F2" s="25" t="s">
        <v>23</v>
      </c>
      <c r="G2" s="2"/>
      <c r="I2" s="1"/>
    </row>
    <row r="3" spans="1:14" ht="14.25">
      <c r="A3" s="82" t="s">
        <v>24</v>
      </c>
      <c r="B3" s="83">
        <v>-3.7217391304347203E-3</v>
      </c>
      <c r="C3" s="83">
        <v>9.8519525103704098E-3</v>
      </c>
      <c r="D3" s="83">
        <v>9.7966474151948337E-3</v>
      </c>
      <c r="E3" s="83">
        <v>9.958231976302568E-3</v>
      </c>
      <c r="F3" s="83">
        <v>-1.2715778083282836E-2</v>
      </c>
      <c r="G3" s="56"/>
      <c r="H3" s="56"/>
      <c r="I3" s="2"/>
      <c r="J3" s="2"/>
      <c r="K3" s="2"/>
      <c r="L3" s="2"/>
    </row>
    <row r="4" spans="1:14" ht="14.25">
      <c r="A4" s="82" t="s">
        <v>25</v>
      </c>
      <c r="B4" s="83">
        <v>2.4892643926962998E-2</v>
      </c>
      <c r="C4" s="83">
        <v>4.9336921687706869E-2</v>
      </c>
      <c r="D4" s="83">
        <v>2.5127044580012498E-2</v>
      </c>
      <c r="E4" s="83">
        <v>-2.3997642318057604E-2</v>
      </c>
      <c r="F4" s="83">
        <v>1.8727409977233878E-2</v>
      </c>
      <c r="G4" s="56"/>
      <c r="H4" s="56"/>
      <c r="I4" s="2"/>
      <c r="J4" s="2"/>
      <c r="K4" s="2"/>
      <c r="L4" s="2"/>
    </row>
    <row r="5" spans="1:14" ht="15" thickBot="1">
      <c r="A5" s="72" t="s">
        <v>26</v>
      </c>
      <c r="B5" s="74">
        <v>0.10714689798227428</v>
      </c>
      <c r="C5" s="74">
        <v>0.48938228789706462</v>
      </c>
      <c r="D5" s="74">
        <v>0.15738142288395776</v>
      </c>
      <c r="E5" s="74">
        <v>5.987463746278817E-2</v>
      </c>
      <c r="F5" s="74">
        <v>0.27098303554865982</v>
      </c>
      <c r="G5" s="56"/>
      <c r="H5" s="56"/>
      <c r="I5" s="2"/>
      <c r="J5" s="2"/>
      <c r="K5" s="2"/>
      <c r="L5" s="2"/>
    </row>
    <row r="6" spans="1:14" ht="14.25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>
      <c r="A8" s="66"/>
      <c r="B8" s="67"/>
      <c r="C8" s="67"/>
      <c r="D8" s="67"/>
      <c r="E8" s="67"/>
      <c r="F8" s="67"/>
    </row>
    <row r="9" spans="1:14" ht="14.25">
      <c r="A9" s="66"/>
      <c r="B9" s="67"/>
      <c r="C9" s="67"/>
      <c r="D9" s="67"/>
      <c r="E9" s="67"/>
      <c r="F9" s="67"/>
    </row>
    <row r="10" spans="1:14" ht="14.25">
      <c r="A10" s="66"/>
      <c r="B10" s="67"/>
      <c r="C10" s="67"/>
      <c r="D10" s="67"/>
      <c r="E10" s="67"/>
      <c r="F10" s="67"/>
      <c r="N10" s="10"/>
    </row>
    <row r="11" spans="1:14" ht="14.25">
      <c r="A11" s="66"/>
      <c r="B11" s="67"/>
      <c r="C11" s="67"/>
      <c r="D11" s="67"/>
      <c r="E11" s="67"/>
      <c r="F11" s="67"/>
    </row>
    <row r="12" spans="1:14" ht="14.25">
      <c r="A12" s="66"/>
      <c r="B12" s="67"/>
      <c r="C12" s="67"/>
      <c r="D12" s="67"/>
      <c r="E12" s="67"/>
      <c r="F12" s="67"/>
    </row>
    <row r="13" spans="1:14" ht="14.25">
      <c r="A13" s="66"/>
      <c r="B13" s="67"/>
      <c r="C13" s="67"/>
      <c r="D13" s="67"/>
      <c r="E13" s="67"/>
      <c r="F13" s="67"/>
    </row>
    <row r="14" spans="1:14" ht="14.25">
      <c r="A14" s="66"/>
      <c r="B14" s="67"/>
      <c r="C14" s="67"/>
      <c r="D14" s="67"/>
      <c r="E14" s="67"/>
      <c r="F14" s="67"/>
    </row>
    <row r="15" spans="1:14" ht="14.25">
      <c r="A15" s="66"/>
      <c r="B15" s="67"/>
      <c r="C15" s="67"/>
      <c r="D15" s="67"/>
      <c r="E15" s="67"/>
      <c r="F15" s="67"/>
    </row>
    <row r="16" spans="1:14" ht="14.25">
      <c r="A16" s="66"/>
      <c r="B16" s="67"/>
      <c r="C16" s="67"/>
      <c r="D16" s="67"/>
      <c r="E16" s="67"/>
      <c r="F16" s="67"/>
    </row>
    <row r="17" spans="1:6" ht="14.25">
      <c r="A17" s="66"/>
      <c r="B17" s="67"/>
      <c r="C17" s="67"/>
      <c r="D17" s="67"/>
      <c r="E17" s="67"/>
      <c r="F17" s="67"/>
    </row>
    <row r="18" spans="1:6" ht="14.25">
      <c r="A18" s="66"/>
      <c r="B18" s="67"/>
      <c r="C18" s="67"/>
      <c r="D18" s="67"/>
      <c r="E18" s="67"/>
      <c r="F18" s="67"/>
    </row>
    <row r="19" spans="1:6" ht="14.25">
      <c r="A19" s="66"/>
      <c r="B19" s="67"/>
      <c r="C19" s="67"/>
      <c r="D19" s="67"/>
      <c r="E19" s="67"/>
      <c r="F19" s="67"/>
    </row>
    <row r="20" spans="1:6" ht="14.25">
      <c r="A20" s="66"/>
      <c r="B20" s="67"/>
      <c r="C20" s="67"/>
      <c r="D20" s="67"/>
      <c r="E20" s="67"/>
      <c r="F20" s="67"/>
    </row>
    <row r="21" spans="1:6" ht="15" thickBot="1">
      <c r="A21" s="66"/>
      <c r="B21" s="67"/>
      <c r="C21" s="67"/>
      <c r="D21" s="67"/>
      <c r="E21" s="67"/>
      <c r="F21" s="67"/>
    </row>
    <row r="22" spans="1:6" ht="15.75" thickBot="1">
      <c r="A22" s="190" t="s">
        <v>27</v>
      </c>
      <c r="B22" s="191" t="s">
        <v>28</v>
      </c>
      <c r="C22" s="192" t="s">
        <v>29</v>
      </c>
      <c r="D22" s="71"/>
      <c r="E22" s="67"/>
      <c r="F22" s="67"/>
    </row>
    <row r="23" spans="1:6" ht="14.25">
      <c r="A23" s="26" t="s">
        <v>30</v>
      </c>
      <c r="B23" s="27">
        <v>-2.4957675279979052E-2</v>
      </c>
      <c r="C23" s="62">
        <v>0.26056352501130342</v>
      </c>
      <c r="D23" s="71"/>
      <c r="E23" s="67"/>
      <c r="F23" s="67"/>
    </row>
    <row r="24" spans="1:6" ht="14.25">
      <c r="A24" s="19" t="s">
        <v>31</v>
      </c>
      <c r="B24" s="27">
        <v>-1.487291877455732E-2</v>
      </c>
      <c r="C24" s="62">
        <v>0.26448597144405617</v>
      </c>
      <c r="D24" s="71"/>
      <c r="E24" s="67"/>
      <c r="F24" s="67"/>
    </row>
    <row r="25" spans="1:6" ht="14.25">
      <c r="A25" s="52" t="s">
        <v>32</v>
      </c>
      <c r="B25" s="27">
        <v>-7.7866988219017497E-3</v>
      </c>
      <c r="C25" s="62">
        <v>3.5462188178521536E-2</v>
      </c>
      <c r="D25" s="71"/>
      <c r="E25" s="67"/>
      <c r="F25" s="67"/>
    </row>
    <row r="26" spans="1:6" ht="28.5">
      <c r="A26" s="193" t="s">
        <v>33</v>
      </c>
      <c r="B26" s="27">
        <v>-3.5309940163233966E-3</v>
      </c>
      <c r="C26" s="62">
        <v>8.1666045992744962E-2</v>
      </c>
      <c r="D26" s="71"/>
      <c r="E26" s="67"/>
      <c r="F26" s="67"/>
    </row>
    <row r="27" spans="1:6" ht="14.25">
      <c r="A27" s="26" t="s">
        <v>34</v>
      </c>
      <c r="B27" s="27">
        <v>1.9302894827342154E-2</v>
      </c>
      <c r="C27" s="62">
        <v>0.12008393871762268</v>
      </c>
      <c r="D27" s="71"/>
      <c r="E27" s="67"/>
      <c r="F27" s="67"/>
    </row>
    <row r="28" spans="1:6" ht="14.25">
      <c r="A28" s="26" t="s">
        <v>35</v>
      </c>
      <c r="B28" s="27">
        <v>2.0821392284525952E-2</v>
      </c>
      <c r="C28" s="62">
        <v>0.13044090297672328</v>
      </c>
      <c r="D28" s="71"/>
      <c r="E28" s="67"/>
      <c r="F28" s="67"/>
    </row>
    <row r="29" spans="1:6" ht="14.25">
      <c r="A29" s="26" t="s">
        <v>19</v>
      </c>
      <c r="B29" s="27">
        <v>2.4892643926962998E-2</v>
      </c>
      <c r="C29" s="62">
        <v>0.10714689798227428</v>
      </c>
      <c r="D29" s="71"/>
      <c r="E29" s="67"/>
      <c r="F29" s="67"/>
    </row>
    <row r="30" spans="1:6" ht="14.25">
      <c r="A30" s="26" t="s">
        <v>36</v>
      </c>
      <c r="B30" s="27">
        <v>2.7182996904392187E-2</v>
      </c>
      <c r="C30" s="62">
        <v>-5.853158865627528E-2</v>
      </c>
      <c r="D30" s="71"/>
      <c r="E30" s="67"/>
      <c r="F30" s="67"/>
    </row>
    <row r="31" spans="1:6" ht="14.25">
      <c r="A31" s="26" t="s">
        <v>37</v>
      </c>
      <c r="B31" s="27">
        <v>3.6141266725846721E-2</v>
      </c>
      <c r="C31" s="62">
        <v>6.3260963356757793E-2</v>
      </c>
      <c r="D31" s="71"/>
      <c r="E31" s="67"/>
      <c r="F31" s="67"/>
    </row>
    <row r="32" spans="1:6" ht="14.25">
      <c r="A32" s="26" t="s">
        <v>38</v>
      </c>
      <c r="B32" s="27">
        <v>3.7332092276244788E-2</v>
      </c>
      <c r="C32" s="62">
        <v>-6.5631936797581059E-3</v>
      </c>
      <c r="D32" s="71"/>
      <c r="E32" s="67"/>
      <c r="F32" s="67"/>
    </row>
    <row r="33" spans="1:6" ht="14.25">
      <c r="A33" s="194" t="s">
        <v>39</v>
      </c>
      <c r="B33" s="27">
        <v>4.8021960087226923E-2</v>
      </c>
      <c r="C33" s="62">
        <v>0.10154863004214154</v>
      </c>
      <c r="D33" s="71"/>
      <c r="E33" s="67"/>
      <c r="F33" s="67"/>
    </row>
    <row r="34" spans="1:6" ht="14.25">
      <c r="A34" s="26" t="s">
        <v>20</v>
      </c>
      <c r="B34" s="27">
        <v>4.9336921687706869E-2</v>
      </c>
      <c r="C34" s="62">
        <v>0.48938228789706462</v>
      </c>
      <c r="D34" s="71"/>
      <c r="E34" s="67"/>
      <c r="F34" s="67"/>
    </row>
    <row r="35" spans="1:6" ht="15" thickBot="1">
      <c r="A35" s="72" t="s">
        <v>40</v>
      </c>
      <c r="B35" s="73">
        <v>6.4119961777860501E-2</v>
      </c>
      <c r="C35" s="74">
        <v>0.12032171722243823</v>
      </c>
      <c r="D35" s="71"/>
      <c r="E35" s="67"/>
      <c r="F35" s="67"/>
    </row>
    <row r="36" spans="1:6" ht="14.25">
      <c r="A36" s="66"/>
      <c r="B36" s="67"/>
      <c r="C36" s="67"/>
      <c r="D36" s="71"/>
      <c r="E36" s="67"/>
      <c r="F36" s="67"/>
    </row>
    <row r="37" spans="1:6" ht="14.25">
      <c r="A37" s="66"/>
      <c r="B37" s="67"/>
      <c r="C37" s="67"/>
      <c r="D37" s="71"/>
      <c r="E37" s="67"/>
      <c r="F37" s="67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37" sqref="J37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67" t="s">
        <v>136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ht="60.75" thickBot="1">
      <c r="A2" s="25" t="s">
        <v>42</v>
      </c>
      <c r="B2" s="214" t="s">
        <v>82</v>
      </c>
      <c r="C2" s="15" t="s">
        <v>120</v>
      </c>
      <c r="D2" s="43" t="s">
        <v>121</v>
      </c>
      <c r="E2" s="43" t="s">
        <v>44</v>
      </c>
      <c r="F2" s="43" t="s">
        <v>137</v>
      </c>
      <c r="G2" s="43" t="s">
        <v>138</v>
      </c>
      <c r="H2" s="43" t="s">
        <v>139</v>
      </c>
      <c r="I2" s="17" t="s">
        <v>48</v>
      </c>
      <c r="J2" s="18" t="s">
        <v>49</v>
      </c>
    </row>
    <row r="3" spans="1:11" ht="29.25" customHeight="1">
      <c r="A3" s="21">
        <v>1</v>
      </c>
      <c r="B3" s="195" t="s">
        <v>140</v>
      </c>
      <c r="C3" s="215" t="s">
        <v>142</v>
      </c>
      <c r="D3" s="216" t="s">
        <v>143</v>
      </c>
      <c r="E3" s="79">
        <v>7687980.2599999998</v>
      </c>
      <c r="F3" s="80">
        <v>173808</v>
      </c>
      <c r="G3" s="79">
        <v>44.232602987204267</v>
      </c>
      <c r="H3" s="50">
        <v>100</v>
      </c>
      <c r="I3" s="78" t="s">
        <v>70</v>
      </c>
      <c r="J3" s="81" t="s">
        <v>10</v>
      </c>
      <c r="K3" s="46"/>
    </row>
    <row r="4" spans="1:11" ht="28.5">
      <c r="A4" s="21">
        <v>2</v>
      </c>
      <c r="B4" s="195" t="s">
        <v>141</v>
      </c>
      <c r="C4" s="215" t="s">
        <v>142</v>
      </c>
      <c r="D4" s="216" t="s">
        <v>143</v>
      </c>
      <c r="E4" s="79">
        <v>950361.28009999997</v>
      </c>
      <c r="F4" s="80">
        <v>648</v>
      </c>
      <c r="G4" s="79">
        <v>1466.6069137345678</v>
      </c>
      <c r="H4" s="50">
        <v>5000</v>
      </c>
      <c r="I4" s="195" t="s">
        <v>126</v>
      </c>
      <c r="J4" s="81" t="s">
        <v>1</v>
      </c>
      <c r="K4" s="47"/>
    </row>
    <row r="5" spans="1:11" ht="15.75" customHeight="1" thickBot="1">
      <c r="A5" s="168" t="s">
        <v>67</v>
      </c>
      <c r="B5" s="169"/>
      <c r="C5" s="106" t="s">
        <v>7</v>
      </c>
      <c r="D5" s="106" t="s">
        <v>7</v>
      </c>
      <c r="E5" s="93">
        <f>SUM(E3:E4)</f>
        <v>8638341.5400999989</v>
      </c>
      <c r="F5" s="94">
        <f>SUM(F3:F4)</f>
        <v>174456</v>
      </c>
      <c r="G5" s="106" t="s">
        <v>7</v>
      </c>
      <c r="H5" s="106" t="s">
        <v>7</v>
      </c>
      <c r="I5" s="106" t="s">
        <v>7</v>
      </c>
      <c r="J5" s="106" t="s">
        <v>7</v>
      </c>
    </row>
    <row r="6" spans="1:11" ht="15" thickBot="1">
      <c r="A6" s="185"/>
      <c r="B6" s="185"/>
      <c r="C6" s="185"/>
      <c r="D6" s="185"/>
      <c r="E6" s="185"/>
      <c r="F6" s="185"/>
      <c r="G6" s="185"/>
      <c r="H6" s="185"/>
      <c r="I6" s="159"/>
      <c r="J6" s="159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J38" sqref="J38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8" customFormat="1" ht="16.5" thickBot="1">
      <c r="A1" s="183" t="s">
        <v>144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s="22" customFormat="1" ht="15.75" customHeight="1" thickBot="1">
      <c r="A2" s="174" t="s">
        <v>42</v>
      </c>
      <c r="B2" s="97"/>
      <c r="C2" s="98"/>
      <c r="D2" s="99"/>
      <c r="E2" s="176" t="s">
        <v>145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199" t="s">
        <v>82</v>
      </c>
      <c r="C3" s="200" t="s">
        <v>83</v>
      </c>
      <c r="D3" s="200" t="s">
        <v>84</v>
      </c>
      <c r="E3" s="17" t="s">
        <v>85</v>
      </c>
      <c r="F3" s="17" t="s">
        <v>86</v>
      </c>
      <c r="G3" s="17" t="s">
        <v>87</v>
      </c>
      <c r="H3" s="17" t="s">
        <v>88</v>
      </c>
      <c r="I3" s="17" t="s">
        <v>89</v>
      </c>
      <c r="J3" s="18" t="s">
        <v>90</v>
      </c>
      <c r="K3" s="201" t="s">
        <v>91</v>
      </c>
    </row>
    <row r="4" spans="1:11" s="22" customFormat="1" collapsed="1">
      <c r="A4" s="21">
        <v>1</v>
      </c>
      <c r="B4" s="195" t="s">
        <v>141</v>
      </c>
      <c r="C4" s="100">
        <v>38945</v>
      </c>
      <c r="D4" s="100">
        <v>39016</v>
      </c>
      <c r="E4" s="95">
        <v>-1.0492105530370832E-2</v>
      </c>
      <c r="F4" s="95">
        <v>-4.0562334041887693E-2</v>
      </c>
      <c r="G4" s="95">
        <v>-0.1074785291898035</v>
      </c>
      <c r="H4" s="95">
        <v>-8.2481718036527929E-2</v>
      </c>
      <c r="I4" s="95">
        <v>-8.0902421447906492E-2</v>
      </c>
      <c r="J4" s="101">
        <v>-0.70667861725309611</v>
      </c>
      <c r="K4" s="114">
        <v>-0.10610706009075155</v>
      </c>
    </row>
    <row r="5" spans="1:11" s="22" customFormat="1" collapsed="1">
      <c r="A5" s="21">
        <v>2</v>
      </c>
      <c r="B5" s="140" t="s">
        <v>140</v>
      </c>
      <c r="C5" s="100">
        <v>40555</v>
      </c>
      <c r="D5" s="100">
        <v>40626</v>
      </c>
      <c r="E5" s="95">
        <v>4.7946925484838587E-2</v>
      </c>
      <c r="F5" s="95">
        <v>5.31421409324071E-2</v>
      </c>
      <c r="G5" s="95">
        <v>0.24307494520626571</v>
      </c>
      <c r="H5" s="95">
        <v>0.58787109568763163</v>
      </c>
      <c r="I5" s="95">
        <v>0.62286849254522614</v>
      </c>
      <c r="J5" s="101">
        <v>-0.55767397012794617</v>
      </c>
      <c r="K5" s="115">
        <v>-0.1175432874716873</v>
      </c>
    </row>
    <row r="6" spans="1:11" s="22" customFormat="1" ht="15.75" collapsed="1" thickBot="1">
      <c r="A6" s="160"/>
      <c r="B6" s="161" t="s">
        <v>95</v>
      </c>
      <c r="C6" s="162" t="s">
        <v>7</v>
      </c>
      <c r="D6" s="162" t="s">
        <v>7</v>
      </c>
      <c r="E6" s="163">
        <f>AVERAGE(E4:E5)</f>
        <v>1.8727409977233878E-2</v>
      </c>
      <c r="F6" s="163">
        <f>AVERAGE(F4:F5)</f>
        <v>6.2899034452597036E-3</v>
      </c>
      <c r="G6" s="163">
        <f>AVERAGE(G4:G5)</f>
        <v>6.7798208008231109E-2</v>
      </c>
      <c r="H6" s="163">
        <f>AVERAGE(H4:H5)</f>
        <v>0.25269468882555185</v>
      </c>
      <c r="I6" s="163">
        <f>AVERAGE(I4:I5)</f>
        <v>0.27098303554865982</v>
      </c>
      <c r="J6" s="162" t="s">
        <v>7</v>
      </c>
      <c r="K6" s="162" t="s">
        <v>7</v>
      </c>
    </row>
    <row r="7" spans="1:11" s="22" customFormat="1" hidden="1">
      <c r="A7" s="188" t="s">
        <v>12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 s="22" customFormat="1" ht="15" hidden="1" thickBot="1">
      <c r="A8" s="187" t="s">
        <v>13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s="22" customFormat="1" ht="15.75" hidden="1" customHeight="1">
      <c r="C9" s="61"/>
      <c r="D9" s="61"/>
    </row>
    <row r="10" spans="1:11" ht="15" thickBot="1">
      <c r="A10" s="186"/>
      <c r="B10" s="186"/>
      <c r="C10" s="186"/>
      <c r="D10" s="186"/>
      <c r="E10" s="186"/>
      <c r="F10" s="186"/>
      <c r="G10" s="186"/>
      <c r="H10" s="186"/>
      <c r="I10" s="164"/>
      <c r="J10" s="164"/>
      <c r="K10" s="164"/>
    </row>
    <row r="11" spans="1:11">
      <c r="B11" s="28"/>
      <c r="C11" s="102"/>
      <c r="E11" s="102"/>
    </row>
    <row r="12" spans="1:11">
      <c r="E12" s="102"/>
      <c r="F12" s="102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I41" sqref="I41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8" customFormat="1" ht="16.5" thickBot="1">
      <c r="A1" s="179" t="s">
        <v>146</v>
      </c>
      <c r="B1" s="179"/>
      <c r="C1" s="179"/>
      <c r="D1" s="179"/>
      <c r="E1" s="179"/>
      <c r="F1" s="179"/>
      <c r="G1" s="179"/>
    </row>
    <row r="2" spans="1:8" s="28" customFormat="1" ht="15.75" customHeight="1" thickBot="1">
      <c r="A2" s="189" t="s">
        <v>42</v>
      </c>
      <c r="B2" s="85"/>
      <c r="C2" s="180" t="s">
        <v>99</v>
      </c>
      <c r="D2" s="181"/>
      <c r="E2" s="217" t="s">
        <v>147</v>
      </c>
      <c r="F2" s="217"/>
      <c r="G2" s="86"/>
    </row>
    <row r="3" spans="1:8" s="28" customFormat="1" ht="45.75" thickBot="1">
      <c r="A3" s="175"/>
      <c r="B3" s="218" t="s">
        <v>82</v>
      </c>
      <c r="C3" s="34" t="s">
        <v>101</v>
      </c>
      <c r="D3" s="34" t="s">
        <v>102</v>
      </c>
      <c r="E3" s="34" t="s">
        <v>103</v>
      </c>
      <c r="F3" s="34" t="s">
        <v>102</v>
      </c>
      <c r="G3" s="18" t="s">
        <v>148</v>
      </c>
    </row>
    <row r="4" spans="1:8" s="28" customFormat="1">
      <c r="A4" s="21">
        <v>1</v>
      </c>
      <c r="B4" s="140" t="s">
        <v>140</v>
      </c>
      <c r="C4" s="37">
        <v>351.74970000000013</v>
      </c>
      <c r="D4" s="95">
        <v>4.7946925484850106E-2</v>
      </c>
      <c r="E4" s="38">
        <v>0</v>
      </c>
      <c r="F4" s="95">
        <v>0</v>
      </c>
      <c r="G4" s="39">
        <v>0</v>
      </c>
    </row>
    <row r="5" spans="1:8" s="28" customFormat="1">
      <c r="A5" s="21">
        <v>2</v>
      </c>
      <c r="B5" s="195" t="s">
        <v>141</v>
      </c>
      <c r="C5" s="37">
        <v>-10.077020000000019</v>
      </c>
      <c r="D5" s="95">
        <v>-1.0492105530309243E-2</v>
      </c>
      <c r="E5" s="38">
        <v>0</v>
      </c>
      <c r="F5" s="95">
        <v>0</v>
      </c>
      <c r="G5" s="39">
        <v>0</v>
      </c>
    </row>
    <row r="6" spans="1:8" s="28" customFormat="1" ht="15.75" thickBot="1">
      <c r="A6" s="109"/>
      <c r="B6" s="87" t="s">
        <v>67</v>
      </c>
      <c r="C6" s="88">
        <v>341.67268000000013</v>
      </c>
      <c r="D6" s="92">
        <v>4.1181911169572934E-2</v>
      </c>
      <c r="E6" s="89">
        <v>0</v>
      </c>
      <c r="F6" s="92">
        <v>0</v>
      </c>
      <c r="G6" s="110">
        <v>0</v>
      </c>
    </row>
    <row r="7" spans="1:8" s="28" customFormat="1" ht="15" customHeight="1" thickBot="1">
      <c r="A7" s="170"/>
      <c r="B7" s="170"/>
      <c r="C7" s="170"/>
      <c r="D7" s="170"/>
      <c r="E7" s="170"/>
      <c r="F7" s="170"/>
      <c r="G7" s="170"/>
      <c r="H7" s="7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76"/>
      <c r="C29" s="76"/>
      <c r="D29" s="77"/>
      <c r="E29" s="76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205" t="s">
        <v>82</v>
      </c>
      <c r="C35" s="205" t="s">
        <v>108</v>
      </c>
      <c r="D35" s="205" t="s">
        <v>109</v>
      </c>
      <c r="E35" s="219" t="s">
        <v>110</v>
      </c>
    </row>
    <row r="36" spans="2:6" s="28" customFormat="1">
      <c r="B36" s="122" t="str">
        <f t="shared" ref="B36:D37" si="0">B4</f>
        <v>Іndeks Ukrainskoi Birzhi</v>
      </c>
      <c r="C36" s="123">
        <f t="shared" si="0"/>
        <v>351.74970000000013</v>
      </c>
      <c r="D36" s="148">
        <f t="shared" si="0"/>
        <v>4.7946925484850106E-2</v>
      </c>
      <c r="E36" s="124">
        <f>G4</f>
        <v>0</v>
      </c>
    </row>
    <row r="37" spans="2:6">
      <c r="B37" s="36" t="str">
        <f t="shared" si="0"/>
        <v>ТАSК Universal</v>
      </c>
      <c r="C37" s="37">
        <f t="shared" si="0"/>
        <v>-10.077020000000019</v>
      </c>
      <c r="D37" s="149">
        <f t="shared" si="0"/>
        <v>-1.0492105530309243E-2</v>
      </c>
      <c r="E37" s="39">
        <f>G5</f>
        <v>0</v>
      </c>
      <c r="F37" s="19"/>
    </row>
    <row r="38" spans="2:6">
      <c r="B38" s="36"/>
      <c r="C38" s="37"/>
      <c r="D38" s="149"/>
      <c r="E38" s="39"/>
      <c r="F38" s="19"/>
    </row>
    <row r="39" spans="2:6">
      <c r="B39" s="150"/>
      <c r="C39" s="151"/>
      <c r="D39" s="152"/>
      <c r="E39" s="153"/>
      <c r="F39" s="19"/>
    </row>
    <row r="40" spans="2:6">
      <c r="B40" s="28"/>
      <c r="C40" s="154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R53" sqref="R53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82</v>
      </c>
      <c r="B1" s="64" t="s">
        <v>111</v>
      </c>
      <c r="C1" s="10"/>
      <c r="D1" s="10"/>
    </row>
    <row r="2" spans="1:4" ht="14.25">
      <c r="A2" s="195" t="s">
        <v>141</v>
      </c>
      <c r="B2" s="132">
        <v>-1.0492105530370832E-2</v>
      </c>
      <c r="C2" s="10"/>
      <c r="D2" s="10"/>
    </row>
    <row r="3" spans="1:4" ht="14.25">
      <c r="A3" s="140" t="s">
        <v>140</v>
      </c>
      <c r="B3" s="133">
        <v>4.7946925484838587E-2</v>
      </c>
      <c r="C3" s="10"/>
      <c r="D3" s="10"/>
    </row>
    <row r="4" spans="1:4" ht="14.25">
      <c r="A4" s="194" t="s">
        <v>114</v>
      </c>
      <c r="B4" s="133">
        <v>1.8727409977233878E-2</v>
      </c>
      <c r="C4" s="10"/>
      <c r="D4" s="10"/>
    </row>
    <row r="5" spans="1:4" ht="14.25">
      <c r="A5" s="140" t="s">
        <v>20</v>
      </c>
      <c r="B5" s="133">
        <v>4.9336921687706869E-2</v>
      </c>
      <c r="C5" s="10"/>
      <c r="D5" s="10"/>
    </row>
    <row r="6" spans="1:4" ht="14.25">
      <c r="A6" s="140" t="s">
        <v>19</v>
      </c>
      <c r="B6" s="133">
        <v>2.4892643926962998E-2</v>
      </c>
      <c r="C6" s="10"/>
      <c r="D6" s="10"/>
    </row>
    <row r="7" spans="1:4" ht="14.25">
      <c r="A7" s="140" t="s">
        <v>115</v>
      </c>
      <c r="B7" s="133">
        <v>2.724417328357176E-2</v>
      </c>
      <c r="C7" s="10"/>
      <c r="D7" s="10"/>
    </row>
    <row r="8" spans="1:4" ht="14.25">
      <c r="A8" s="140" t="s">
        <v>116</v>
      </c>
      <c r="B8" s="133">
        <v>4.0103894614369473E-2</v>
      </c>
      <c r="C8" s="10"/>
      <c r="D8" s="10"/>
    </row>
    <row r="9" spans="1:4" ht="14.25">
      <c r="A9" s="140" t="s">
        <v>117</v>
      </c>
      <c r="B9" s="133">
        <v>1.1917808219178082E-2</v>
      </c>
      <c r="C9" s="10"/>
      <c r="D9" s="10"/>
    </row>
    <row r="10" spans="1:4" ht="15" thickBot="1">
      <c r="A10" s="212" t="s">
        <v>118</v>
      </c>
      <c r="B10" s="134">
        <v>1.8749223061346409E-2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4"/>
  <sheetViews>
    <sheetView zoomScale="80" zoomScaleNormal="40" workbookViewId="0">
      <selection activeCell="G17" sqref="G17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7" t="s">
        <v>41</v>
      </c>
      <c r="B1" s="167"/>
      <c r="C1" s="167"/>
      <c r="D1" s="167"/>
      <c r="E1" s="167"/>
      <c r="F1" s="167"/>
      <c r="G1" s="167"/>
      <c r="H1" s="167"/>
      <c r="I1" s="13"/>
    </row>
    <row r="2" spans="1:9" ht="45.75" thickBot="1">
      <c r="A2" s="15" t="s">
        <v>42</v>
      </c>
      <c r="B2" s="16" t="s">
        <v>43</v>
      </c>
      <c r="C2" s="17" t="s">
        <v>44</v>
      </c>
      <c r="D2" s="17" t="s">
        <v>45</v>
      </c>
      <c r="E2" s="17" t="s">
        <v>46</v>
      </c>
      <c r="F2" s="17" t="s">
        <v>47</v>
      </c>
      <c r="G2" s="17" t="s">
        <v>48</v>
      </c>
      <c r="H2" s="18" t="s">
        <v>49</v>
      </c>
      <c r="I2" s="19"/>
    </row>
    <row r="3" spans="1:9">
      <c r="A3" s="21">
        <v>1</v>
      </c>
      <c r="B3" s="78" t="s">
        <v>50</v>
      </c>
      <c r="C3" s="79">
        <v>26259321.399999999</v>
      </c>
      <c r="D3" s="80">
        <v>49294</v>
      </c>
      <c r="E3" s="79">
        <v>532.70826875481805</v>
      </c>
      <c r="F3" s="80">
        <v>100</v>
      </c>
      <c r="G3" s="196" t="s">
        <v>70</v>
      </c>
      <c r="H3" s="81" t="s">
        <v>10</v>
      </c>
      <c r="I3" s="19"/>
    </row>
    <row r="4" spans="1:9">
      <c r="A4" s="21">
        <v>2</v>
      </c>
      <c r="B4" s="78" t="s">
        <v>51</v>
      </c>
      <c r="C4" s="79">
        <v>6338887.04</v>
      </c>
      <c r="D4" s="80">
        <v>5667205</v>
      </c>
      <c r="E4" s="79">
        <v>1.1185208652236862</v>
      </c>
      <c r="F4" s="80">
        <v>1</v>
      </c>
      <c r="G4" s="78" t="s">
        <v>71</v>
      </c>
      <c r="H4" s="81" t="s">
        <v>6</v>
      </c>
      <c r="I4" s="19"/>
    </row>
    <row r="5" spans="1:9" ht="14.25" customHeight="1">
      <c r="A5" s="21">
        <v>3</v>
      </c>
      <c r="B5" s="78" t="s">
        <v>52</v>
      </c>
      <c r="C5" s="79">
        <v>5638097.9400000004</v>
      </c>
      <c r="D5" s="80">
        <v>3643</v>
      </c>
      <c r="E5" s="79">
        <v>1547.6524677463631</v>
      </c>
      <c r="F5" s="80">
        <v>1000</v>
      </c>
      <c r="G5" s="78" t="s">
        <v>72</v>
      </c>
      <c r="H5" s="81" t="s">
        <v>11</v>
      </c>
      <c r="I5" s="19"/>
    </row>
    <row r="6" spans="1:9">
      <c r="A6" s="21">
        <v>4</v>
      </c>
      <c r="B6" s="78" t="s">
        <v>53</v>
      </c>
      <c r="C6" s="79">
        <v>5195875.72</v>
      </c>
      <c r="D6" s="80">
        <v>1847</v>
      </c>
      <c r="E6" s="79">
        <v>2813.1433243096913</v>
      </c>
      <c r="F6" s="80">
        <v>1000</v>
      </c>
      <c r="G6" s="197" t="s">
        <v>73</v>
      </c>
      <c r="H6" s="81" t="s">
        <v>4</v>
      </c>
      <c r="I6" s="19"/>
    </row>
    <row r="7" spans="1:9" ht="14.25" customHeight="1">
      <c r="A7" s="21">
        <v>5</v>
      </c>
      <c r="B7" s="78" t="s">
        <v>54</v>
      </c>
      <c r="C7" s="79">
        <v>4542968.5999999996</v>
      </c>
      <c r="D7" s="80">
        <v>4555</v>
      </c>
      <c r="E7" s="79">
        <v>997.35863885839728</v>
      </c>
      <c r="F7" s="80">
        <v>1000</v>
      </c>
      <c r="G7" s="196" t="s">
        <v>70</v>
      </c>
      <c r="H7" s="81" t="s">
        <v>10</v>
      </c>
      <c r="I7" s="19"/>
    </row>
    <row r="8" spans="1:9">
      <c r="A8" s="21">
        <v>6</v>
      </c>
      <c r="B8" s="195" t="s">
        <v>55</v>
      </c>
      <c r="C8" s="79">
        <v>3774851.39</v>
      </c>
      <c r="D8" s="80">
        <v>1256</v>
      </c>
      <c r="E8" s="79">
        <v>3005.4549283439492</v>
      </c>
      <c r="F8" s="80">
        <v>1000</v>
      </c>
      <c r="G8" s="198" t="s">
        <v>74</v>
      </c>
      <c r="H8" s="81" t="s">
        <v>8</v>
      </c>
      <c r="I8" s="19"/>
    </row>
    <row r="9" spans="1:9">
      <c r="A9" s="21">
        <v>7</v>
      </c>
      <c r="B9" s="78" t="s">
        <v>56</v>
      </c>
      <c r="C9" s="79">
        <v>3439598.34</v>
      </c>
      <c r="D9" s="80">
        <v>1193</v>
      </c>
      <c r="E9" s="79">
        <v>2883.1503269069572</v>
      </c>
      <c r="F9" s="80">
        <v>1000</v>
      </c>
      <c r="G9" s="78" t="s">
        <v>71</v>
      </c>
      <c r="H9" s="81" t="s">
        <v>6</v>
      </c>
      <c r="I9" s="19"/>
    </row>
    <row r="10" spans="1:9">
      <c r="A10" s="21">
        <v>8</v>
      </c>
      <c r="B10" s="195" t="s">
        <v>57</v>
      </c>
      <c r="C10" s="79">
        <v>3134760.66</v>
      </c>
      <c r="D10" s="80">
        <v>1315</v>
      </c>
      <c r="E10" s="79">
        <v>2383.8484106463879</v>
      </c>
      <c r="F10" s="80">
        <v>1000</v>
      </c>
      <c r="G10" s="197" t="s">
        <v>73</v>
      </c>
      <c r="H10" s="81" t="s">
        <v>4</v>
      </c>
      <c r="I10" s="19"/>
    </row>
    <row r="11" spans="1:9">
      <c r="A11" s="21">
        <v>9</v>
      </c>
      <c r="B11" s="195" t="s">
        <v>58</v>
      </c>
      <c r="C11" s="79">
        <v>2902927.87</v>
      </c>
      <c r="D11" s="80">
        <v>699</v>
      </c>
      <c r="E11" s="79">
        <v>4152.9726323319028</v>
      </c>
      <c r="F11" s="80">
        <v>1000</v>
      </c>
      <c r="G11" s="198" t="s">
        <v>75</v>
      </c>
      <c r="H11" s="81" t="s">
        <v>8</v>
      </c>
      <c r="I11" s="19"/>
    </row>
    <row r="12" spans="1:9">
      <c r="A12" s="21">
        <v>10</v>
      </c>
      <c r="B12" s="78" t="s">
        <v>59</v>
      </c>
      <c r="C12" s="79">
        <v>1726431.01</v>
      </c>
      <c r="D12" s="80">
        <v>10185</v>
      </c>
      <c r="E12" s="79">
        <v>169.5072174766814</v>
      </c>
      <c r="F12" s="80">
        <v>100</v>
      </c>
      <c r="G12" s="196" t="s">
        <v>70</v>
      </c>
      <c r="H12" s="81" t="s">
        <v>10</v>
      </c>
      <c r="I12" s="19"/>
    </row>
    <row r="13" spans="1:9">
      <c r="A13" s="21">
        <v>11</v>
      </c>
      <c r="B13" s="78" t="s">
        <v>60</v>
      </c>
      <c r="C13" s="79">
        <v>1720296.47</v>
      </c>
      <c r="D13" s="80">
        <v>1324</v>
      </c>
      <c r="E13" s="79">
        <v>1299.3175755287009</v>
      </c>
      <c r="F13" s="80">
        <v>1000</v>
      </c>
      <c r="G13" s="78" t="s">
        <v>76</v>
      </c>
      <c r="H13" s="81" t="s">
        <v>9</v>
      </c>
      <c r="I13" s="19"/>
    </row>
    <row r="14" spans="1:9">
      <c r="A14" s="21">
        <v>12</v>
      </c>
      <c r="B14" s="195" t="s">
        <v>61</v>
      </c>
      <c r="C14" s="79">
        <v>1291486.31</v>
      </c>
      <c r="D14" s="80">
        <v>584</v>
      </c>
      <c r="E14" s="79">
        <v>2211.449160958904</v>
      </c>
      <c r="F14" s="80">
        <v>1000</v>
      </c>
      <c r="G14" s="197" t="s">
        <v>73</v>
      </c>
      <c r="H14" s="81" t="s">
        <v>4</v>
      </c>
      <c r="I14" s="19"/>
    </row>
    <row r="15" spans="1:9">
      <c r="A15" s="21">
        <v>13</v>
      </c>
      <c r="B15" s="78" t="s">
        <v>62</v>
      </c>
      <c r="C15" s="79">
        <v>1000520.4</v>
      </c>
      <c r="D15" s="80">
        <v>955</v>
      </c>
      <c r="E15" s="79">
        <v>1047.6653403141361</v>
      </c>
      <c r="F15" s="80">
        <v>1000</v>
      </c>
      <c r="G15" s="78" t="s">
        <v>77</v>
      </c>
      <c r="H15" s="81" t="s">
        <v>1</v>
      </c>
      <c r="I15" s="19"/>
    </row>
    <row r="16" spans="1:9">
      <c r="A16" s="21">
        <v>14</v>
      </c>
      <c r="B16" s="195" t="s">
        <v>63</v>
      </c>
      <c r="C16" s="79">
        <v>883548.94</v>
      </c>
      <c r="D16" s="80">
        <v>1415</v>
      </c>
      <c r="E16" s="79">
        <v>624.4162120141342</v>
      </c>
      <c r="F16" s="80">
        <v>1000</v>
      </c>
      <c r="G16" s="197" t="s">
        <v>73</v>
      </c>
      <c r="H16" s="81" t="s">
        <v>4</v>
      </c>
      <c r="I16" s="19"/>
    </row>
    <row r="17" spans="1:9">
      <c r="A17" s="21">
        <v>15</v>
      </c>
      <c r="B17" s="78" t="s">
        <v>64</v>
      </c>
      <c r="C17" s="79">
        <v>837700.44</v>
      </c>
      <c r="D17" s="80">
        <v>8548</v>
      </c>
      <c r="E17" s="79">
        <v>97.999583528310708</v>
      </c>
      <c r="F17" s="80">
        <v>100</v>
      </c>
      <c r="G17" s="78" t="s">
        <v>79</v>
      </c>
      <c r="H17" s="81" t="s">
        <v>14</v>
      </c>
      <c r="I17" s="19"/>
    </row>
    <row r="18" spans="1:9">
      <c r="A18" s="21">
        <v>16</v>
      </c>
      <c r="B18" s="78" t="s">
        <v>65</v>
      </c>
      <c r="C18" s="79">
        <v>718095.1899</v>
      </c>
      <c r="D18" s="80">
        <v>8850</v>
      </c>
      <c r="E18" s="79">
        <v>81.140699423728819</v>
      </c>
      <c r="F18" s="80">
        <v>100</v>
      </c>
      <c r="G18" s="78" t="s">
        <v>78</v>
      </c>
      <c r="H18" s="81" t="s">
        <v>16</v>
      </c>
      <c r="I18" s="19"/>
    </row>
    <row r="19" spans="1:9">
      <c r="A19" s="21">
        <v>17</v>
      </c>
      <c r="B19" s="78" t="s">
        <v>66</v>
      </c>
      <c r="C19" s="79">
        <v>363275.76</v>
      </c>
      <c r="D19" s="80">
        <v>121</v>
      </c>
      <c r="E19" s="79">
        <v>3002.2790082644628</v>
      </c>
      <c r="F19" s="80">
        <v>1000</v>
      </c>
      <c r="G19" s="198" t="s">
        <v>74</v>
      </c>
      <c r="H19" s="81" t="s">
        <v>8</v>
      </c>
      <c r="I19" s="19"/>
    </row>
    <row r="20" spans="1:9" ht="15" customHeight="1" thickBot="1">
      <c r="A20" s="168" t="s">
        <v>67</v>
      </c>
      <c r="B20" s="169"/>
      <c r="C20" s="93">
        <f>SUM(C3:C19)</f>
        <v>69768643.479899988</v>
      </c>
      <c r="D20" s="94">
        <f>SUM(D3:D19)</f>
        <v>5762989</v>
      </c>
      <c r="E20" s="54" t="s">
        <v>7</v>
      </c>
      <c r="F20" s="54" t="s">
        <v>7</v>
      </c>
      <c r="G20" s="54" t="s">
        <v>7</v>
      </c>
      <c r="H20" s="54" t="s">
        <v>7</v>
      </c>
    </row>
    <row r="21" spans="1:9" ht="15" customHeight="1">
      <c r="A21" s="171" t="s">
        <v>68</v>
      </c>
      <c r="B21" s="171"/>
      <c r="C21" s="171"/>
      <c r="D21" s="171"/>
      <c r="E21" s="171"/>
      <c r="F21" s="171"/>
      <c r="G21" s="171"/>
      <c r="H21" s="171"/>
    </row>
    <row r="22" spans="1:9" ht="15" customHeight="1" thickBot="1">
      <c r="A22" s="170"/>
      <c r="B22" s="170"/>
      <c r="C22" s="170"/>
      <c r="D22" s="170"/>
      <c r="E22" s="170"/>
      <c r="F22" s="170"/>
      <c r="G22" s="170"/>
      <c r="H22" s="170"/>
    </row>
    <row r="24" spans="1:9">
      <c r="B24" s="20" t="s">
        <v>69</v>
      </c>
      <c r="C24" s="23">
        <f>C20-SUM(C3:C12)</f>
        <v>6814923.5099000037</v>
      </c>
      <c r="D24" s="121">
        <f>C24/$C$20</f>
        <v>9.7678887964381164E-2</v>
      </c>
    </row>
    <row r="25" spans="1:9">
      <c r="B25" s="78" t="str">
        <f>B3</f>
        <v>КІNТО-Klasychnyi</v>
      </c>
      <c r="C25" s="79">
        <f>C3</f>
        <v>26259321.399999999</v>
      </c>
      <c r="D25" s="121">
        <f>C25/$C$20</f>
        <v>0.37637712431036707</v>
      </c>
      <c r="H25" s="19"/>
    </row>
    <row r="26" spans="1:9">
      <c r="B26" s="78" t="str">
        <f>B4</f>
        <v>ОТP Fond Aktsii</v>
      </c>
      <c r="C26" s="79">
        <f>C4</f>
        <v>6338887.04</v>
      </c>
      <c r="D26" s="121">
        <f t="shared" ref="D26:D34" si="0">C26/$C$20</f>
        <v>9.0855816077694024E-2</v>
      </c>
      <c r="H26" s="19"/>
    </row>
    <row r="27" spans="1:9">
      <c r="B27" s="78" t="str">
        <f t="shared" ref="B27:C34" si="1">B5</f>
        <v>Sofiivskyi</v>
      </c>
      <c r="C27" s="79">
        <f t="shared" si="1"/>
        <v>5638097.9400000004</v>
      </c>
      <c r="D27" s="121">
        <f t="shared" si="0"/>
        <v>8.0811345309075841E-2</v>
      </c>
      <c r="H27" s="19"/>
    </row>
    <row r="28" spans="1:9">
      <c r="B28" s="78" t="str">
        <f t="shared" si="1"/>
        <v>UNIVER.UA/Myhailo Hrushevskyi: Fond Derzhavnykh Paperiv</v>
      </c>
      <c r="C28" s="79">
        <f t="shared" si="1"/>
        <v>5195875.72</v>
      </c>
      <c r="D28" s="121">
        <f t="shared" si="0"/>
        <v>7.4472935990175973E-2</v>
      </c>
      <c r="H28" s="19"/>
    </row>
    <row r="29" spans="1:9">
      <c r="B29" s="78" t="str">
        <f t="shared" si="1"/>
        <v>KINTO-Ekviti</v>
      </c>
      <c r="C29" s="79">
        <f t="shared" si="1"/>
        <v>4542968.5999999996</v>
      </c>
      <c r="D29" s="121">
        <f t="shared" si="0"/>
        <v>6.5114761781326691E-2</v>
      </c>
      <c r="H29" s="19"/>
    </row>
    <row r="30" spans="1:9">
      <c r="B30" s="78" t="str">
        <f t="shared" si="1"/>
        <v>Altus – Depozyt</v>
      </c>
      <c r="C30" s="79">
        <f t="shared" si="1"/>
        <v>3774851.39</v>
      </c>
      <c r="D30" s="121">
        <f t="shared" si="0"/>
        <v>5.4105271390112619E-2</v>
      </c>
      <c r="H30" s="19"/>
    </row>
    <row r="31" spans="1:9">
      <c r="B31" s="78" t="str">
        <f t="shared" si="1"/>
        <v>ОТP Klasychnyi</v>
      </c>
      <c r="C31" s="79">
        <f t="shared" si="1"/>
        <v>3439598.34</v>
      </c>
      <c r="D31" s="121">
        <f t="shared" si="0"/>
        <v>4.9300060434612457E-2</v>
      </c>
      <c r="H31" s="19"/>
    </row>
    <row r="32" spans="1:9">
      <c r="B32" s="78" t="str">
        <f t="shared" si="1"/>
        <v>UNIVER.UA/Taras Shevchenko: Fond Zaoshchadzhen</v>
      </c>
      <c r="C32" s="79">
        <f t="shared" si="1"/>
        <v>3134760.66</v>
      </c>
      <c r="D32" s="121">
        <f t="shared" si="0"/>
        <v>4.4930795607386428E-2</v>
      </c>
      <c r="H32" s="19"/>
    </row>
    <row r="33" spans="2:4">
      <c r="B33" s="78" t="str">
        <f t="shared" si="1"/>
        <v>Altus – Zbalansovanyi</v>
      </c>
      <c r="C33" s="79">
        <f t="shared" si="1"/>
        <v>2902927.87</v>
      </c>
      <c r="D33" s="121">
        <f t="shared" si="0"/>
        <v>4.1607916181376235E-2</v>
      </c>
    </row>
    <row r="34" spans="2:4">
      <c r="B34" s="78" t="str">
        <f t="shared" si="1"/>
        <v>KINTO-Kaznacheiskyi</v>
      </c>
      <c r="C34" s="79">
        <f t="shared" si="1"/>
        <v>1726431.01</v>
      </c>
      <c r="D34" s="121">
        <f t="shared" si="0"/>
        <v>2.4745084953491699E-2</v>
      </c>
    </row>
  </sheetData>
  <mergeCells count="4">
    <mergeCell ref="A1:H1"/>
    <mergeCell ref="A20:B20"/>
    <mergeCell ref="A22:H22"/>
    <mergeCell ref="A21:H21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2"/>
  <sheetViews>
    <sheetView zoomScale="80" workbookViewId="0">
      <selection activeCell="A22" sqref="A22:K22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73" t="s">
        <v>80</v>
      </c>
      <c r="B1" s="173"/>
      <c r="C1" s="173"/>
      <c r="D1" s="173"/>
      <c r="E1" s="173"/>
      <c r="F1" s="173"/>
      <c r="G1" s="173"/>
      <c r="H1" s="173"/>
      <c r="I1" s="173"/>
      <c r="J1" s="96"/>
    </row>
    <row r="2" spans="1:11" s="20" customFormat="1" ht="15.75" customHeight="1" thickBot="1">
      <c r="A2" s="174" t="s">
        <v>42</v>
      </c>
      <c r="B2" s="97"/>
      <c r="C2" s="98"/>
      <c r="D2" s="99"/>
      <c r="E2" s="176" t="s">
        <v>81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199" t="s">
        <v>82</v>
      </c>
      <c r="C3" s="200" t="s">
        <v>83</v>
      </c>
      <c r="D3" s="200" t="s">
        <v>84</v>
      </c>
      <c r="E3" s="17" t="s">
        <v>85</v>
      </c>
      <c r="F3" s="17" t="s">
        <v>86</v>
      </c>
      <c r="G3" s="17" t="s">
        <v>87</v>
      </c>
      <c r="H3" s="17" t="s">
        <v>88</v>
      </c>
      <c r="I3" s="17" t="s">
        <v>89</v>
      </c>
      <c r="J3" s="18" t="s">
        <v>90</v>
      </c>
      <c r="K3" s="201" t="s">
        <v>91</v>
      </c>
    </row>
    <row r="4" spans="1:11" s="20" customFormat="1" collapsed="1">
      <c r="A4" s="21">
        <v>1</v>
      </c>
      <c r="B4" s="195" t="s">
        <v>92</v>
      </c>
      <c r="C4" s="141">
        <v>38118</v>
      </c>
      <c r="D4" s="141">
        <v>38182</v>
      </c>
      <c r="E4" s="142">
        <v>6.5445368249980262E-2</v>
      </c>
      <c r="F4" s="142">
        <v>9.8915230047066593E-2</v>
      </c>
      <c r="G4" s="142">
        <v>0.14570251788240918</v>
      </c>
      <c r="H4" s="142">
        <v>0.23516693496185614</v>
      </c>
      <c r="I4" s="142">
        <v>0.22821514455231529</v>
      </c>
      <c r="J4" s="143">
        <v>4.3270826875474597</v>
      </c>
      <c r="K4" s="114">
        <v>0.13489904901684402</v>
      </c>
    </row>
    <row r="5" spans="1:11" s="20" customFormat="1" collapsed="1">
      <c r="A5" s="21">
        <v>2</v>
      </c>
      <c r="B5" s="140" t="s">
        <v>58</v>
      </c>
      <c r="C5" s="141">
        <v>38828</v>
      </c>
      <c r="D5" s="141">
        <v>39028</v>
      </c>
      <c r="E5" s="142">
        <v>1.3546113290299422E-2</v>
      </c>
      <c r="F5" s="142">
        <v>1.9408259712185849E-2</v>
      </c>
      <c r="G5" s="142">
        <v>4.1275548641605431E-2</v>
      </c>
      <c r="H5" s="142">
        <v>0.10014258195931314</v>
      </c>
      <c r="I5" s="142">
        <v>6.4244471914426393E-2</v>
      </c>
      <c r="J5" s="143">
        <v>3.152972632331835</v>
      </c>
      <c r="K5" s="115">
        <v>0.1395229102060207</v>
      </c>
    </row>
    <row r="6" spans="1:11" s="20" customFormat="1" collapsed="1">
      <c r="A6" s="21">
        <v>3</v>
      </c>
      <c r="B6" s="140" t="s">
        <v>61</v>
      </c>
      <c r="C6" s="141">
        <v>38919</v>
      </c>
      <c r="D6" s="141">
        <v>39092</v>
      </c>
      <c r="E6" s="142">
        <v>6.6837054562113751E-2</v>
      </c>
      <c r="F6" s="142">
        <v>6.8836108892478043E-2</v>
      </c>
      <c r="G6" s="142">
        <v>0.1083646025087821</v>
      </c>
      <c r="H6" s="142">
        <v>0.17987619350773509</v>
      </c>
      <c r="I6" s="142">
        <v>0.17158459388814484</v>
      </c>
      <c r="J6" s="143">
        <v>1.211449160958924</v>
      </c>
      <c r="K6" s="115">
        <v>7.6798975171129102E-2</v>
      </c>
    </row>
    <row r="7" spans="1:11" s="20" customFormat="1" collapsed="1">
      <c r="A7" s="21">
        <v>4</v>
      </c>
      <c r="B7" s="140" t="s">
        <v>63</v>
      </c>
      <c r="C7" s="141">
        <v>38919</v>
      </c>
      <c r="D7" s="141">
        <v>39092</v>
      </c>
      <c r="E7" s="142">
        <v>3.7065167901198404E-2</v>
      </c>
      <c r="F7" s="142">
        <v>3.3559847234403639E-2</v>
      </c>
      <c r="G7" s="142">
        <v>6.2510916610561518E-2</v>
      </c>
      <c r="H7" s="142">
        <v>0.13768321785384696</v>
      </c>
      <c r="I7" s="142">
        <v>0.16667710726007501</v>
      </c>
      <c r="J7" s="143">
        <v>-0.37558378798585301</v>
      </c>
      <c r="K7" s="115">
        <v>-4.2956188809921136E-2</v>
      </c>
    </row>
    <row r="8" spans="1:11" s="20" customFormat="1" collapsed="1">
      <c r="A8" s="21">
        <v>5</v>
      </c>
      <c r="B8" s="140" t="s">
        <v>65</v>
      </c>
      <c r="C8" s="141">
        <v>38968</v>
      </c>
      <c r="D8" s="141">
        <v>39140</v>
      </c>
      <c r="E8" s="142">
        <v>6.3683460358245902E-3</v>
      </c>
      <c r="F8" s="142">
        <v>5.5594464870702964E-3</v>
      </c>
      <c r="G8" s="142">
        <v>-1.8446964659654896E-2</v>
      </c>
      <c r="H8" s="142">
        <v>-1.5315738586486494E-2</v>
      </c>
      <c r="I8" s="142">
        <v>-1.8868622127758861E-2</v>
      </c>
      <c r="J8" s="143">
        <v>-0.18859300576272342</v>
      </c>
      <c r="K8" s="115">
        <v>-1.9532529994929715E-2</v>
      </c>
    </row>
    <row r="9" spans="1:11" s="20" customFormat="1" collapsed="1">
      <c r="A9" s="21">
        <v>6</v>
      </c>
      <c r="B9" s="140" t="s">
        <v>56</v>
      </c>
      <c r="C9" s="141">
        <v>39413</v>
      </c>
      <c r="D9" s="141">
        <v>39589</v>
      </c>
      <c r="E9" s="142">
        <v>1.0834332511236333E-2</v>
      </c>
      <c r="F9" s="142">
        <v>2.1896161797722469E-2</v>
      </c>
      <c r="G9" s="142">
        <v>7.3438720930210977E-2</v>
      </c>
      <c r="H9" s="142">
        <v>0.16389072570788343</v>
      </c>
      <c r="I9" s="142">
        <v>0.1172139179536591</v>
      </c>
      <c r="J9" s="143">
        <v>1.8831503269072818</v>
      </c>
      <c r="K9" s="115">
        <v>0.11971661260214739</v>
      </c>
    </row>
    <row r="10" spans="1:11" s="20" customFormat="1" collapsed="1">
      <c r="A10" s="21">
        <v>7</v>
      </c>
      <c r="B10" s="140" t="s">
        <v>62</v>
      </c>
      <c r="C10" s="141">
        <v>39429</v>
      </c>
      <c r="D10" s="141">
        <v>39618</v>
      </c>
      <c r="E10" s="142">
        <v>6.7757899479481409E-3</v>
      </c>
      <c r="F10" s="142">
        <v>-2.4945005218524052E-3</v>
      </c>
      <c r="G10" s="142">
        <v>-6.1791241339194447E-2</v>
      </c>
      <c r="H10" s="142">
        <v>0.14058259702754872</v>
      </c>
      <c r="I10" s="142">
        <v>0.11636337312006795</v>
      </c>
      <c r="J10" s="143">
        <v>4.7665340314149818E-2</v>
      </c>
      <c r="K10" s="115">
        <v>5.0276255626620081E-3</v>
      </c>
    </row>
    <row r="11" spans="1:11" s="20" customFormat="1" collapsed="1">
      <c r="A11" s="21">
        <v>8</v>
      </c>
      <c r="B11" s="140" t="s">
        <v>66</v>
      </c>
      <c r="C11" s="141">
        <v>39527</v>
      </c>
      <c r="D11" s="141">
        <v>39715</v>
      </c>
      <c r="E11" s="142">
        <v>-2.4453321058456989E-2</v>
      </c>
      <c r="F11" s="142">
        <v>-1.8810042642848024E-2</v>
      </c>
      <c r="G11" s="142">
        <v>2.1943315635489125E-2</v>
      </c>
      <c r="H11" s="142">
        <v>5.776812446447166E-2</v>
      </c>
      <c r="I11" s="142">
        <v>3.3937895384089201E-2</v>
      </c>
      <c r="J11" s="143">
        <v>2.0022790082645465</v>
      </c>
      <c r="K11" s="115">
        <v>0.12963284827802068</v>
      </c>
    </row>
    <row r="12" spans="1:11" s="20" customFormat="1" collapsed="1">
      <c r="A12" s="21">
        <v>9</v>
      </c>
      <c r="B12" s="140" t="s">
        <v>64</v>
      </c>
      <c r="C12" s="141">
        <v>39560</v>
      </c>
      <c r="D12" s="141">
        <v>39770</v>
      </c>
      <c r="E12" s="142">
        <v>1.6715782801641543E-2</v>
      </c>
      <c r="F12" s="142">
        <v>4.0161098147629248E-2</v>
      </c>
      <c r="G12" s="142">
        <v>0.18907054843761939</v>
      </c>
      <c r="H12" s="142">
        <v>0.61893840587392268</v>
      </c>
      <c r="I12" s="142">
        <v>0.56427718544503569</v>
      </c>
      <c r="J12" s="143">
        <v>-2.000416471685218E-2</v>
      </c>
      <c r="K12" s="115">
        <v>-2.2759169212495101E-3</v>
      </c>
    </row>
    <row r="13" spans="1:11" s="20" customFormat="1" collapsed="1">
      <c r="A13" s="21">
        <v>10</v>
      </c>
      <c r="B13" s="140" t="s">
        <v>54</v>
      </c>
      <c r="C13" s="141">
        <v>39884</v>
      </c>
      <c r="D13" s="141">
        <v>40001</v>
      </c>
      <c r="E13" s="142">
        <v>8.0299838013808023E-2</v>
      </c>
      <c r="F13" s="142">
        <v>9.4498506752879408E-2</v>
      </c>
      <c r="G13" s="142">
        <v>0.13344135124486423</v>
      </c>
      <c r="H13" s="142">
        <v>0.29357732782213275</v>
      </c>
      <c r="I13" s="142">
        <v>0.29472149657430702</v>
      </c>
      <c r="J13" s="143">
        <v>-2.6413611415784244E-3</v>
      </c>
      <c r="K13" s="115">
        <v>-3.2109691611004187E-4</v>
      </c>
    </row>
    <row r="14" spans="1:11" s="20" customFormat="1">
      <c r="A14" s="21">
        <v>11</v>
      </c>
      <c r="B14" s="140" t="s">
        <v>51</v>
      </c>
      <c r="C14" s="141">
        <v>40253</v>
      </c>
      <c r="D14" s="141">
        <v>40366</v>
      </c>
      <c r="E14" s="142">
        <v>1.1809146175721486E-2</v>
      </c>
      <c r="F14" s="142">
        <v>2.2931637680526418E-2</v>
      </c>
      <c r="G14" s="142">
        <v>0.15808189382656268</v>
      </c>
      <c r="H14" s="142">
        <v>0.38131424591861385</v>
      </c>
      <c r="I14" s="142">
        <v>0.35699969431307643</v>
      </c>
      <c r="J14" s="143">
        <v>0.11852086522367378</v>
      </c>
      <c r="K14" s="115">
        <v>1.560040973312482E-2</v>
      </c>
    </row>
    <row r="15" spans="1:11" s="20" customFormat="1">
      <c r="A15" s="21">
        <v>12</v>
      </c>
      <c r="B15" s="140" t="s">
        <v>52</v>
      </c>
      <c r="C15" s="141">
        <v>40114</v>
      </c>
      <c r="D15" s="141">
        <v>40401</v>
      </c>
      <c r="E15" s="142">
        <v>4.8543198737377002E-2</v>
      </c>
      <c r="F15" s="142">
        <v>8.6207884174461791E-2</v>
      </c>
      <c r="G15" s="142">
        <v>0.22565239332185527</v>
      </c>
      <c r="H15" s="142">
        <v>0.52019830272403311</v>
      </c>
      <c r="I15" s="142" t="s">
        <v>0</v>
      </c>
      <c r="J15" s="143">
        <v>0.54765246774637366</v>
      </c>
      <c r="K15" s="115">
        <v>6.3079950653261996E-2</v>
      </c>
    </row>
    <row r="16" spans="1:11" s="20" customFormat="1">
      <c r="A16" s="21">
        <v>13</v>
      </c>
      <c r="B16" s="140" t="s">
        <v>55</v>
      </c>
      <c r="C16" s="141">
        <v>40226</v>
      </c>
      <c r="D16" s="141">
        <v>40430</v>
      </c>
      <c r="E16" s="142">
        <v>1.5957933648615974E-2</v>
      </c>
      <c r="F16" s="142">
        <v>2.0189507377541993E-2</v>
      </c>
      <c r="G16" s="142">
        <v>4.4628508131033806E-2</v>
      </c>
      <c r="H16" s="142">
        <v>0.10597155526129765</v>
      </c>
      <c r="I16" s="142">
        <v>6.9767103021665111E-2</v>
      </c>
      <c r="J16" s="143">
        <v>2.0054549283439482</v>
      </c>
      <c r="K16" s="115">
        <v>0.16866500311688482</v>
      </c>
    </row>
    <row r="17" spans="1:12" s="20" customFormat="1" collapsed="1">
      <c r="A17" s="21">
        <v>14</v>
      </c>
      <c r="B17" s="67" t="s">
        <v>57</v>
      </c>
      <c r="C17" s="141">
        <v>40427</v>
      </c>
      <c r="D17" s="141">
        <v>40543</v>
      </c>
      <c r="E17" s="142">
        <v>1.5672820812500543E-2</v>
      </c>
      <c r="F17" s="142">
        <v>2.0739151391357291E-2</v>
      </c>
      <c r="G17" s="142">
        <v>4.4025426985484284E-2</v>
      </c>
      <c r="H17" s="142">
        <v>0.11464211020032322</v>
      </c>
      <c r="I17" s="142">
        <v>7.3318892418492876E-2</v>
      </c>
      <c r="J17" s="143">
        <v>1.3838484106464191</v>
      </c>
      <c r="K17" s="115">
        <v>0.13733252771576443</v>
      </c>
    </row>
    <row r="18" spans="1:12" s="20" customFormat="1" collapsed="1">
      <c r="A18" s="21">
        <v>15</v>
      </c>
      <c r="B18" s="202" t="s">
        <v>60</v>
      </c>
      <c r="C18" s="141">
        <v>40444</v>
      </c>
      <c r="D18" s="141">
        <v>40638</v>
      </c>
      <c r="E18" s="142">
        <v>3.0292893473720772E-2</v>
      </c>
      <c r="F18" s="142">
        <v>3.4629072242943426E-2</v>
      </c>
      <c r="G18" s="142">
        <v>1.2441296913315192E-2</v>
      </c>
      <c r="H18" s="142">
        <v>5.2157850291966401E-2</v>
      </c>
      <c r="I18" s="142">
        <v>4.5699958506204341E-2</v>
      </c>
      <c r="J18" s="143">
        <v>0.29931757552869587</v>
      </c>
      <c r="K18" s="115">
        <v>4.1167277745278508E-2</v>
      </c>
    </row>
    <row r="19" spans="1:12" s="20" customFormat="1" collapsed="1">
      <c r="A19" s="21">
        <v>16</v>
      </c>
      <c r="B19" s="67" t="s">
        <v>93</v>
      </c>
      <c r="C19" s="141">
        <v>40427</v>
      </c>
      <c r="D19" s="141">
        <v>40708</v>
      </c>
      <c r="E19" s="142">
        <v>9.3479935562961192E-3</v>
      </c>
      <c r="F19" s="142">
        <v>1.6482110662682681E-2</v>
      </c>
      <c r="G19" s="142">
        <v>4.4398464631906442E-2</v>
      </c>
      <c r="H19" s="142">
        <v>9.7612175457353789E-2</v>
      </c>
      <c r="I19" s="142">
        <v>6.0185828558585452E-2</v>
      </c>
      <c r="J19" s="143">
        <v>1.8131433243097157</v>
      </c>
      <c r="K19" s="115">
        <v>0.17846259382358576</v>
      </c>
    </row>
    <row r="20" spans="1:12" s="20" customFormat="1" collapsed="1">
      <c r="A20" s="21">
        <v>17</v>
      </c>
      <c r="B20" s="67" t="s">
        <v>94</v>
      </c>
      <c r="C20" s="141">
        <v>41026</v>
      </c>
      <c r="D20" s="141">
        <v>41242</v>
      </c>
      <c r="E20" s="142">
        <v>1.6101299200387054E-2</v>
      </c>
      <c r="F20" s="142">
        <v>3.386642683996488E-2</v>
      </c>
      <c r="G20" s="142">
        <v>6.6786345822020143E-2</v>
      </c>
      <c r="H20" s="142">
        <v>0.15557789051232862</v>
      </c>
      <c r="I20" s="142">
        <v>0.17376472536093868</v>
      </c>
      <c r="J20" s="143">
        <v>0.69507217476682559</v>
      </c>
      <c r="K20" s="115">
        <v>0.11531067498515424</v>
      </c>
    </row>
    <row r="21" spans="1:12" s="20" customFormat="1" ht="15.75" thickBot="1">
      <c r="A21" s="139"/>
      <c r="B21" s="144" t="s">
        <v>95</v>
      </c>
      <c r="C21" s="145" t="s">
        <v>7</v>
      </c>
      <c r="D21" s="145" t="s">
        <v>7</v>
      </c>
      <c r="E21" s="146">
        <f>AVERAGE(E4:E20)</f>
        <v>2.5127044580012498E-2</v>
      </c>
      <c r="F21" s="146">
        <f>AVERAGE(F4:F20)</f>
        <v>3.5092700369189038E-2</v>
      </c>
      <c r="G21" s="146">
        <f>AVERAGE(G4:G20)</f>
        <v>7.5971979148521787E-2</v>
      </c>
      <c r="H21" s="146">
        <f>AVERAGE(H4:H20)</f>
        <v>0.19645791182106709</v>
      </c>
      <c r="I21" s="146">
        <f>AVERAGE(I4:I20)</f>
        <v>0.15738142288395776</v>
      </c>
      <c r="J21" s="145" t="s">
        <v>7</v>
      </c>
      <c r="K21" s="145" t="s">
        <v>7</v>
      </c>
      <c r="L21" s="147"/>
    </row>
    <row r="22" spans="1:12" s="20" customFormat="1">
      <c r="A22" s="177" t="s">
        <v>96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</row>
    <row r="23" spans="1:12" s="20" customFormat="1" ht="15" collapsed="1" thickBot="1">
      <c r="A23" s="172"/>
      <c r="B23" s="172"/>
      <c r="C23" s="172"/>
      <c r="D23" s="172"/>
      <c r="E23" s="172"/>
      <c r="F23" s="172"/>
      <c r="G23" s="172"/>
      <c r="H23" s="172"/>
      <c r="I23" s="158"/>
      <c r="J23" s="158"/>
      <c r="K23" s="158"/>
    </row>
    <row r="24" spans="1:12" s="20" customFormat="1" collapsed="1">
      <c r="E24" s="102"/>
      <c r="J24" s="19"/>
    </row>
    <row r="25" spans="1:12" s="20" customFormat="1" collapsed="1">
      <c r="E25" s="103"/>
      <c r="J25" s="19"/>
    </row>
    <row r="26" spans="1:12" s="20" customFormat="1">
      <c r="E26" s="102"/>
      <c r="F26" s="102"/>
      <c r="J26" s="19"/>
    </row>
    <row r="27" spans="1:12" s="20" customFormat="1" collapsed="1">
      <c r="E27" s="103"/>
      <c r="I27" s="103"/>
      <c r="J27" s="19"/>
    </row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/>
    <row r="42" spans="3:8" s="20" customFormat="1"/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  <row r="62" spans="3:8" s="28" customFormat="1">
      <c r="C62" s="29"/>
      <c r="D62" s="29"/>
      <c r="E62" s="30"/>
      <c r="F62" s="30"/>
      <c r="G62" s="30"/>
      <c r="H62" s="30"/>
    </row>
  </sheetData>
  <mergeCells count="5">
    <mergeCell ref="A23:H23"/>
    <mergeCell ref="A1:I1"/>
    <mergeCell ref="A2:A3"/>
    <mergeCell ref="E2:K2"/>
    <mergeCell ref="A22:K22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0"/>
  <sheetViews>
    <sheetView zoomScale="85" workbookViewId="0">
      <selection activeCell="H69" sqref="H69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79" t="s">
        <v>97</v>
      </c>
      <c r="B1" s="179"/>
      <c r="C1" s="179"/>
      <c r="D1" s="179"/>
      <c r="E1" s="179"/>
      <c r="F1" s="179"/>
      <c r="G1" s="179"/>
    </row>
    <row r="2" spans="1:8" ht="15.75" customHeight="1" thickBot="1">
      <c r="A2" s="203" t="s">
        <v>98</v>
      </c>
      <c r="B2" s="85"/>
      <c r="C2" s="180" t="s">
        <v>99</v>
      </c>
      <c r="D2" s="181"/>
      <c r="E2" s="180" t="s">
        <v>100</v>
      </c>
      <c r="F2" s="181"/>
      <c r="G2" s="86"/>
    </row>
    <row r="3" spans="1:8" ht="45.75" thickBot="1">
      <c r="A3" s="204"/>
      <c r="B3" s="205" t="s">
        <v>82</v>
      </c>
      <c r="C3" s="41" t="s">
        <v>101</v>
      </c>
      <c r="D3" s="34" t="s">
        <v>102</v>
      </c>
      <c r="E3" s="34" t="s">
        <v>103</v>
      </c>
      <c r="F3" s="34" t="s">
        <v>102</v>
      </c>
      <c r="G3" s="206" t="s">
        <v>104</v>
      </c>
    </row>
    <row r="4" spans="1:8" ht="15" customHeight="1">
      <c r="A4" s="21">
        <v>1</v>
      </c>
      <c r="B4" s="207" t="s">
        <v>93</v>
      </c>
      <c r="C4" s="37">
        <v>920.48022999999955</v>
      </c>
      <c r="D4" s="91">
        <v>0.21529709524018781</v>
      </c>
      <c r="E4" s="38">
        <v>313</v>
      </c>
      <c r="F4" s="91">
        <v>0.20404172099087353</v>
      </c>
      <c r="G4" s="39">
        <v>880.78756217731438</v>
      </c>
      <c r="H4" s="51"/>
    </row>
    <row r="5" spans="1:8" ht="14.25" customHeight="1">
      <c r="A5" s="21">
        <v>2</v>
      </c>
      <c r="B5" s="36" t="s">
        <v>51</v>
      </c>
      <c r="C5" s="37">
        <v>745.50858999999991</v>
      </c>
      <c r="D5" s="91">
        <v>0.13328413170397937</v>
      </c>
      <c r="E5" s="38">
        <v>607459</v>
      </c>
      <c r="F5" s="91">
        <v>0.12005721235809071</v>
      </c>
      <c r="G5" s="39">
        <v>672.98603975532285</v>
      </c>
      <c r="H5" s="51"/>
    </row>
    <row r="6" spans="1:8">
      <c r="A6" s="21">
        <v>3</v>
      </c>
      <c r="B6" s="36" t="s">
        <v>56</v>
      </c>
      <c r="C6" s="37">
        <v>82.502299999999806</v>
      </c>
      <c r="D6" s="91">
        <v>2.4575495909851836E-2</v>
      </c>
      <c r="E6" s="38">
        <v>16</v>
      </c>
      <c r="F6" s="91">
        <v>1.3593882752761258E-2</v>
      </c>
      <c r="G6" s="39">
        <v>45.490695102806363</v>
      </c>
    </row>
    <row r="7" spans="1:8">
      <c r="A7" s="21">
        <v>4</v>
      </c>
      <c r="B7" s="36" t="s">
        <v>60</v>
      </c>
      <c r="C7" s="37">
        <v>88.413969999999978</v>
      </c>
      <c r="D7" s="91">
        <v>5.4179127480072843E-2</v>
      </c>
      <c r="E7" s="38">
        <v>30</v>
      </c>
      <c r="F7" s="91">
        <v>2.3183925811437404E-2</v>
      </c>
      <c r="G7" s="39">
        <v>38.096565338234853</v>
      </c>
    </row>
    <row r="8" spans="1:8">
      <c r="A8" s="21">
        <v>5</v>
      </c>
      <c r="B8" s="36" t="s">
        <v>105</v>
      </c>
      <c r="C8" s="37">
        <v>41.03663100000005</v>
      </c>
      <c r="D8" s="91">
        <v>2.4348384871408221E-2</v>
      </c>
      <c r="E8" s="38">
        <v>82</v>
      </c>
      <c r="F8" s="91">
        <v>8.1164010689894085E-3</v>
      </c>
      <c r="G8" s="39">
        <v>13.794320989804934</v>
      </c>
    </row>
    <row r="9" spans="1:8">
      <c r="A9" s="21">
        <v>6</v>
      </c>
      <c r="B9" s="208" t="s">
        <v>54</v>
      </c>
      <c r="C9" s="37">
        <v>343.22304000000003</v>
      </c>
      <c r="D9" s="91">
        <v>8.1724722390086907E-2</v>
      </c>
      <c r="E9" s="38">
        <v>6</v>
      </c>
      <c r="F9" s="91">
        <v>1.3189712024620796E-3</v>
      </c>
      <c r="G9" s="39">
        <v>5.3233162116314592</v>
      </c>
    </row>
    <row r="10" spans="1:8">
      <c r="A10" s="21">
        <v>7</v>
      </c>
      <c r="B10" s="36" t="s">
        <v>52</v>
      </c>
      <c r="C10" s="37">
        <v>261.02053700000045</v>
      </c>
      <c r="D10" s="91">
        <v>4.8543198737360717E-2</v>
      </c>
      <c r="E10" s="38">
        <v>0</v>
      </c>
      <c r="F10" s="91">
        <v>0</v>
      </c>
      <c r="G10" s="39">
        <v>0</v>
      </c>
      <c r="H10" s="51"/>
    </row>
    <row r="11" spans="1:8">
      <c r="A11" s="21">
        <v>8</v>
      </c>
      <c r="B11" s="195" t="s">
        <v>61</v>
      </c>
      <c r="C11" s="37">
        <v>80.911270000000016</v>
      </c>
      <c r="D11" s="91">
        <v>6.6837054562102996E-2</v>
      </c>
      <c r="E11" s="38">
        <v>0</v>
      </c>
      <c r="F11" s="91">
        <v>0</v>
      </c>
      <c r="G11" s="39">
        <v>0</v>
      </c>
    </row>
    <row r="12" spans="1:8">
      <c r="A12" s="21">
        <v>10</v>
      </c>
      <c r="B12" s="36" t="s">
        <v>55</v>
      </c>
      <c r="C12" s="37">
        <v>59.292640000000134</v>
      </c>
      <c r="D12" s="91">
        <v>1.5957933648606721E-2</v>
      </c>
      <c r="E12" s="38">
        <v>0</v>
      </c>
      <c r="F12" s="91">
        <v>0</v>
      </c>
      <c r="G12" s="39">
        <v>0</v>
      </c>
    </row>
    <row r="13" spans="1:8" ht="15">
      <c r="A13" s="21">
        <v>11</v>
      </c>
      <c r="B13" s="209" t="s">
        <v>106</v>
      </c>
      <c r="C13" s="37">
        <v>48.372410000000144</v>
      </c>
      <c r="D13" s="91">
        <v>1.5672820812482079E-2</v>
      </c>
      <c r="E13" s="38">
        <v>0</v>
      </c>
      <c r="F13" s="91">
        <v>0</v>
      </c>
      <c r="G13" s="39">
        <v>0</v>
      </c>
    </row>
    <row r="14" spans="1:8">
      <c r="A14" s="21">
        <v>12</v>
      </c>
      <c r="B14" s="36" t="s">
        <v>107</v>
      </c>
      <c r="C14" s="37">
        <v>38.797830000000076</v>
      </c>
      <c r="D14" s="91">
        <v>1.3546113290303004E-2</v>
      </c>
      <c r="E14" s="38">
        <v>0</v>
      </c>
      <c r="F14" s="91">
        <v>0</v>
      </c>
      <c r="G14" s="39">
        <v>0</v>
      </c>
    </row>
    <row r="15" spans="1:8">
      <c r="A15" s="21">
        <v>13</v>
      </c>
      <c r="B15" s="36" t="s">
        <v>63</v>
      </c>
      <c r="C15" s="37">
        <v>31.578429999999933</v>
      </c>
      <c r="D15" s="91">
        <v>3.7065167901175283E-2</v>
      </c>
      <c r="E15" s="38">
        <v>0</v>
      </c>
      <c r="F15" s="91">
        <v>0</v>
      </c>
      <c r="G15" s="39">
        <v>0</v>
      </c>
    </row>
    <row r="16" spans="1:8">
      <c r="A16" s="21">
        <v>14</v>
      </c>
      <c r="B16" s="36" t="s">
        <v>62</v>
      </c>
      <c r="C16" s="37">
        <v>6.7336900000000606</v>
      </c>
      <c r="D16" s="91">
        <v>6.7757899479256077E-3</v>
      </c>
      <c r="E16" s="38">
        <v>0</v>
      </c>
      <c r="F16" s="91">
        <v>0</v>
      </c>
      <c r="G16" s="39">
        <v>0</v>
      </c>
    </row>
    <row r="17" spans="1:8">
      <c r="A17" s="21">
        <v>15</v>
      </c>
      <c r="B17" s="36" t="s">
        <v>65</v>
      </c>
      <c r="C17" s="37">
        <v>4.5441400000000138</v>
      </c>
      <c r="D17" s="91">
        <v>6.3683460358398307E-3</v>
      </c>
      <c r="E17" s="38">
        <v>0</v>
      </c>
      <c r="F17" s="91">
        <v>0</v>
      </c>
      <c r="G17" s="39">
        <v>0</v>
      </c>
    </row>
    <row r="18" spans="1:8" ht="13.5" customHeight="1">
      <c r="A18" s="21">
        <v>16</v>
      </c>
      <c r="B18" s="36" t="s">
        <v>66</v>
      </c>
      <c r="C18" s="37">
        <v>-9.1059699999999726</v>
      </c>
      <c r="D18" s="91">
        <v>-2.4453321058473983E-2</v>
      </c>
      <c r="E18" s="38">
        <v>0</v>
      </c>
      <c r="F18" s="91">
        <v>0</v>
      </c>
      <c r="G18" s="39">
        <v>0</v>
      </c>
    </row>
    <row r="19" spans="1:8">
      <c r="A19" s="21">
        <v>17</v>
      </c>
      <c r="B19" s="67" t="s">
        <v>92</v>
      </c>
      <c r="C19" s="37">
        <v>1603.4885999999976</v>
      </c>
      <c r="D19" s="91">
        <v>6.5034858607574492E-2</v>
      </c>
      <c r="E19" s="38">
        <v>-19</v>
      </c>
      <c r="F19" s="91">
        <v>-3.8529393871798511E-4</v>
      </c>
      <c r="G19" s="39">
        <v>-9.5058109823523225</v>
      </c>
    </row>
    <row r="20" spans="1:8">
      <c r="A20" s="21">
        <v>18</v>
      </c>
      <c r="B20" s="36" t="s">
        <v>64</v>
      </c>
      <c r="C20" s="37">
        <v>-80.68801000000002</v>
      </c>
      <c r="D20" s="91">
        <v>-8.7858258670391626E-2</v>
      </c>
      <c r="E20" s="38">
        <v>-980</v>
      </c>
      <c r="F20" s="91">
        <v>-0.10285474391267842</v>
      </c>
      <c r="G20" s="39">
        <v>-94.248977342522053</v>
      </c>
    </row>
    <row r="21" spans="1:8" ht="15.75" thickBot="1">
      <c r="A21" s="84"/>
      <c r="B21" s="87" t="s">
        <v>67</v>
      </c>
      <c r="C21" s="88">
        <v>4266.1103279999979</v>
      </c>
      <c r="D21" s="92">
        <v>6.5128936587947092E-2</v>
      </c>
      <c r="E21" s="89">
        <v>606907</v>
      </c>
      <c r="F21" s="92">
        <v>0.11770701086600252</v>
      </c>
      <c r="G21" s="90">
        <v>1552.7237112502401</v>
      </c>
      <c r="H21" s="51"/>
    </row>
    <row r="22" spans="1:8" ht="15" customHeight="1" thickBot="1">
      <c r="A22" s="178"/>
      <c r="B22" s="178"/>
      <c r="C22" s="178"/>
      <c r="D22" s="178"/>
      <c r="E22" s="178"/>
      <c r="F22" s="178"/>
      <c r="G22" s="178"/>
      <c r="H22" s="157"/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">
      <c r="B47" s="57"/>
      <c r="C47" s="58"/>
      <c r="D47" s="59"/>
      <c r="E47" s="60"/>
    </row>
    <row r="48" spans="2:5" ht="15">
      <c r="B48" s="57"/>
      <c r="C48" s="58"/>
      <c r="D48" s="59"/>
      <c r="E48" s="60"/>
    </row>
    <row r="49" spans="2:6" ht="15">
      <c r="B49" s="57"/>
      <c r="C49" s="58"/>
      <c r="D49" s="59"/>
      <c r="E49" s="60"/>
    </row>
    <row r="50" spans="2:6" ht="15.75" thickBot="1">
      <c r="B50" s="75"/>
      <c r="C50" s="75"/>
      <c r="D50" s="75"/>
      <c r="E50" s="75"/>
    </row>
    <row r="53" spans="2:6" ht="14.25" customHeight="1"/>
    <row r="54" spans="2:6">
      <c r="F54" s="51"/>
    </row>
    <row r="56" spans="2:6">
      <c r="F56"/>
    </row>
    <row r="57" spans="2:6">
      <c r="F57"/>
    </row>
    <row r="58" spans="2:6" ht="30.75" thickBot="1">
      <c r="B58" s="41" t="s">
        <v>82</v>
      </c>
      <c r="C58" s="34" t="s">
        <v>108</v>
      </c>
      <c r="D58" s="34" t="s">
        <v>109</v>
      </c>
      <c r="E58" s="35" t="s">
        <v>110</v>
      </c>
      <c r="F58"/>
    </row>
    <row r="59" spans="2:6">
      <c r="B59" s="36" t="str">
        <f t="shared" ref="B59:D63" si="0">B4</f>
        <v xml:space="preserve">UNIVER.UA/Myhailo Hrushevskyi: Fond Derzhavnykh Paperiv   </v>
      </c>
      <c r="C59" s="37">
        <f t="shared" si="0"/>
        <v>920.48022999999955</v>
      </c>
      <c r="D59" s="91">
        <f t="shared" si="0"/>
        <v>0.21529709524018781</v>
      </c>
      <c r="E59" s="39">
        <f>G4</f>
        <v>880.78756217731438</v>
      </c>
    </row>
    <row r="60" spans="2:6">
      <c r="B60" s="36" t="str">
        <f t="shared" si="0"/>
        <v>ОТP Fond Aktsii</v>
      </c>
      <c r="C60" s="37">
        <f t="shared" si="0"/>
        <v>745.50858999999991</v>
      </c>
      <c r="D60" s="91">
        <f t="shared" si="0"/>
        <v>0.13328413170397937</v>
      </c>
      <c r="E60" s="39">
        <f>G5</f>
        <v>672.98603975532285</v>
      </c>
    </row>
    <row r="61" spans="2:6">
      <c r="B61" s="36" t="str">
        <f t="shared" si="0"/>
        <v>ОТP Klasychnyi</v>
      </c>
      <c r="C61" s="37">
        <f t="shared" si="0"/>
        <v>82.502299999999806</v>
      </c>
      <c r="D61" s="91">
        <f t="shared" si="0"/>
        <v>2.4575495909851836E-2</v>
      </c>
      <c r="E61" s="39">
        <f>G6</f>
        <v>45.490695102806363</v>
      </c>
    </row>
    <row r="62" spans="2:6">
      <c r="B62" s="36" t="str">
        <f t="shared" si="0"/>
        <v>VSI</v>
      </c>
      <c r="C62" s="37">
        <f t="shared" si="0"/>
        <v>88.413969999999978</v>
      </c>
      <c r="D62" s="91">
        <f t="shared" si="0"/>
        <v>5.4179127480072843E-2</v>
      </c>
      <c r="E62" s="39">
        <f>G7</f>
        <v>38.096565338234853</v>
      </c>
    </row>
    <row r="63" spans="2:6">
      <c r="B63" s="117" t="str">
        <f t="shared" si="0"/>
        <v>KINTO- Kaznacheiskyi</v>
      </c>
      <c r="C63" s="118">
        <f t="shared" si="0"/>
        <v>41.03663100000005</v>
      </c>
      <c r="D63" s="119">
        <f t="shared" si="0"/>
        <v>2.4348384871408221E-2</v>
      </c>
      <c r="E63" s="120">
        <f>G8</f>
        <v>13.794320989804934</v>
      </c>
    </row>
    <row r="64" spans="2:6">
      <c r="B64" s="116" t="str">
        <f>B13</f>
        <v>UNIVER.UA/Taras Shevchenko: Fond Zaoshchadzhen</v>
      </c>
      <c r="C64" s="37">
        <f t="shared" ref="C64:D68" si="1">C16</f>
        <v>6.7336900000000606</v>
      </c>
      <c r="D64" s="91">
        <f t="shared" si="1"/>
        <v>6.7757899479256077E-3</v>
      </c>
      <c r="E64" s="39">
        <f>G16</f>
        <v>0</v>
      </c>
    </row>
    <row r="65" spans="2:5">
      <c r="B65" s="116" t="str">
        <f>B14</f>
        <v>Altus-Zbalansovanyi</v>
      </c>
      <c r="C65" s="37">
        <f t="shared" si="1"/>
        <v>4.5441400000000138</v>
      </c>
      <c r="D65" s="91">
        <f t="shared" si="1"/>
        <v>6.3683460358398307E-3</v>
      </c>
      <c r="E65" s="39">
        <f>G17</f>
        <v>0</v>
      </c>
    </row>
    <row r="66" spans="2:5">
      <c r="B66" s="116" t="str">
        <f>B15</f>
        <v>UNIVER.UA/Iaroslav Mudryi: Fond Aktsii</v>
      </c>
      <c r="C66" s="37">
        <f t="shared" si="1"/>
        <v>-9.1059699999999726</v>
      </c>
      <c r="D66" s="91">
        <f t="shared" si="1"/>
        <v>-2.4453321058473983E-2</v>
      </c>
      <c r="E66" s="39">
        <f>G18</f>
        <v>0</v>
      </c>
    </row>
    <row r="67" spans="2:5">
      <c r="B67" s="116" t="str">
        <f>B16</f>
        <v>ТАSK Resurs</v>
      </c>
      <c r="C67" s="37">
        <f t="shared" si="1"/>
        <v>1603.4885999999976</v>
      </c>
      <c r="D67" s="91">
        <f t="shared" si="1"/>
        <v>6.5034858607574492E-2</v>
      </c>
      <c r="E67" s="39">
        <f>G19</f>
        <v>-9.5058109823523225</v>
      </c>
    </row>
    <row r="68" spans="2:5">
      <c r="B68" s="116" t="str">
        <f>B20</f>
        <v>Nadbannia</v>
      </c>
      <c r="C68" s="37">
        <f t="shared" si="1"/>
        <v>-80.68801000000002</v>
      </c>
      <c r="D68" s="91">
        <f t="shared" si="1"/>
        <v>-8.7858258670391626E-2</v>
      </c>
      <c r="E68" s="39">
        <f>G20</f>
        <v>-94.248977342522053</v>
      </c>
    </row>
    <row r="69" spans="2:5">
      <c r="B69" s="127" t="s">
        <v>69</v>
      </c>
      <c r="C69" s="128">
        <f>C21-SUM(C59:C68)</f>
        <v>863.19615700000077</v>
      </c>
      <c r="D69" s="129"/>
      <c r="E69" s="128">
        <f>G21-SUM(E59:E68)</f>
        <v>5.3233162116314361</v>
      </c>
    </row>
    <row r="70" spans="2:5" ht="15">
      <c r="B70" s="125" t="s">
        <v>67</v>
      </c>
      <c r="C70" s="126">
        <f>SUM(C59:C69)</f>
        <v>4266.1103279999979</v>
      </c>
      <c r="D70" s="126"/>
      <c r="E70" s="126">
        <f>SUM(E59:E69)</f>
        <v>1552.7237112502401</v>
      </c>
    </row>
  </sheetData>
  <mergeCells count="5">
    <mergeCell ref="A22:G22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7"/>
  <sheetViews>
    <sheetView zoomScale="80" workbookViewId="0">
      <selection activeCell="A45" sqref="A45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82</v>
      </c>
      <c r="B1" s="64" t="s">
        <v>111</v>
      </c>
      <c r="C1" s="10"/>
    </row>
    <row r="2" spans="1:3" ht="14.25">
      <c r="A2" s="36" t="s">
        <v>66</v>
      </c>
      <c r="B2" s="165">
        <v>-2.4453321058456989E-2</v>
      </c>
      <c r="C2" s="10"/>
    </row>
    <row r="3" spans="1:3" ht="14.25">
      <c r="A3" s="140" t="s">
        <v>65</v>
      </c>
      <c r="B3" s="166">
        <v>6.3683460358245902E-3</v>
      </c>
      <c r="C3" s="10"/>
    </row>
    <row r="4" spans="1:3" ht="14.25">
      <c r="A4" s="210" t="s">
        <v>112</v>
      </c>
      <c r="B4" s="166">
        <v>6.7757899479481409E-3</v>
      </c>
      <c r="C4" s="10"/>
    </row>
    <row r="5" spans="1:3" ht="14.25">
      <c r="A5" s="207" t="s">
        <v>93</v>
      </c>
      <c r="B5" s="136">
        <v>9.3479935562961192E-3</v>
      </c>
      <c r="C5" s="10"/>
    </row>
    <row r="6" spans="1:3" ht="14.25">
      <c r="A6" s="130" t="s">
        <v>56</v>
      </c>
      <c r="B6" s="136">
        <v>1.0834332511236333E-2</v>
      </c>
      <c r="C6" s="10"/>
    </row>
    <row r="7" spans="1:3" ht="14.25">
      <c r="A7" s="131" t="s">
        <v>51</v>
      </c>
      <c r="B7" s="136">
        <v>1.1809146175721486E-2</v>
      </c>
      <c r="C7" s="10"/>
    </row>
    <row r="8" spans="1:3" ht="14.25">
      <c r="A8" s="211" t="s">
        <v>58</v>
      </c>
      <c r="B8" s="136">
        <v>1.3546113290299422E-2</v>
      </c>
      <c r="C8" s="10"/>
    </row>
    <row r="9" spans="1:3" ht="15">
      <c r="A9" s="209" t="s">
        <v>106</v>
      </c>
      <c r="B9" s="136">
        <v>1.5672820812500543E-2</v>
      </c>
      <c r="C9" s="10"/>
    </row>
    <row r="10" spans="1:3" ht="14.25">
      <c r="A10" s="36" t="s">
        <v>55</v>
      </c>
      <c r="B10" s="136">
        <v>1.5957933648615974E-2</v>
      </c>
      <c r="C10" s="10"/>
    </row>
    <row r="11" spans="1:3" ht="14.25">
      <c r="A11" s="130" t="s">
        <v>59</v>
      </c>
      <c r="B11" s="136">
        <v>1.6101299200387054E-2</v>
      </c>
      <c r="C11" s="10"/>
    </row>
    <row r="12" spans="1:3" ht="14.25">
      <c r="A12" s="36" t="s">
        <v>64</v>
      </c>
      <c r="B12" s="136">
        <v>1.6715782801641543E-2</v>
      </c>
      <c r="C12" s="10"/>
    </row>
    <row r="13" spans="1:3" ht="14.25">
      <c r="A13" s="130" t="s">
        <v>60</v>
      </c>
      <c r="B13" s="136">
        <v>3.0292893473720772E-2</v>
      </c>
      <c r="C13" s="10"/>
    </row>
    <row r="14" spans="1:3" ht="14.25">
      <c r="A14" s="130" t="s">
        <v>63</v>
      </c>
      <c r="B14" s="136">
        <v>3.7065167901198404E-2</v>
      </c>
      <c r="C14" s="10"/>
    </row>
    <row r="15" spans="1:3" ht="14.25">
      <c r="A15" s="130" t="s">
        <v>52</v>
      </c>
      <c r="B15" s="137">
        <v>4.8543198737377002E-2</v>
      </c>
      <c r="C15" s="10"/>
    </row>
    <row r="16" spans="1:3" ht="14.25">
      <c r="A16" s="130" t="s">
        <v>113</v>
      </c>
      <c r="B16" s="137">
        <v>6.5445368249980262E-2</v>
      </c>
      <c r="C16" s="10"/>
    </row>
    <row r="17" spans="1:3" ht="14.25">
      <c r="A17" s="195" t="s">
        <v>61</v>
      </c>
      <c r="B17" s="136">
        <v>6.6837054562113751E-2</v>
      </c>
      <c r="C17" s="10"/>
    </row>
    <row r="18" spans="1:3" ht="14.25">
      <c r="A18" s="208" t="s">
        <v>54</v>
      </c>
      <c r="B18" s="136">
        <v>8.0299838013808023E-2</v>
      </c>
      <c r="C18" s="10"/>
    </row>
    <row r="19" spans="1:3" ht="14.25">
      <c r="A19" s="194" t="s">
        <v>114</v>
      </c>
      <c r="B19" s="135">
        <v>2.5127044580012498E-2</v>
      </c>
      <c r="C19" s="10"/>
    </row>
    <row r="20" spans="1:3" ht="14.25">
      <c r="A20" s="140" t="s">
        <v>20</v>
      </c>
      <c r="B20" s="135">
        <v>4.9336921687706869E-2</v>
      </c>
      <c r="C20" s="10"/>
    </row>
    <row r="21" spans="1:3" ht="14.25">
      <c r="A21" s="140" t="s">
        <v>19</v>
      </c>
      <c r="B21" s="135">
        <v>2.4892643926962998E-2</v>
      </c>
      <c r="C21" s="55"/>
    </row>
    <row r="22" spans="1:3" ht="14.25">
      <c r="A22" s="140" t="s">
        <v>115</v>
      </c>
      <c r="B22" s="135">
        <v>2.724417328357176E-2</v>
      </c>
      <c r="C22" s="9"/>
    </row>
    <row r="23" spans="1:3" ht="14.25">
      <c r="A23" s="140" t="s">
        <v>116</v>
      </c>
      <c r="B23" s="135">
        <v>4.0103894614369473E-2</v>
      </c>
      <c r="C23" s="70"/>
    </row>
    <row r="24" spans="1:3" ht="14.25">
      <c r="A24" s="140" t="s">
        <v>117</v>
      </c>
      <c r="B24" s="135">
        <v>1.1917808219178082E-2</v>
      </c>
      <c r="C24" s="10"/>
    </row>
    <row r="25" spans="1:3" ht="15" thickBot="1">
      <c r="A25" s="212" t="s">
        <v>118</v>
      </c>
      <c r="B25" s="138">
        <v>1.8749223061346409E-2</v>
      </c>
      <c r="C25" s="10"/>
    </row>
    <row r="26" spans="1:3">
      <c r="B26" s="10"/>
      <c r="C26" s="10"/>
    </row>
    <row r="27" spans="1:3">
      <c r="C27" s="10"/>
    </row>
    <row r="28" spans="1:3">
      <c r="B28" s="10"/>
      <c r="C28" s="10"/>
    </row>
    <row r="29" spans="1:3">
      <c r="C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J42" sqref="J42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2" customFormat="1" ht="16.5" thickBot="1">
      <c r="A1" s="167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3"/>
      <c r="L1" s="14"/>
      <c r="M1" s="14"/>
    </row>
    <row r="2" spans="1:13" ht="45.75" thickBot="1">
      <c r="A2" s="15" t="s">
        <v>98</v>
      </c>
      <c r="B2" s="15" t="s">
        <v>82</v>
      </c>
      <c r="C2" s="43" t="s">
        <v>120</v>
      </c>
      <c r="D2" s="43" t="s">
        <v>121</v>
      </c>
      <c r="E2" s="43" t="s">
        <v>44</v>
      </c>
      <c r="F2" s="43" t="s">
        <v>45</v>
      </c>
      <c r="G2" s="43" t="s">
        <v>46</v>
      </c>
      <c r="H2" s="43" t="s">
        <v>47</v>
      </c>
      <c r="I2" s="17" t="s">
        <v>48</v>
      </c>
      <c r="J2" s="18" t="s">
        <v>49</v>
      </c>
    </row>
    <row r="3" spans="1:13" ht="28.5">
      <c r="A3" s="21">
        <v>1</v>
      </c>
      <c r="B3" s="195" t="s">
        <v>122</v>
      </c>
      <c r="C3" s="104" t="s">
        <v>2</v>
      </c>
      <c r="D3" s="105" t="s">
        <v>3</v>
      </c>
      <c r="E3" s="79">
        <v>1504890.65</v>
      </c>
      <c r="F3" s="80">
        <v>762</v>
      </c>
      <c r="G3" s="79">
        <v>1974.9221128608922</v>
      </c>
      <c r="H3" s="50">
        <v>1000</v>
      </c>
      <c r="I3" s="78" t="s">
        <v>125</v>
      </c>
      <c r="J3" s="81" t="s">
        <v>14</v>
      </c>
    </row>
    <row r="4" spans="1:13">
      <c r="A4" s="21">
        <v>2</v>
      </c>
      <c r="B4" s="195" t="s">
        <v>123</v>
      </c>
      <c r="C4" s="104" t="s">
        <v>2</v>
      </c>
      <c r="D4" s="105" t="s">
        <v>15</v>
      </c>
      <c r="E4" s="79">
        <v>1198845.7601000001</v>
      </c>
      <c r="F4" s="80">
        <v>2941</v>
      </c>
      <c r="G4" s="79">
        <v>407.63201635498132</v>
      </c>
      <c r="H4" s="50">
        <v>1000</v>
      </c>
      <c r="I4" s="195" t="s">
        <v>126</v>
      </c>
      <c r="J4" s="81" t="s">
        <v>1</v>
      </c>
    </row>
    <row r="5" spans="1:13">
      <c r="A5" s="21">
        <v>3</v>
      </c>
      <c r="B5" s="213" t="s">
        <v>124</v>
      </c>
      <c r="C5" s="104" t="s">
        <v>2</v>
      </c>
      <c r="D5" s="105" t="s">
        <v>3</v>
      </c>
      <c r="E5" s="79">
        <v>419695.33</v>
      </c>
      <c r="F5" s="80">
        <v>679</v>
      </c>
      <c r="G5" s="79">
        <v>618.10799705449188</v>
      </c>
      <c r="H5" s="50">
        <v>1000</v>
      </c>
      <c r="I5" s="195" t="s">
        <v>127</v>
      </c>
      <c r="J5" s="81" t="s">
        <v>5</v>
      </c>
    </row>
    <row r="6" spans="1:13" ht="15.75" customHeight="1" thickBot="1">
      <c r="A6" s="168" t="s">
        <v>67</v>
      </c>
      <c r="B6" s="169"/>
      <c r="C6" s="106" t="s">
        <v>7</v>
      </c>
      <c r="D6" s="106" t="s">
        <v>7</v>
      </c>
      <c r="E6" s="93">
        <f>SUM(E3:E5)</f>
        <v>3123431.7401000001</v>
      </c>
      <c r="F6" s="94">
        <f>SUM(F3:F5)</f>
        <v>4382</v>
      </c>
      <c r="G6" s="106" t="s">
        <v>7</v>
      </c>
      <c r="H6" s="106" t="s">
        <v>7</v>
      </c>
      <c r="I6" s="106" t="s">
        <v>7</v>
      </c>
      <c r="J6" s="106" t="s">
        <v>7</v>
      </c>
    </row>
    <row r="7" spans="1:13">
      <c r="A7" s="171"/>
      <c r="B7" s="171"/>
      <c r="C7" s="171"/>
      <c r="D7" s="171"/>
      <c r="E7" s="171"/>
      <c r="F7" s="171"/>
      <c r="G7" s="171"/>
      <c r="H7" s="171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K41" sqref="K41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3" t="s">
        <v>128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customFormat="1" ht="15.75" customHeight="1" thickBot="1">
      <c r="A2" s="174" t="s">
        <v>42</v>
      </c>
      <c r="B2" s="97"/>
      <c r="C2" s="98"/>
      <c r="D2" s="99"/>
      <c r="E2" s="176" t="s">
        <v>81</v>
      </c>
      <c r="F2" s="176"/>
      <c r="G2" s="176"/>
      <c r="H2" s="176"/>
      <c r="I2" s="176"/>
      <c r="J2" s="176"/>
      <c r="K2" s="176"/>
    </row>
    <row r="3" spans="1:11" customFormat="1" ht="64.5" thickBot="1">
      <c r="A3" s="175"/>
      <c r="B3" s="199" t="s">
        <v>82</v>
      </c>
      <c r="C3" s="200" t="s">
        <v>83</v>
      </c>
      <c r="D3" s="200" t="s">
        <v>84</v>
      </c>
      <c r="E3" s="17" t="s">
        <v>85</v>
      </c>
      <c r="F3" s="17" t="s">
        <v>86</v>
      </c>
      <c r="G3" s="17" t="s">
        <v>87</v>
      </c>
      <c r="H3" s="17" t="s">
        <v>88</v>
      </c>
      <c r="I3" s="17" t="s">
        <v>89</v>
      </c>
      <c r="J3" s="18" t="s">
        <v>90</v>
      </c>
      <c r="K3" s="201" t="s">
        <v>91</v>
      </c>
    </row>
    <row r="4" spans="1:11" customFormat="1" collapsed="1">
      <c r="A4" s="21">
        <v>1</v>
      </c>
      <c r="B4" s="26" t="s">
        <v>129</v>
      </c>
      <c r="C4" s="100">
        <v>38441</v>
      </c>
      <c r="D4" s="100">
        <v>38625</v>
      </c>
      <c r="E4" s="95">
        <v>-9.2629780139826146E-2</v>
      </c>
      <c r="F4" s="95">
        <v>-8.2812927136228454E-2</v>
      </c>
      <c r="G4" s="95">
        <v>-0.13632593450491348</v>
      </c>
      <c r="H4" s="95">
        <v>-0.25778188628458831</v>
      </c>
      <c r="I4" s="95">
        <v>-0.11063314851447448</v>
      </c>
      <c r="J4" s="101">
        <v>-0.3818920029455084</v>
      </c>
      <c r="K4" s="155">
        <v>-3.9280416330519263E-2</v>
      </c>
    </row>
    <row r="5" spans="1:11" customFormat="1" collapsed="1">
      <c r="A5" s="21">
        <v>2</v>
      </c>
      <c r="B5" s="195" t="s">
        <v>123</v>
      </c>
      <c r="C5" s="100">
        <v>39048</v>
      </c>
      <c r="D5" s="100">
        <v>39140</v>
      </c>
      <c r="E5" s="95">
        <v>6.0696832213302798E-4</v>
      </c>
      <c r="F5" s="95">
        <v>-4.0183338049137873E-4</v>
      </c>
      <c r="G5" s="95">
        <v>-0.17285496404842859</v>
      </c>
      <c r="H5" s="95">
        <v>9.1097049436345223E-2</v>
      </c>
      <c r="I5" s="95">
        <v>8.0266331217212494E-2</v>
      </c>
      <c r="J5" s="101">
        <v>-0.59236798364501897</v>
      </c>
      <c r="K5" s="156">
        <v>-8.1215116140844201E-2</v>
      </c>
    </row>
    <row r="6" spans="1:11" customFormat="1">
      <c r="A6" s="21">
        <v>3</v>
      </c>
      <c r="B6" s="195" t="s">
        <v>122</v>
      </c>
      <c r="C6" s="100">
        <v>39100</v>
      </c>
      <c r="D6" s="100">
        <v>39268</v>
      </c>
      <c r="E6" s="95">
        <v>2.0029884863520309E-2</v>
      </c>
      <c r="F6" s="95">
        <v>3.0691810233518524E-2</v>
      </c>
      <c r="G6" s="95">
        <v>9.9438515250149351E-2</v>
      </c>
      <c r="H6" s="95">
        <v>0.21849282905708844</v>
      </c>
      <c r="I6" s="95">
        <v>0.20999072968562649</v>
      </c>
      <c r="J6" s="101">
        <v>0.97492211286078123</v>
      </c>
      <c r="K6" s="156">
        <v>6.8689383436399964E-2</v>
      </c>
    </row>
    <row r="7" spans="1:11" ht="15.75" thickBot="1">
      <c r="A7" s="139"/>
      <c r="B7" s="144" t="s">
        <v>95</v>
      </c>
      <c r="C7" s="145" t="s">
        <v>7</v>
      </c>
      <c r="D7" s="145" t="s">
        <v>7</v>
      </c>
      <c r="E7" s="146">
        <f>AVERAGE(E4:E6)</f>
        <v>-2.3997642318057604E-2</v>
      </c>
      <c r="F7" s="146">
        <f>AVERAGE(F4:F6)</f>
        <v>-1.7507650094400435E-2</v>
      </c>
      <c r="G7" s="146">
        <f>AVERAGE(G4:G6)</f>
        <v>-6.9914127767730913E-2</v>
      </c>
      <c r="H7" s="146">
        <f>AVERAGE(H4:H6)</f>
        <v>1.7269330736281785E-2</v>
      </c>
      <c r="I7" s="146">
        <f>AVERAGE(I4:I6)</f>
        <v>5.987463746278817E-2</v>
      </c>
      <c r="J7" s="145" t="s">
        <v>7</v>
      </c>
      <c r="K7" s="145" t="s">
        <v>7</v>
      </c>
    </row>
    <row r="8" spans="1:11">
      <c r="A8" s="184" t="s">
        <v>96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ht="15" thickBot="1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111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8"/>
  <sheetViews>
    <sheetView zoomScale="85" workbookViewId="0">
      <selection activeCell="H54" sqref="H5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179" t="s">
        <v>130</v>
      </c>
      <c r="B1" s="179"/>
      <c r="C1" s="179"/>
      <c r="D1" s="179"/>
      <c r="E1" s="179"/>
      <c r="F1" s="179"/>
      <c r="G1" s="179"/>
    </row>
    <row r="2" spans="1:11" s="30" customFormat="1" ht="15.75" customHeight="1" thickBot="1">
      <c r="A2" s="174" t="s">
        <v>98</v>
      </c>
      <c r="B2" s="85"/>
      <c r="C2" s="180" t="s">
        <v>99</v>
      </c>
      <c r="D2" s="181"/>
      <c r="E2" s="180" t="s">
        <v>100</v>
      </c>
      <c r="F2" s="181"/>
      <c r="G2" s="86"/>
    </row>
    <row r="3" spans="1:11" s="30" customFormat="1" ht="45.75" thickBot="1">
      <c r="A3" s="175"/>
      <c r="B3" s="34" t="s">
        <v>82</v>
      </c>
      <c r="C3" s="34" t="s">
        <v>101</v>
      </c>
      <c r="D3" s="34" t="s">
        <v>102</v>
      </c>
      <c r="E3" s="34" t="s">
        <v>103</v>
      </c>
      <c r="F3" s="34" t="s">
        <v>102</v>
      </c>
      <c r="G3" s="35" t="s">
        <v>131</v>
      </c>
    </row>
    <row r="4" spans="1:11" s="30" customFormat="1">
      <c r="A4" s="21">
        <v>1</v>
      </c>
      <c r="B4" s="195" t="s">
        <v>123</v>
      </c>
      <c r="C4" s="37">
        <v>0.727219999999972</v>
      </c>
      <c r="D4" s="95">
        <v>6.0696832213219488E-4</v>
      </c>
      <c r="E4" s="38">
        <v>0</v>
      </c>
      <c r="F4" s="95">
        <v>0</v>
      </c>
      <c r="G4" s="39">
        <v>0</v>
      </c>
    </row>
    <row r="5" spans="1:11" s="30" customFormat="1">
      <c r="A5" s="21">
        <v>2</v>
      </c>
      <c r="B5" s="26" t="s">
        <v>129</v>
      </c>
      <c r="C5" s="37">
        <v>-42.845010000000016</v>
      </c>
      <c r="D5" s="95">
        <v>-9.2629780139825244E-2</v>
      </c>
      <c r="E5" s="38">
        <v>0</v>
      </c>
      <c r="F5" s="95">
        <v>0</v>
      </c>
      <c r="G5" s="39">
        <v>0</v>
      </c>
    </row>
    <row r="6" spans="1:11" s="30" customFormat="1">
      <c r="A6" s="21">
        <v>3</v>
      </c>
      <c r="B6" s="195" t="s">
        <v>122</v>
      </c>
      <c r="C6" s="37">
        <v>-5.2996600000001495</v>
      </c>
      <c r="D6" s="95">
        <v>-3.5092663255137358E-3</v>
      </c>
      <c r="E6" s="38">
        <v>-18</v>
      </c>
      <c r="F6" s="95">
        <v>-2.3076923076923078E-2</v>
      </c>
      <c r="G6" s="39">
        <v>-34.994559819531517</v>
      </c>
    </row>
    <row r="7" spans="1:11" s="30" customFormat="1" ht="15.75" thickBot="1">
      <c r="A7" s="107"/>
      <c r="B7" s="87" t="s">
        <v>67</v>
      </c>
      <c r="C7" s="108">
        <v>-47.417450000000194</v>
      </c>
      <c r="D7" s="92">
        <v>-1.4954180144563978E-2</v>
      </c>
      <c r="E7" s="89">
        <v>-18</v>
      </c>
      <c r="F7" s="92">
        <v>-4.0909090909090912E-3</v>
      </c>
      <c r="G7" s="90">
        <v>-34.994559819531517</v>
      </c>
    </row>
    <row r="8" spans="1:11" s="30" customFormat="1" ht="15" customHeight="1" thickBot="1">
      <c r="A8" s="182"/>
      <c r="B8" s="182"/>
      <c r="C8" s="182"/>
      <c r="D8" s="182"/>
      <c r="E8" s="182"/>
      <c r="F8" s="182"/>
      <c r="G8" s="182"/>
      <c r="H8" s="7"/>
      <c r="I8" s="7"/>
      <c r="J8" s="7"/>
      <c r="K8" s="7"/>
    </row>
    <row r="9" spans="1:11" s="30" customFormat="1">
      <c r="D9" s="40"/>
    </row>
    <row r="10" spans="1:11" s="30" customFormat="1">
      <c r="A10" s="28"/>
      <c r="D10" s="40"/>
    </row>
    <row r="11" spans="1:11" s="30" customFormat="1">
      <c r="A11" s="28"/>
      <c r="D11" s="40"/>
    </row>
    <row r="12" spans="1:11" s="30" customFormat="1">
      <c r="D12" s="40"/>
    </row>
    <row r="13" spans="1:11" s="30" customFormat="1">
      <c r="D13" s="40"/>
    </row>
    <row r="14" spans="1:11" s="30" customFormat="1">
      <c r="D14" s="40"/>
    </row>
    <row r="15" spans="1:11" s="30" customFormat="1">
      <c r="D15" s="40"/>
    </row>
    <row r="16" spans="1:11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>
      <c r="D29" s="40"/>
    </row>
    <row r="30" spans="4:9" s="30" customFormat="1"/>
    <row r="31" spans="4:9" s="30" customFormat="1"/>
    <row r="32" spans="4:9" s="30" customFormat="1">
      <c r="H32" s="22"/>
      <c r="I32" s="22"/>
    </row>
    <row r="35" spans="1:5" ht="30.75" thickBot="1">
      <c r="B35" s="41" t="s">
        <v>82</v>
      </c>
      <c r="C35" s="34" t="s">
        <v>132</v>
      </c>
      <c r="D35" s="34" t="s">
        <v>133</v>
      </c>
      <c r="E35" s="35" t="s">
        <v>134</v>
      </c>
    </row>
    <row r="36" spans="1:5">
      <c r="A36" s="22">
        <v>1</v>
      </c>
      <c r="B36" s="36" t="str">
        <f t="shared" ref="B36:D38" si="0">B4</f>
        <v>ТАSК Ukrainskyi Kapital</v>
      </c>
      <c r="C36" s="112">
        <f t="shared" si="0"/>
        <v>0.727219999999972</v>
      </c>
      <c r="D36" s="95">
        <f t="shared" si="0"/>
        <v>6.0696832213219488E-4</v>
      </c>
      <c r="E36" s="113">
        <f>G4</f>
        <v>0</v>
      </c>
    </row>
    <row r="37" spans="1:5">
      <c r="A37" s="22">
        <v>2</v>
      </c>
      <c r="B37" s="36" t="str">
        <f t="shared" si="0"/>
        <v>Оptimum</v>
      </c>
      <c r="C37" s="112">
        <f t="shared" si="0"/>
        <v>-42.845010000000016</v>
      </c>
      <c r="D37" s="95">
        <f t="shared" si="0"/>
        <v>-9.2629780139825244E-2</v>
      </c>
      <c r="E37" s="113">
        <f>G5</f>
        <v>0</v>
      </c>
    </row>
    <row r="38" spans="1:5">
      <c r="A38" s="22">
        <v>3</v>
      </c>
      <c r="B38" s="36" t="str">
        <f t="shared" si="0"/>
        <v>Zbalansovanyi Fond "Parytet"</v>
      </c>
      <c r="C38" s="112">
        <f t="shared" si="0"/>
        <v>-5.2996600000001495</v>
      </c>
      <c r="D38" s="95">
        <f t="shared" si="0"/>
        <v>-3.5092663255137358E-3</v>
      </c>
      <c r="E38" s="113">
        <f>G6</f>
        <v>-34.994559819531517</v>
      </c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P60" sqref="P60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82</v>
      </c>
      <c r="B1" s="64" t="s">
        <v>111</v>
      </c>
      <c r="C1" s="10"/>
      <c r="D1" s="10"/>
    </row>
    <row r="2" spans="1:4" ht="14.25">
      <c r="A2" s="71" t="s">
        <v>135</v>
      </c>
      <c r="B2" s="132">
        <v>-9.2629780139826146E-2</v>
      </c>
      <c r="C2" s="10"/>
      <c r="D2" s="10"/>
    </row>
    <row r="3" spans="1:4" ht="14.25">
      <c r="A3" s="26" t="s">
        <v>123</v>
      </c>
      <c r="B3" s="132">
        <v>6.0696832213302798E-4</v>
      </c>
      <c r="C3" s="10"/>
      <c r="D3" s="10"/>
    </row>
    <row r="4" spans="1:4" ht="14.25">
      <c r="A4" s="140" t="s">
        <v>122</v>
      </c>
      <c r="B4" s="132">
        <v>2.0029884863520309E-2</v>
      </c>
      <c r="C4" s="10"/>
      <c r="D4" s="10"/>
    </row>
    <row r="5" spans="1:4" ht="14.25">
      <c r="A5" s="194" t="s">
        <v>114</v>
      </c>
      <c r="B5" s="133">
        <v>-2.3997642318057601E-2</v>
      </c>
      <c r="C5" s="10"/>
      <c r="D5" s="10"/>
    </row>
    <row r="6" spans="1:4" ht="14.25">
      <c r="A6" s="140" t="s">
        <v>20</v>
      </c>
      <c r="B6" s="133">
        <v>4.9336921687706869E-2</v>
      </c>
      <c r="C6" s="10"/>
      <c r="D6" s="10"/>
    </row>
    <row r="7" spans="1:4" ht="14.25">
      <c r="A7" s="140" t="s">
        <v>19</v>
      </c>
      <c r="B7" s="133">
        <v>2.4892643926962998E-2</v>
      </c>
      <c r="C7" s="10"/>
      <c r="D7" s="10"/>
    </row>
    <row r="8" spans="1:4" ht="14.25">
      <c r="A8" s="140" t="s">
        <v>115</v>
      </c>
      <c r="B8" s="133">
        <v>2.724417328357176E-2</v>
      </c>
      <c r="C8" s="10"/>
      <c r="D8" s="10"/>
    </row>
    <row r="9" spans="1:4" ht="14.25">
      <c r="A9" s="140" t="s">
        <v>116</v>
      </c>
      <c r="B9" s="133">
        <v>4.0103894614369473E-2</v>
      </c>
      <c r="C9" s="10"/>
      <c r="D9" s="10"/>
    </row>
    <row r="10" spans="1:4" ht="14.25">
      <c r="A10" s="140" t="s">
        <v>117</v>
      </c>
      <c r="B10" s="133">
        <v>1.1917808219178082E-2</v>
      </c>
      <c r="C10" s="10"/>
      <c r="D10" s="10"/>
    </row>
    <row r="11" spans="1:4" ht="15" thickBot="1">
      <c r="A11" s="212" t="s">
        <v>118</v>
      </c>
      <c r="B11" s="134">
        <v>1.8749223061346409E-2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2017-10-20T08:33:50Z</dcterms:modified>
</cp:coreProperties>
</file>