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6470" yWindow="6930" windowWidth="16785" windowHeight="11325" tabRatio="904"/>
  </bookViews>
  <sheets>
    <sheet name="IDX + ROR" sheetId="1" r:id="rId1"/>
    <sheet name="O_NAV" sheetId="12" r:id="rId2"/>
    <sheet name="O_ROR" sheetId="21" r:id="rId3"/>
    <sheet name=" O_dynamics NAV" sheetId="14" r:id="rId4"/>
    <sheet name="O_diagram(ROR)" sheetId="25" r:id="rId5"/>
    <sheet name="І_NAV" sheetId="22" r:id="rId6"/>
    <sheet name="І_ROR" sheetId="16" r:id="rId7"/>
    <sheet name="І_dynamics NAV" sheetId="17" r:id="rId8"/>
    <sheet name="І_diagram(ROR)" sheetId="7" r:id="rId9"/>
    <sheet name="C_NAV" sheetId="23" r:id="rId10"/>
    <sheet name="C_ROR" sheetId="24" r:id="rId11"/>
    <sheet name="C_dynamics NAV" sheetId="20" r:id="rId12"/>
    <sheet name="C_diagram(ROR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3" hidden="1">' O_dynamics NAV'!$B$3:$G$19</definedName>
    <definedName name="_xlnm._FilterDatabase" localSheetId="12" hidden="1">'C_diagram(ROR)'!$A$1:$B$1</definedName>
    <definedName name="_xlnm._FilterDatabase" localSheetId="11" hidden="1">'C_dynamics NAV'!$B$35:$E$35</definedName>
    <definedName name="_xlnm._FilterDatabase" localSheetId="9" hidden="1">C_NAV!$A$2:$J$2</definedName>
    <definedName name="_xlnm._FilterDatabase" localSheetId="0" hidden="1">'IDX + ROR'!$A$27:$C$27</definedName>
    <definedName name="_xlnm._FilterDatabase" localSheetId="4" hidden="1">'O_diagram(ROR)'!$A$1:$B$1</definedName>
    <definedName name="_xlnm._FilterDatabase" localSheetId="1" hidden="1">O_NAV!#REF!</definedName>
    <definedName name="_xlnm._FilterDatabase" localSheetId="8" hidden="1">'І_diagram(ROR)'!$A$1:$B$1</definedName>
    <definedName name="_xlnm._FilterDatabase" localSheetId="7" hidden="1">'І_dynamics NAV'!$B$32:$E$32</definedName>
    <definedName name="_xlnm._FilterDatabase" localSheetId="5" hidden="1">І_NAV!$A$2:$J$2</definedName>
    <definedName name="_xlnm._FilterDatabase" localSheetId="6" hidden="1">І_ROR!$B$3:$I$3</definedName>
    <definedName name="cevv">#REF!</definedName>
    <definedName name="_xlnm.Print_Area" localSheetId="1">O_NAV!#REF!</definedName>
  </definedNames>
  <calcPr calcId="191029"/>
</workbook>
</file>

<file path=xl/calcChain.xml><?xml version="1.0" encoding="utf-8"?>
<calcChain xmlns="http://schemas.openxmlformats.org/spreadsheetml/2006/main">
  <c r="B33" i="17"/>
  <c r="K6" i="24"/>
  <c r="K6" i="16"/>
  <c r="K20" i="21"/>
  <c r="E61" i="14"/>
  <c r="E62"/>
  <c r="E63"/>
  <c r="E64"/>
  <c r="D61"/>
  <c r="D62"/>
  <c r="D63"/>
  <c r="D64"/>
  <c r="C61"/>
  <c r="C62"/>
  <c r="C63"/>
  <c r="C64"/>
  <c r="B61"/>
  <c r="B62"/>
  <c r="B63"/>
  <c r="B64"/>
  <c r="E65"/>
  <c r="D65"/>
  <c r="C65"/>
  <c r="B65"/>
  <c r="C19" i="12"/>
  <c r="C23"/>
  <c r="D23"/>
  <c r="C26"/>
  <c r="D26"/>
  <c r="C27"/>
  <c r="D27"/>
  <c r="C28"/>
  <c r="C29"/>
  <c r="D29"/>
  <c r="C30"/>
  <c r="C31"/>
  <c r="D31"/>
  <c r="C32"/>
  <c r="C33"/>
  <c r="D33"/>
  <c r="B26"/>
  <c r="B27"/>
  <c r="B28"/>
  <c r="B29"/>
  <c r="B30"/>
  <c r="B31"/>
  <c r="B32"/>
  <c r="B33"/>
  <c r="I6" i="16"/>
  <c r="H6"/>
  <c r="G6"/>
  <c r="F6"/>
  <c r="E6"/>
  <c r="C25" i="12"/>
  <c r="B25"/>
  <c r="C24"/>
  <c r="B24"/>
  <c r="E36" i="20"/>
  <c r="D36"/>
  <c r="C36"/>
  <c r="B36"/>
  <c r="I6" i="24"/>
  <c r="H6"/>
  <c r="G6"/>
  <c r="F6"/>
  <c r="E6"/>
  <c r="E33" i="17"/>
  <c r="D33"/>
  <c r="C33"/>
  <c r="E5" i="22"/>
  <c r="E60" i="14"/>
  <c r="E59"/>
  <c r="E58"/>
  <c r="E57"/>
  <c r="E66"/>
  <c r="E56"/>
  <c r="D60"/>
  <c r="D59"/>
  <c r="D58"/>
  <c r="D57"/>
  <c r="D56"/>
  <c r="C60"/>
  <c r="C59"/>
  <c r="C67"/>
  <c r="C58"/>
  <c r="C57"/>
  <c r="C56"/>
  <c r="B60"/>
  <c r="B59"/>
  <c r="B58"/>
  <c r="B57"/>
  <c r="B56"/>
  <c r="I20" i="21"/>
  <c r="H20"/>
  <c r="G20"/>
  <c r="F20"/>
  <c r="E20"/>
  <c r="C66" i="14"/>
  <c r="D24" i="12"/>
  <c r="F5" i="23"/>
  <c r="E5"/>
  <c r="F5" i="22"/>
  <c r="D19" i="12"/>
  <c r="D25"/>
  <c r="E67" i="14"/>
  <c r="D32" i="12"/>
  <c r="D30"/>
  <c r="D28"/>
</calcChain>
</file>

<file path=xl/sharedStrings.xml><?xml version="1.0" encoding="utf-8"?>
<sst xmlns="http://schemas.openxmlformats.org/spreadsheetml/2006/main" count="350" uniqueCount="133">
  <si>
    <t>http://www.task.ua/</t>
  </si>
  <si>
    <t>http://univer.ua/</t>
  </si>
  <si>
    <t>http://otpcapital.com.ua/</t>
  </si>
  <si>
    <t>х</t>
  </si>
  <si>
    <t>http://www.altus.ua/</t>
  </si>
  <si>
    <t>Доходність інвестиційних сертифікатів</t>
  </si>
  <si>
    <t>http://www.vseswit.com.ua/</t>
  </si>
  <si>
    <t>http://www.kinto.com/</t>
  </si>
  <si>
    <t>http://www.am.eavex.com.ua/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</si>
  <si>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</si>
  <si>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</si>
  <si>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</si>
  <si>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http://ozoncap.com/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</si>
  <si>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</si>
  <si>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</si>
  <si>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</si>
  <si>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</si>
  <si>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</si>
  <si>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</si>
  <si>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</si>
  <si>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June'20</t>
  </si>
  <si>
    <t>July'20</t>
  </si>
  <si>
    <t>YTD 2020</t>
  </si>
  <si>
    <t>Index</t>
  </si>
  <si>
    <t>Monthly change</t>
  </si>
  <si>
    <t>YTD change</t>
  </si>
  <si>
    <t>РТС (RTSI) (Russia)</t>
  </si>
  <si>
    <t>WIG20 (Poland)</t>
  </si>
  <si>
    <t>ММВБ (MICEX) (Russia)</t>
  </si>
  <si>
    <t>FTSE 100  (UK)</t>
  </si>
  <si>
    <t>DJIA (USA)</t>
  </si>
  <si>
    <t>NIKKEI 225 (Japan)</t>
  </si>
  <si>
    <t>SHANGHAI SE COMPOSITE (China)</t>
  </si>
  <si>
    <t>S&amp;P 500 (USA)</t>
  </si>
  <si>
    <t>CAC 40 (France)</t>
  </si>
  <si>
    <t>DAX (Germany)</t>
  </si>
  <si>
    <t>HANG SENG (Hong Kong)</t>
  </si>
  <si>
    <t>КІNТО-Klasychnyi</t>
  </si>
  <si>
    <t>OTP Klasychnyi'</t>
  </si>
  <si>
    <t>UNIVER.UA/Myhailo Hrushevskyi: Fond Derzhavnykh Paperiv</t>
  </si>
  <si>
    <t>OTP Fond Aktsii</t>
  </si>
  <si>
    <t>Sofiivskyi</t>
  </si>
  <si>
    <t>КІNTO-Ekviti</t>
  </si>
  <si>
    <t>Altus – Depozyt</t>
  </si>
  <si>
    <t>UNIVER.UA/Iaroslav Mudryi: Fond Aktsii</t>
  </si>
  <si>
    <t>Altus – Zbalansovanyi</t>
  </si>
  <si>
    <t>KINTO-Kaznacheiskyi</t>
  </si>
  <si>
    <t>VSI</t>
  </si>
  <si>
    <t>UNIVER.UA/Volodymyr Velykyi: Fond Zbalansovanyi</t>
  </si>
  <si>
    <t>Argentum</t>
  </si>
  <si>
    <t>UNIVER.UA/Taras Shevchenko: Fond Zaoshchadzhen</t>
  </si>
  <si>
    <t>ТАSK Resurs</t>
  </si>
  <si>
    <t>Nadbannia</t>
  </si>
  <si>
    <t>Open-Ended Funds. Ranking by NAV</t>
  </si>
  <si>
    <t>No.</t>
  </si>
  <si>
    <t>Fund*</t>
  </si>
  <si>
    <t>NAV, UAH</t>
  </si>
  <si>
    <t>Number of IC in circulation</t>
  </si>
  <si>
    <t>NAV per one IC, UAH</t>
  </si>
  <si>
    <t>IC nominal, UAH</t>
  </si>
  <si>
    <t>AMC</t>
  </si>
  <si>
    <t>AMC official site</t>
  </si>
  <si>
    <t>PrJSC “KINTO”</t>
  </si>
  <si>
    <t>TOV "KUA "OTP Kapital"</t>
  </si>
  <si>
    <t>LLC AMC “Univer Menedzhment”</t>
  </si>
  <si>
    <t>TOV "KUA "Iveks Esset Menedzhment"</t>
  </si>
  <si>
    <t>LLC AMC "Altus Essets Activitis"</t>
  </si>
  <si>
    <t>LLC AMC "Vsesvit"</t>
  </si>
  <si>
    <t>LLC AMC "OZON"</t>
  </si>
  <si>
    <t>LLC AMC "TASK-Invest"</t>
  </si>
  <si>
    <t>LLC AMC “ART-KAPITAL Menedzhment”</t>
  </si>
  <si>
    <t>Total</t>
  </si>
  <si>
    <t>* All funds are diversified unit CII.</t>
  </si>
  <si>
    <t>Others</t>
  </si>
  <si>
    <t>Rates of Return of Open-Ended CII. Ranking by Date of Reaching Compliance with Standards</t>
  </si>
  <si>
    <t>Fund</t>
  </si>
  <si>
    <t>Registration date</t>
  </si>
  <si>
    <t>Date of reaching compliance with standards</t>
  </si>
  <si>
    <t xml:space="preserve">1 month </t>
  </si>
  <si>
    <t xml:space="preserve">3 months </t>
  </si>
  <si>
    <t>1 year</t>
  </si>
  <si>
    <t xml:space="preserve">6 months </t>
  </si>
  <si>
    <t>Since fund's inception</t>
  </si>
  <si>
    <t>Since fund's inception, % per annum (average)*</t>
  </si>
  <si>
    <t>YTD</t>
  </si>
  <si>
    <t>OTP Klasychnyi</t>
  </si>
  <si>
    <t>Average</t>
  </si>
  <si>
    <t>*The indicator "since the fund's inception, % per annum (average)" is calculated based on compound interest formula.</t>
  </si>
  <si>
    <t>Open-Ended Funds Dynamics. Ranking by Net Inflow</t>
  </si>
  <si>
    <t>No</t>
  </si>
  <si>
    <t>Net Asset Value</t>
  </si>
  <si>
    <t>Number of Investment Certificates in Circulation</t>
  </si>
  <si>
    <t>Change, UAH, k</t>
  </si>
  <si>
    <t>Change, %</t>
  </si>
  <si>
    <t>Change</t>
  </si>
  <si>
    <t>Net inflow/ outflow of capital during month, UAH, k</t>
  </si>
  <si>
    <t>NAV change, UAH, k</t>
  </si>
  <si>
    <t>NAV change, %</t>
  </si>
  <si>
    <t>Net inflow/ outflow of capital, UAH, k</t>
  </si>
  <si>
    <t>1 month*</t>
  </si>
  <si>
    <t>Funds' average rate of return</t>
  </si>
  <si>
    <t>EURO Deposits</t>
  </si>
  <si>
    <t>USD Deposits</t>
  </si>
  <si>
    <t>UAH Deposits</t>
  </si>
  <si>
    <t>"Gold" deposit (at official rate of gold)</t>
  </si>
  <si>
    <t>Zbalansovanyi Fond Parytet</t>
  </si>
  <si>
    <t>ТАSК Ukrainskyi Kapital</t>
  </si>
  <si>
    <t>Interval Funds. Ranking by NAV</t>
  </si>
  <si>
    <t>Form</t>
  </si>
  <si>
    <t>Type</t>
  </si>
  <si>
    <t xml:space="preserve"> LLC AMC “ART-KAPITAL Menedzhment”</t>
  </si>
  <si>
    <t>unit</t>
  </si>
  <si>
    <t>diversified</t>
  </si>
  <si>
    <t>specialized</t>
  </si>
  <si>
    <t>Rates of Return of Interval CII. Ranking by Date of Reaching Compliance with Standards</t>
  </si>
  <si>
    <t>Rates of Return on Investment Certificates</t>
  </si>
  <si>
    <t>* The indicator "since the fund's inception, % per annum (average)" is calculated based on compound interest formula.</t>
  </si>
  <si>
    <t>Interval Funds' Dynamics. Ranking by Net Inflow</t>
  </si>
  <si>
    <t>NAV Change, UAH, k</t>
  </si>
  <si>
    <t>NAV Change, %</t>
  </si>
  <si>
    <t>Net inflow-outflow,   UAH, k</t>
  </si>
  <si>
    <t>n/a</t>
  </si>
  <si>
    <t>Closed-End Funds. Ranking by NAV</t>
  </si>
  <si>
    <t>Number of securities in circulation</t>
  </si>
  <si>
    <t>NAV per one security, UAH</t>
  </si>
  <si>
    <t>Security nominal, UAH</t>
  </si>
  <si>
    <t>Іndeks Ukrainskoi Birzhi</t>
  </si>
  <si>
    <t>ТАSК Universal</t>
  </si>
  <si>
    <t>non-diversified</t>
  </si>
  <si>
    <t>Rates of Return of Closed-End CII. Ranking by Date of Reaching Compliance with Standards</t>
  </si>
  <si>
    <t>Since fund's inception, % per annum (average)</t>
  </si>
  <si>
    <t>Closed-End Funds' Dynamics /Ranking by Net Inflows</t>
  </si>
  <si>
    <t>Number of Securities in Circulation</t>
  </si>
</sst>
</file>

<file path=xl/styles.xml><?xml version="1.0" encoding="utf-8"?>
<styleSheet xmlns="http://schemas.openxmlformats.org/spreadsheetml/2006/main">
  <numFmts count="1">
    <numFmt numFmtId="164" formatCode="#,##0.00&quot; грн.&quot;;\-#,##0.00&quot; грн.&quot;"/>
  </numFmts>
  <fonts count="24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dotted">
        <color indexed="23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/>
      <right/>
      <top style="dotted">
        <color indexed="55"/>
      </top>
      <bottom style="medium">
        <color indexed="64"/>
      </bottom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38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9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0" fontId="14" fillId="0" borderId="5" xfId="5" applyFont="1" applyFill="1" applyBorder="1" applyAlignment="1">
      <alignment vertical="center" wrapText="1"/>
    </xf>
    <xf numFmtId="10" fontId="14" fillId="0" borderId="7" xfId="6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 shrinkToFit="1"/>
    </xf>
    <xf numFmtId="4" fontId="9" fillId="0" borderId="10" xfId="0" applyNumberFormat="1" applyFont="1" applyFill="1" applyBorder="1" applyAlignment="1">
      <alignment horizontal="right" vertical="center" indent="1"/>
    </xf>
    <xf numFmtId="3" fontId="9" fillId="0" borderId="10" xfId="0" applyNumberFormat="1" applyFont="1" applyFill="1" applyBorder="1" applyAlignment="1">
      <alignment horizontal="right" vertical="center" indent="1"/>
    </xf>
    <xf numFmtId="4" fontId="9" fillId="0" borderId="11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6" fillId="0" borderId="0" xfId="0" applyFont="1" applyFill="1" applyBorder="1" applyAlignment="1">
      <alignment vertical="center"/>
    </xf>
    <xf numFmtId="0" fontId="10" fillId="0" borderId="12" xfId="0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5" applyFont="1" applyFill="1" applyBorder="1" applyAlignment="1">
      <alignment vertical="center" wrapText="1"/>
    </xf>
    <xf numFmtId="10" fontId="14" fillId="0" borderId="0" xfId="6" applyNumberFormat="1" applyFont="1" applyFill="1" applyBorder="1" applyAlignment="1">
      <alignment horizontal="center" vertical="center" wrapText="1"/>
    </xf>
    <xf numFmtId="4" fontId="17" fillId="0" borderId="13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17" xfId="6" applyNumberFormat="1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19" xfId="5" applyFont="1" applyFill="1" applyBorder="1" applyAlignment="1">
      <alignment vertical="center" wrapText="1"/>
    </xf>
    <xf numFmtId="10" fontId="14" fillId="0" borderId="20" xfId="6" applyNumberFormat="1" applyFont="1" applyFill="1" applyBorder="1" applyAlignment="1">
      <alignment horizontal="center" vertical="center" wrapText="1"/>
    </xf>
    <xf numFmtId="10" fontId="14" fillId="0" borderId="21" xfId="6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vertical="center"/>
    </xf>
    <xf numFmtId="4" fontId="9" fillId="0" borderId="22" xfId="0" applyNumberFormat="1" applyFont="1" applyFill="1" applyBorder="1" applyAlignment="1">
      <alignment horizontal="right" vertical="center"/>
    </xf>
    <xf numFmtId="0" fontId="14" fillId="0" borderId="7" xfId="3" applyFont="1" applyFill="1" applyBorder="1" applyAlignment="1">
      <alignment vertical="center" wrapText="1"/>
    </xf>
    <xf numFmtId="4" fontId="14" fillId="0" borderId="7" xfId="3" applyNumberFormat="1" applyFont="1" applyFill="1" applyBorder="1" applyAlignment="1">
      <alignment horizontal="right" vertical="center" wrapText="1" indent="1"/>
    </xf>
    <xf numFmtId="3" fontId="14" fillId="0" borderId="7" xfId="3" applyNumberFormat="1" applyFont="1" applyFill="1" applyBorder="1" applyAlignment="1">
      <alignment horizontal="right" vertical="center" wrapText="1" indent="1"/>
    </xf>
    <xf numFmtId="0" fontId="15" fillId="0" borderId="17" xfId="1" applyFont="1" applyFill="1" applyBorder="1" applyAlignment="1" applyProtection="1">
      <alignment vertical="center" wrapText="1"/>
    </xf>
    <xf numFmtId="0" fontId="14" fillId="0" borderId="23" xfId="5" applyFont="1" applyFill="1" applyBorder="1" applyAlignment="1">
      <alignment vertical="center" wrapText="1"/>
    </xf>
    <xf numFmtId="10" fontId="14" fillId="0" borderId="24" xfId="6" applyNumberFormat="1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0" fillId="0" borderId="27" xfId="0" applyBorder="1"/>
    <xf numFmtId="0" fontId="10" fillId="0" borderId="28" xfId="0" applyFont="1" applyFill="1" applyBorder="1" applyAlignment="1">
      <alignment horizontal="center" vertical="center" wrapText="1" shrinkToFit="1"/>
    </xf>
    <xf numFmtId="4" fontId="10" fillId="0" borderId="29" xfId="0" applyNumberFormat="1" applyFont="1" applyFill="1" applyBorder="1" applyAlignment="1">
      <alignment horizontal="right" vertical="center" indent="1"/>
    </xf>
    <xf numFmtId="3" fontId="10" fillId="0" borderId="30" xfId="0" applyNumberFormat="1" applyFont="1" applyFill="1" applyBorder="1" applyAlignment="1">
      <alignment horizontal="right" vertical="center" indent="1"/>
    </xf>
    <xf numFmtId="4" fontId="10" fillId="0" borderId="31" xfId="0" applyNumberFormat="1" applyFont="1" applyFill="1" applyBorder="1" applyAlignment="1">
      <alignment horizontal="right" vertical="center" indent="1"/>
    </xf>
    <xf numFmtId="10" fontId="9" fillId="0" borderId="10" xfId="10" applyNumberFormat="1" applyFont="1" applyFill="1" applyBorder="1" applyAlignment="1">
      <alignment horizontal="right" vertical="center" indent="1"/>
    </xf>
    <xf numFmtId="10" fontId="10" fillId="0" borderId="13" xfId="0" applyNumberFormat="1" applyFont="1" applyFill="1" applyBorder="1" applyAlignment="1">
      <alignment horizontal="right" vertical="center" indent="1"/>
    </xf>
    <xf numFmtId="4" fontId="20" fillId="0" borderId="13" xfId="7" applyNumberFormat="1" applyFont="1" applyFill="1" applyBorder="1" applyAlignment="1">
      <alignment horizontal="right" vertical="center" wrapText="1" indent="1"/>
    </xf>
    <xf numFmtId="3" fontId="20" fillId="0" borderId="13" xfId="7" applyNumberFormat="1" applyFont="1" applyFill="1" applyBorder="1" applyAlignment="1">
      <alignment horizontal="right" vertical="center" wrapText="1" indent="1"/>
    </xf>
    <xf numFmtId="10" fontId="14" fillId="0" borderId="7" xfId="6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2" xfId="0" applyFont="1" applyBorder="1" applyAlignment="1">
      <alignment vertical="center"/>
    </xf>
    <xf numFmtId="14" fontId="9" fillId="0" borderId="32" xfId="0" applyNumberFormat="1" applyFont="1" applyBorder="1" applyAlignment="1">
      <alignment horizontal="center" vertical="center"/>
    </xf>
    <xf numFmtId="14" fontId="9" fillId="0" borderId="33" xfId="0" applyNumberFormat="1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14" fontId="14" fillId="0" borderId="7" xfId="5" applyNumberFormat="1" applyFont="1" applyFill="1" applyBorder="1" applyAlignment="1">
      <alignment horizontal="center" vertical="center" wrapText="1"/>
    </xf>
    <xf numFmtId="10" fontId="14" fillId="0" borderId="35" xfId="8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0" fillId="0" borderId="13" xfId="0" applyNumberFormat="1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4" fontId="10" fillId="0" borderId="30" xfId="0" applyNumberFormat="1" applyFont="1" applyFill="1" applyBorder="1" applyAlignment="1">
      <alignment horizontal="right" vertical="center" indent="1"/>
    </xf>
    <xf numFmtId="0" fontId="9" fillId="0" borderId="36" xfId="0" applyFont="1" applyFill="1" applyBorder="1" applyAlignment="1">
      <alignment vertical="center"/>
    </xf>
    <xf numFmtId="4" fontId="10" fillId="0" borderId="21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10" fontId="9" fillId="0" borderId="37" xfId="0" applyNumberFormat="1" applyFont="1" applyBorder="1" applyAlignment="1">
      <alignment horizontal="right" vertical="center" indent="1"/>
    </xf>
    <xf numFmtId="10" fontId="9" fillId="0" borderId="17" xfId="0" applyNumberFormat="1" applyFont="1" applyBorder="1" applyAlignment="1">
      <alignment horizontal="right" vertical="center" indent="1"/>
    </xf>
    <xf numFmtId="0" fontId="9" fillId="0" borderId="38" xfId="0" applyFont="1" applyFill="1" applyBorder="1" applyAlignment="1">
      <alignment horizontal="left" vertical="center" wrapText="1" shrinkToFit="1"/>
    </xf>
    <xf numFmtId="0" fontId="9" fillId="0" borderId="39" xfId="0" applyFont="1" applyFill="1" applyBorder="1" applyAlignment="1">
      <alignment horizontal="left" vertical="center" wrapText="1" shrinkToFit="1"/>
    </xf>
    <xf numFmtId="4" fontId="9" fillId="0" borderId="40" xfId="0" applyNumberFormat="1" applyFont="1" applyFill="1" applyBorder="1" applyAlignment="1">
      <alignment horizontal="right" vertical="center" indent="1"/>
    </xf>
    <xf numFmtId="10" fontId="9" fillId="0" borderId="40" xfId="10" applyNumberFormat="1" applyFont="1" applyFill="1" applyBorder="1" applyAlignment="1">
      <alignment horizontal="right" vertical="center" indent="1"/>
    </xf>
    <xf numFmtId="4" fontId="9" fillId="0" borderId="41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2" xfId="0" applyFont="1" applyFill="1" applyBorder="1" applyAlignment="1">
      <alignment horizontal="left" vertical="center" wrapText="1" shrinkToFit="1"/>
    </xf>
    <xf numFmtId="4" fontId="9" fillId="0" borderId="43" xfId="0" applyNumberFormat="1" applyFont="1" applyFill="1" applyBorder="1" applyAlignment="1">
      <alignment horizontal="right" vertical="center" indent="1"/>
    </xf>
    <xf numFmtId="4" fontId="9" fillId="0" borderId="44" xfId="0" applyNumberFormat="1" applyFont="1" applyFill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horizontal="right" vertical="center" indent="1"/>
    </xf>
    <xf numFmtId="4" fontId="9" fillId="0" borderId="45" xfId="0" applyNumberFormat="1" applyFont="1" applyFill="1" applyBorder="1" applyAlignment="1">
      <alignment horizontal="right" vertical="center" indent="1"/>
    </xf>
    <xf numFmtId="10" fontId="9" fillId="0" borderId="45" xfId="10" applyNumberFormat="1" applyFont="1" applyFill="1" applyBorder="1" applyAlignment="1">
      <alignment horizontal="right" vertical="center" indent="1"/>
    </xf>
    <xf numFmtId="0" fontId="14" fillId="0" borderId="9" xfId="5" applyFont="1" applyFill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10" fontId="14" fillId="0" borderId="7" xfId="6" applyNumberFormat="1" applyFont="1" applyFill="1" applyBorder="1" applyAlignment="1">
      <alignment horizontal="right" vertical="center" indent="1"/>
    </xf>
    <xf numFmtId="10" fontId="14" fillId="0" borderId="17" xfId="6" applyNumberFormat="1" applyFont="1" applyFill="1" applyBorder="1" applyAlignment="1">
      <alignment horizontal="right" vertical="center" indent="1"/>
    </xf>
    <xf numFmtId="10" fontId="14" fillId="0" borderId="21" xfId="6" applyNumberFormat="1" applyFont="1" applyFill="1" applyBorder="1" applyAlignment="1">
      <alignment horizontal="right" vertical="center" indent="1"/>
    </xf>
    <xf numFmtId="10" fontId="14" fillId="0" borderId="11" xfId="6" applyNumberFormat="1" applyFont="1" applyFill="1" applyBorder="1" applyAlignment="1">
      <alignment horizontal="right" vertical="center" indent="1"/>
    </xf>
    <xf numFmtId="10" fontId="14" fillId="0" borderId="46" xfId="6" applyNumberFormat="1" applyFont="1" applyFill="1" applyBorder="1" applyAlignment="1">
      <alignment horizontal="right" vertical="center" indent="1"/>
    </xf>
    <xf numFmtId="10" fontId="19" fillId="0" borderId="46" xfId="0" applyNumberFormat="1" applyFont="1" applyBorder="1" applyAlignment="1">
      <alignment horizontal="right" vertical="center" indent="1"/>
    </xf>
    <xf numFmtId="10" fontId="14" fillId="0" borderId="31" xfId="6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14" fontId="21" fillId="0" borderId="7" xfId="5" applyNumberFormat="1" applyFont="1" applyFill="1" applyBorder="1" applyAlignment="1">
      <alignment horizontal="center" vertical="center" wrapText="1"/>
    </xf>
    <xf numFmtId="10" fontId="21" fillId="0" borderId="7" xfId="6" applyNumberFormat="1" applyFont="1" applyFill="1" applyBorder="1" applyAlignment="1">
      <alignment horizontal="right" vertical="center" wrapText="1" indent="1"/>
    </xf>
    <xf numFmtId="10" fontId="21" fillId="0" borderId="35" xfId="8" applyNumberFormat="1" applyFont="1" applyFill="1" applyBorder="1" applyAlignment="1">
      <alignment horizontal="right" vertical="center" wrapText="1" indent="1"/>
    </xf>
    <xf numFmtId="10" fontId="20" fillId="0" borderId="0" xfId="6" applyNumberFormat="1" applyFont="1" applyFill="1" applyBorder="1" applyAlignment="1">
      <alignment horizontal="center" vertical="center" wrapText="1"/>
    </xf>
    <xf numFmtId="10" fontId="20" fillId="0" borderId="0" xfId="6" applyNumberFormat="1" applyFont="1" applyFill="1" applyBorder="1" applyAlignment="1">
      <alignment horizontal="right" vertical="center" wrapText="1" indent="1"/>
    </xf>
    <xf numFmtId="10" fontId="20" fillId="0" borderId="0" xfId="8" applyNumberFormat="1" applyFont="1" applyFill="1" applyBorder="1" applyAlignment="1">
      <alignment horizontal="center" vertical="center" wrapText="1"/>
    </xf>
    <xf numFmtId="10" fontId="14" fillId="0" borderId="43" xfId="6" applyNumberFormat="1" applyFont="1" applyFill="1" applyBorder="1" applyAlignment="1">
      <alignment horizontal="right" vertical="center" wrapText="1" indent="1"/>
    </xf>
    <xf numFmtId="10" fontId="14" fillId="0" borderId="10" xfId="6" applyNumberFormat="1" applyFont="1" applyFill="1" applyBorder="1" applyAlignment="1">
      <alignment horizontal="right" vertical="center" wrapText="1" indent="1"/>
    </xf>
    <xf numFmtId="0" fontId="9" fillId="0" borderId="47" xfId="0" applyFont="1" applyFill="1" applyBorder="1" applyAlignment="1">
      <alignment horizontal="left" vertical="center" wrapText="1" shrinkToFit="1"/>
    </xf>
    <xf numFmtId="4" fontId="9" fillId="0" borderId="48" xfId="0" applyNumberFormat="1" applyFont="1" applyFill="1" applyBorder="1" applyAlignment="1">
      <alignment horizontal="right" vertical="center" indent="1"/>
    </xf>
    <xf numFmtId="10" fontId="14" fillId="0" borderId="48" xfId="6" applyNumberFormat="1" applyFont="1" applyFill="1" applyBorder="1" applyAlignment="1">
      <alignment horizontal="right" vertical="center" wrapText="1" indent="1"/>
    </xf>
    <xf numFmtId="4" fontId="9" fillId="0" borderId="49" xfId="0" applyNumberFormat="1" applyFont="1" applyFill="1" applyBorder="1" applyAlignment="1">
      <alignment horizontal="right" vertical="center" indent="1"/>
    </xf>
    <xf numFmtId="4" fontId="9" fillId="0" borderId="15" xfId="0" applyNumberFormat="1" applyFont="1" applyFill="1" applyBorder="1" applyAlignment="1">
      <alignment horizontal="right" vertical="center" indent="1"/>
    </xf>
    <xf numFmtId="10" fontId="12" fillId="0" borderId="37" xfId="0" applyNumberFormat="1" applyFont="1" applyBorder="1" applyAlignment="1">
      <alignment horizontal="right" vertical="center" indent="1"/>
    </xf>
    <xf numFmtId="10" fontId="12" fillId="0" borderId="17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vertical="center" wrapText="1"/>
    </xf>
    <xf numFmtId="0" fontId="9" fillId="0" borderId="36" xfId="0" applyFont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23" xfId="0" applyFont="1" applyBorder="1" applyAlignment="1">
      <alignment horizontal="center" vertical="center"/>
    </xf>
    <xf numFmtId="10" fontId="20" fillId="0" borderId="50" xfId="6" applyNumberFormat="1" applyFont="1" applyFill="1" applyBorder="1" applyAlignment="1">
      <alignment horizontal="center" vertical="center" wrapText="1"/>
    </xf>
    <xf numFmtId="10" fontId="20" fillId="0" borderId="50" xfId="6" applyNumberFormat="1" applyFont="1" applyFill="1" applyBorder="1" applyAlignment="1">
      <alignment horizontal="right" vertical="center" wrapText="1" indent="1"/>
    </xf>
    <xf numFmtId="0" fontId="9" fillId="0" borderId="51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4" fillId="0" borderId="42" xfId="5" applyFont="1" applyFill="1" applyBorder="1" applyAlignment="1">
      <alignment horizontal="left" vertical="center" wrapText="1"/>
    </xf>
    <xf numFmtId="10" fontId="14" fillId="0" borderId="44" xfId="6" applyNumberFormat="1" applyFont="1" applyFill="1" applyBorder="1" applyAlignment="1">
      <alignment horizontal="right" vertical="center" indent="1"/>
    </xf>
    <xf numFmtId="0" fontId="10" fillId="0" borderId="52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1" fillId="0" borderId="54" xfId="5" applyFont="1" applyBorder="1" applyAlignment="1">
      <alignment vertical="center" wrapText="1"/>
    </xf>
    <xf numFmtId="0" fontId="21" fillId="0" borderId="5" xfId="5" applyFont="1" applyBorder="1" applyAlignment="1">
      <alignment vertical="center" wrapText="1"/>
    </xf>
    <xf numFmtId="0" fontId="14" fillId="0" borderId="23" xfId="5" applyFont="1" applyBorder="1" applyAlignment="1">
      <alignment vertical="center" wrapText="1"/>
    </xf>
    <xf numFmtId="0" fontId="14" fillId="0" borderId="5" xfId="5" applyFont="1" applyBorder="1" applyAlignment="1">
      <alignment vertical="center" wrapText="1"/>
    </xf>
    <xf numFmtId="0" fontId="14" fillId="0" borderId="54" xfId="5" applyFont="1" applyBorder="1" applyAlignment="1">
      <alignment vertical="center" wrapText="1"/>
    </xf>
    <xf numFmtId="0" fontId="21" fillId="0" borderId="0" xfId="5" applyFont="1" applyAlignment="1">
      <alignment vertical="center" wrapText="1"/>
    </xf>
    <xf numFmtId="0" fontId="21" fillId="0" borderId="55" xfId="5" applyFont="1" applyBorder="1" applyAlignment="1">
      <alignment vertical="center" wrapText="1"/>
    </xf>
    <xf numFmtId="0" fontId="9" fillId="0" borderId="23" xfId="0" applyFont="1" applyBorder="1" applyAlignment="1">
      <alignment horizontal="left"/>
    </xf>
    <xf numFmtId="0" fontId="14" fillId="0" borderId="7" xfId="3" applyFont="1" applyBorder="1" applyAlignment="1">
      <alignment vertical="center" wrapText="1"/>
    </xf>
    <xf numFmtId="0" fontId="21" fillId="0" borderId="7" xfId="3" applyFont="1" applyBorder="1" applyAlignment="1">
      <alignment vertical="center" wrapText="1"/>
    </xf>
    <xf numFmtId="0" fontId="21" fillId="0" borderId="56" xfId="4" applyFont="1" applyBorder="1" applyAlignment="1">
      <alignment vertical="center" wrapText="1"/>
    </xf>
    <xf numFmtId="0" fontId="21" fillId="0" borderId="57" xfId="0" applyFont="1" applyBorder="1"/>
    <xf numFmtId="0" fontId="21" fillId="0" borderId="0" xfId="0" applyFont="1"/>
    <xf numFmtId="0" fontId="21" fillId="0" borderId="7" xfId="4" applyFont="1" applyBorder="1" applyAlignment="1">
      <alignment vertical="center" wrapText="1"/>
    </xf>
    <xf numFmtId="14" fontId="17" fillId="0" borderId="34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0" fillId="0" borderId="0" xfId="5" applyFont="1" applyAlignment="1">
      <alignment vertical="center" wrapText="1"/>
    </xf>
    <xf numFmtId="10" fontId="20" fillId="0" borderId="58" xfId="6" applyNumberFormat="1" applyFont="1" applyFill="1" applyBorder="1" applyAlignment="1">
      <alignment horizontal="right" vertical="center" wrapText="1" indent="1"/>
    </xf>
    <xf numFmtId="0" fontId="10" fillId="0" borderId="5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 shrinkToFit="1"/>
    </xf>
    <xf numFmtId="0" fontId="9" fillId="0" borderId="60" xfId="0" applyFont="1" applyBorder="1" applyAlignment="1">
      <alignment horizontal="left" vertical="center" wrapText="1" shrinkToFit="1"/>
    </xf>
    <xf numFmtId="0" fontId="10" fillId="0" borderId="0" xfId="0" applyFont="1" applyAlignment="1">
      <alignment vertical="center"/>
    </xf>
    <xf numFmtId="0" fontId="9" fillId="0" borderId="9" xfId="0" applyFont="1" applyBorder="1" applyAlignment="1">
      <alignment horizontal="left" vertical="center" wrapText="1" shrinkToFit="1"/>
    </xf>
    <xf numFmtId="0" fontId="14" fillId="0" borderId="9" xfId="5" applyFont="1" applyBorder="1" applyAlignment="1">
      <alignment vertical="center" wrapText="1"/>
    </xf>
    <xf numFmtId="0" fontId="14" fillId="0" borderId="61" xfId="5" applyFont="1" applyBorder="1" applyAlignment="1">
      <alignment vertical="center" wrapText="1"/>
    </xf>
    <xf numFmtId="4" fontId="21" fillId="0" borderId="7" xfId="4" applyNumberFormat="1" applyFont="1" applyBorder="1" applyAlignment="1">
      <alignment horizontal="center" vertical="center" wrapText="1"/>
    </xf>
    <xf numFmtId="3" fontId="14" fillId="0" borderId="7" xfId="3" applyNumberFormat="1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21" fillId="0" borderId="19" xfId="5" applyFont="1" applyBorder="1" applyAlignment="1">
      <alignment vertical="center" wrapText="1"/>
    </xf>
    <xf numFmtId="3" fontId="21" fillId="0" borderId="7" xfId="4" applyNumberFormat="1" applyFont="1" applyBorder="1" applyAlignment="1">
      <alignment horizontal="center" vertical="center" wrapText="1"/>
    </xf>
    <xf numFmtId="0" fontId="14" fillId="0" borderId="50" xfId="5" applyFont="1" applyBorder="1" applyAlignment="1">
      <alignment vertical="center" wrapText="1"/>
    </xf>
    <xf numFmtId="0" fontId="20" fillId="0" borderId="50" xfId="5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 wrapText="1" shrinkToFit="1"/>
    </xf>
    <xf numFmtId="0" fontId="10" fillId="0" borderId="62" xfId="0" applyFont="1" applyBorder="1" applyAlignment="1">
      <alignment vertical="center" wrapText="1"/>
    </xf>
    <xf numFmtId="0" fontId="10" fillId="0" borderId="6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/>
    </xf>
    <xf numFmtId="0" fontId="20" fillId="0" borderId="22" xfId="7" applyFont="1" applyBorder="1" applyAlignment="1">
      <alignment horizontal="center" vertical="center" wrapText="1"/>
    </xf>
    <xf numFmtId="0" fontId="20" fillId="0" borderId="63" xfId="7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6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66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2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66" xfId="0" applyBorder="1"/>
    <xf numFmtId="0" fontId="8" fillId="0" borderId="6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68" xfId="0" applyFont="1" applyBorder="1" applyAlignment="1">
      <alignment horizontal="center" vertical="center" wrapText="1"/>
    </xf>
  </cellXfs>
  <cellStyles count="11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1 2" xfId="4"/>
    <cellStyle name="Обычный_Відкр_2" xfId="5"/>
    <cellStyle name="Обычный_З_2_28.10" xfId="6"/>
    <cellStyle name="Обычный_Лист2" xfId="7"/>
    <cellStyle name="Обычный_Лист5" xfId="8"/>
    <cellStyle name="Процентный" xfId="9" builtinId="5"/>
    <cellStyle name="Процентный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Equity Indexes and Rates of Return of Funds with Public Issue</a:t>
            </a:r>
          </a:p>
        </c:rich>
      </c:tx>
      <c:layout>
        <c:manualLayout>
          <c:xMode val="edge"/>
          <c:yMode val="edge"/>
          <c:x val="0.2392104485232861"/>
          <c:y val="1.461037709269392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4894420043755897E-2"/>
          <c:y val="0.28084504630759916"/>
          <c:w val="0.95041380908650941"/>
          <c:h val="0.3944817702470903"/>
        </c:manualLayout>
      </c:layout>
      <c:barChart>
        <c:barDir val="col"/>
        <c:grouping val="clustered"/>
        <c:ser>
          <c:idx val="0"/>
          <c:order val="0"/>
          <c:tx>
            <c:strRef>
              <c:f>'IDX + ROR'!$B$2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5.7950620919411421E-4"/>
                  <c:y val="2.7623594258696205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showVal val="1"/>
          </c:dLbls>
          <c:cat>
            <c:strRef>
              <c:f>'IDX + ROR'!$A$3:$A$5</c:f>
              <c:strCache>
                <c:ptCount val="3"/>
                <c:pt idx="0">
                  <c:v>June'20</c:v>
                </c:pt>
                <c:pt idx="1">
                  <c:v>July'20</c:v>
                </c:pt>
                <c:pt idx="2">
                  <c:v>YTD 2020</c:v>
                </c:pt>
              </c:strCache>
            </c:strRef>
          </c:cat>
          <c:val>
            <c:numRef>
              <c:f>'IDX + ROR'!$B$3:$B$5</c:f>
              <c:numCache>
                <c:formatCode>0.00%</c:formatCode>
                <c:ptCount val="3"/>
                <c:pt idx="0">
                  <c:v>-1.3596193065941176E-3</c:v>
                </c:pt>
                <c:pt idx="1">
                  <c:v>1.5016217514915997E-3</c:v>
                </c:pt>
                <c:pt idx="2">
                  <c:v>-1.852251545178063E-2</c:v>
                </c:pt>
              </c:numCache>
            </c:numRef>
          </c:val>
        </c:ser>
        <c:ser>
          <c:idx val="1"/>
          <c:order val="1"/>
          <c:tx>
            <c:strRef>
              <c:f>'IDX + ROR'!$C$2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8.7252297596236445E-3"/>
                  <c:y val="2.7757154327589743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showVal val="1"/>
          </c:dLbls>
          <c:cat>
            <c:strRef>
              <c:f>'IDX + ROR'!$A$3:$A$5</c:f>
              <c:strCache>
                <c:ptCount val="3"/>
                <c:pt idx="0">
                  <c:v>June'20</c:v>
                </c:pt>
                <c:pt idx="1">
                  <c:v>July'20</c:v>
                </c:pt>
                <c:pt idx="2">
                  <c:v>YTD 2020</c:v>
                </c:pt>
              </c:strCache>
            </c:strRef>
          </c:cat>
          <c:val>
            <c:numRef>
              <c:f>'IDX + ROR'!$C$3:$C$5</c:f>
              <c:numCache>
                <c:formatCode>0.00%</c:formatCode>
                <c:ptCount val="3"/>
                <c:pt idx="0">
                  <c:v>-3.3484427547886275E-3</c:v>
                </c:pt>
                <c:pt idx="1">
                  <c:v>-5.0798843913674951E-2</c:v>
                </c:pt>
                <c:pt idx="2">
                  <c:v>-0.14798646228402867</c:v>
                </c:pt>
              </c:numCache>
            </c:numRef>
          </c:val>
        </c:ser>
        <c:ser>
          <c:idx val="2"/>
          <c:order val="2"/>
          <c:tx>
            <c:strRef>
              <c:f>'IDX + ROR'!$D$2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2169241832975242E-3"/>
                  <c:y val="-2.1357981727568202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1352675940023995E-3"/>
                  <c:y val="-2.4909382462257882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3.1796682006493917E-3"/>
                  <c:y val="-1.0182079977778338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'IDX + ROR'!$A$3:$A$5</c:f>
              <c:strCache>
                <c:ptCount val="3"/>
                <c:pt idx="0">
                  <c:v>June'20</c:v>
                </c:pt>
                <c:pt idx="1">
                  <c:v>July'20</c:v>
                </c:pt>
                <c:pt idx="2">
                  <c:v>YTD 2020</c:v>
                </c:pt>
              </c:strCache>
            </c:strRef>
          </c:cat>
          <c:val>
            <c:numRef>
              <c:f>'IDX + ROR'!$D$3:$D$5</c:f>
              <c:numCache>
                <c:formatCode>0.00%</c:formatCode>
                <c:ptCount val="3"/>
                <c:pt idx="0">
                  <c:v>6.1235473873654835E-3</c:v>
                </c:pt>
                <c:pt idx="1">
                  <c:v>1.2851838715746057E-2</c:v>
                </c:pt>
                <c:pt idx="2">
                  <c:v>4.3884254818894491E-2</c:v>
                </c:pt>
              </c:numCache>
            </c:numRef>
          </c:val>
        </c:ser>
        <c:ser>
          <c:idx val="3"/>
          <c:order val="3"/>
          <c:tx>
            <c:strRef>
              <c:f>'IDX + ROR'!$E$2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9365286746887984E-3"/>
                  <c:y val="-1.2879305379984107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9365134083637609E-3"/>
                  <c:y val="-4.9067483253746359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'IDX + ROR'!$A$3:$A$5</c:f>
              <c:strCache>
                <c:ptCount val="3"/>
                <c:pt idx="0">
                  <c:v>June'20</c:v>
                </c:pt>
                <c:pt idx="1">
                  <c:v>July'20</c:v>
                </c:pt>
                <c:pt idx="2">
                  <c:v>YTD 2020</c:v>
                </c:pt>
              </c:strCache>
            </c:strRef>
          </c:cat>
          <c:val>
            <c:numRef>
              <c:f>'IDX + ROR'!$E$3:$E$5</c:f>
              <c:numCache>
                <c:formatCode>0.00%</c:formatCode>
                <c:ptCount val="3"/>
                <c:pt idx="0">
                  <c:v>1.1601609699173787E-2</c:v>
                </c:pt>
                <c:pt idx="1">
                  <c:v>1.9415018628398117E-2</c:v>
                </c:pt>
                <c:pt idx="2">
                  <c:v>-4.4657738934763103E-2</c:v>
                </c:pt>
              </c:numCache>
            </c:numRef>
          </c:val>
        </c:ser>
        <c:ser>
          <c:idx val="4"/>
          <c:order val="4"/>
          <c:tx>
            <c:strRef>
              <c:f>'IDX + ROR'!$F$2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'IDX + ROR'!$A$3:$A$5</c:f>
              <c:strCache>
                <c:ptCount val="3"/>
                <c:pt idx="0">
                  <c:v>June'20</c:v>
                </c:pt>
                <c:pt idx="1">
                  <c:v>July'20</c:v>
                </c:pt>
                <c:pt idx="2">
                  <c:v>YTD 2020</c:v>
                </c:pt>
              </c:strCache>
            </c:strRef>
          </c:cat>
          <c:val>
            <c:numRef>
              <c:f>'IDX + ROR'!$F$3:$F$5</c:f>
              <c:numCache>
                <c:formatCode>0.00%</c:formatCode>
                <c:ptCount val="3"/>
                <c:pt idx="0">
                  <c:v>-1.2388179596287574E-2</c:v>
                </c:pt>
                <c:pt idx="1">
                  <c:v>1.27896082260468E-2</c:v>
                </c:pt>
                <c:pt idx="2">
                  <c:v>-0.11648446152470815</c:v>
                </c:pt>
              </c:numCache>
            </c:numRef>
          </c:val>
        </c:ser>
        <c:dLbls>
          <c:showVal val="1"/>
        </c:dLbls>
        <c:gapWidth val="400"/>
        <c:overlap val="-10"/>
        <c:axId val="67865984"/>
        <c:axId val="67875968"/>
      </c:barChart>
      <c:catAx>
        <c:axId val="67865984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7875968"/>
        <c:crosses val="autoZero"/>
        <c:auto val="1"/>
        <c:lblAlgn val="ctr"/>
        <c:lblOffset val="0"/>
        <c:tickLblSkip val="1"/>
        <c:tickMarkSkip val="1"/>
      </c:catAx>
      <c:valAx>
        <c:axId val="67875968"/>
        <c:scaling>
          <c:orientation val="minMax"/>
          <c:max val="0.05"/>
          <c:min val="-0.22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78659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1092150170648464"/>
          <c:y val="0.88732516412462059"/>
          <c:w val="0.60409556313993173"/>
          <c:h val="5.915501094164137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and Global Equity Indexes  </a:t>
            </a:r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for the Month</a:t>
            </a:r>
          </a:p>
        </c:rich>
      </c:tx>
      <c:layout>
        <c:manualLayout>
          <c:xMode val="edge"/>
          <c:yMode val="edge"/>
          <c:x val="0.18404933529650255"/>
          <c:y val="1.227828002981108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0666151994809918"/>
          <c:y val="0.20873190193642771"/>
          <c:w val="0.55915958992863646"/>
          <c:h val="0.58799640349411975"/>
        </c:manualLayout>
      </c:layout>
      <c:barChart>
        <c:barDir val="bar"/>
        <c:grouping val="clustered"/>
        <c:ser>
          <c:idx val="0"/>
          <c:order val="0"/>
          <c:tx>
            <c:strRef>
              <c:f>'IDX + ROR'!$B$27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'IDX + ROR'!$A$28:$A$40</c:f>
              <c:strCache>
                <c:ptCount val="13"/>
                <c:pt idx="0">
                  <c:v>UX Index</c:v>
                </c:pt>
                <c:pt idx="1">
                  <c:v>FTSE 100  (UK)</c:v>
                </c:pt>
                <c:pt idx="2">
                  <c:v>CAC 40 (France)</c:v>
                </c:pt>
                <c:pt idx="3">
                  <c:v>NIKKEI 225 (Japan)</c:v>
                </c:pt>
                <c:pt idx="4">
                  <c:v>DAX (Germany)</c:v>
                </c:pt>
                <c:pt idx="5">
                  <c:v>PFTS Index</c:v>
                </c:pt>
                <c:pt idx="6">
                  <c:v>WIG20 (Poland)</c:v>
                </c:pt>
                <c:pt idx="7">
                  <c:v>HANG SENG (Hong Kong)</c:v>
                </c:pt>
                <c:pt idx="8">
                  <c:v>РТС (RTSI) (Russia)</c:v>
                </c:pt>
                <c:pt idx="9">
                  <c:v>DJIA (USA)</c:v>
                </c:pt>
                <c:pt idx="10">
                  <c:v>S&amp;P 500 (USA)</c:v>
                </c:pt>
                <c:pt idx="11">
                  <c:v>ММВБ (MICEX) (Russia)</c:v>
                </c:pt>
                <c:pt idx="12">
                  <c:v>SHANGHAI SE COMPOSITE (China)</c:v>
                </c:pt>
              </c:strCache>
            </c:strRef>
          </c:cat>
          <c:val>
            <c:numRef>
              <c:f>'IDX + ROR'!$B$28:$B$40</c:f>
              <c:numCache>
                <c:formatCode>0.00%</c:formatCode>
                <c:ptCount val="13"/>
                <c:pt idx="0">
                  <c:v>-5.0798843913674951E-2</c:v>
                </c:pt>
                <c:pt idx="1">
                  <c:v>-4.408289490318873E-2</c:v>
                </c:pt>
                <c:pt idx="2">
                  <c:v>-3.0855005784047429E-2</c:v>
                </c:pt>
                <c:pt idx="3">
                  <c:v>-2.5939356088035992E-2</c:v>
                </c:pt>
                <c:pt idx="4">
                  <c:v>1.9738557525705858E-4</c:v>
                </c:pt>
                <c:pt idx="5">
                  <c:v>1.5016217514915997E-3</c:v>
                </c:pt>
                <c:pt idx="6">
                  <c:v>4.9578694806744483E-3</c:v>
                </c:pt>
                <c:pt idx="7">
                  <c:v>6.884131985709363E-3</c:v>
                </c:pt>
                <c:pt idx="8">
                  <c:v>1.7985700502214153E-2</c:v>
                </c:pt>
                <c:pt idx="9">
                  <c:v>2.3842360867907697E-2</c:v>
                </c:pt>
                <c:pt idx="10">
                  <c:v>5.5101296975444303E-2</c:v>
                </c:pt>
                <c:pt idx="11">
                  <c:v>6.137722368037335E-2</c:v>
                </c:pt>
                <c:pt idx="12">
                  <c:v>0.1090036754482071</c:v>
                </c:pt>
              </c:numCache>
            </c:numRef>
          </c:val>
        </c:ser>
        <c:ser>
          <c:idx val="1"/>
          <c:order val="1"/>
          <c:tx>
            <c:strRef>
              <c:f>'IDX + ROR'!$C$27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'IDX + ROR'!$A$28:$A$40</c:f>
              <c:strCache>
                <c:ptCount val="13"/>
                <c:pt idx="0">
                  <c:v>UX Index</c:v>
                </c:pt>
                <c:pt idx="1">
                  <c:v>FTSE 100  (UK)</c:v>
                </c:pt>
                <c:pt idx="2">
                  <c:v>CAC 40 (France)</c:v>
                </c:pt>
                <c:pt idx="3">
                  <c:v>NIKKEI 225 (Japan)</c:v>
                </c:pt>
                <c:pt idx="4">
                  <c:v>DAX (Germany)</c:v>
                </c:pt>
                <c:pt idx="5">
                  <c:v>PFTS Index</c:v>
                </c:pt>
                <c:pt idx="6">
                  <c:v>WIG20 (Poland)</c:v>
                </c:pt>
                <c:pt idx="7">
                  <c:v>HANG SENG (Hong Kong)</c:v>
                </c:pt>
                <c:pt idx="8">
                  <c:v>РТС (RTSI) (Russia)</c:v>
                </c:pt>
                <c:pt idx="9">
                  <c:v>DJIA (USA)</c:v>
                </c:pt>
                <c:pt idx="10">
                  <c:v>S&amp;P 500 (USA)</c:v>
                </c:pt>
                <c:pt idx="11">
                  <c:v>ММВБ (MICEX) (Russia)</c:v>
                </c:pt>
                <c:pt idx="12">
                  <c:v>SHANGHAI SE COMPOSITE (China)</c:v>
                </c:pt>
              </c:strCache>
            </c:strRef>
          </c:cat>
          <c:val>
            <c:numRef>
              <c:f>'IDX + ROR'!$C$28:$C$40</c:f>
              <c:numCache>
                <c:formatCode>0.00%</c:formatCode>
                <c:ptCount val="13"/>
                <c:pt idx="0">
                  <c:v>-0.14798646228402867</c:v>
                </c:pt>
                <c:pt idx="1">
                  <c:v>-0.21805675616909115</c:v>
                </c:pt>
                <c:pt idx="2">
                  <c:v>-0.19979224029200116</c:v>
                </c:pt>
                <c:pt idx="3">
                  <c:v>-8.2286480486223224E-2</c:v>
                </c:pt>
                <c:pt idx="4">
                  <c:v>-7.0620370880541183E-2</c:v>
                </c:pt>
                <c:pt idx="5">
                  <c:v>-1.852251545178063E-2</c:v>
                </c:pt>
                <c:pt idx="6">
                  <c:v>-0.17792278462762035</c:v>
                </c:pt>
                <c:pt idx="7">
                  <c:v>-0.12750733866032871</c:v>
                </c:pt>
                <c:pt idx="8">
                  <c:v>-0.20303178989231208</c:v>
                </c:pt>
                <c:pt idx="9">
                  <c:v>-7.3939570628247298E-2</c:v>
                </c:pt>
                <c:pt idx="10">
                  <c:v>1.2486148855694212E-2</c:v>
                </c:pt>
                <c:pt idx="11">
                  <c:v>-4.4092492456999088E-2</c:v>
                </c:pt>
                <c:pt idx="12">
                  <c:v>8.5206483679330702E-2</c:v>
                </c:pt>
              </c:numCache>
            </c:numRef>
          </c:val>
        </c:ser>
        <c:dLbls>
          <c:showVal val="1"/>
        </c:dLbls>
        <c:gapWidth val="100"/>
        <c:overlap val="-20"/>
        <c:axId val="67947136"/>
        <c:axId val="67957120"/>
      </c:barChart>
      <c:catAx>
        <c:axId val="6794713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7957120"/>
        <c:crosses val="autoZero"/>
        <c:lblAlgn val="ctr"/>
        <c:lblOffset val="100"/>
        <c:tickLblSkip val="1"/>
        <c:tickMarkSkip val="1"/>
      </c:catAx>
      <c:valAx>
        <c:axId val="67957120"/>
        <c:scaling>
          <c:orientation val="minMax"/>
          <c:max val="0.15000000000000002"/>
          <c:min val="-0.25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79471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6747994073923517"/>
          <c:y val="0.88642189048488251"/>
          <c:w val="0.54634233095517493"/>
          <c:h val="5.4321118636956593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Funds' Shares in Aggregate NAV of Open-Ended CII</a:t>
            </a:r>
          </a:p>
        </c:rich>
      </c:tx>
      <c:layout>
        <c:manualLayout>
          <c:xMode val="edge"/>
          <c:yMode val="edge"/>
          <c:x val="0.26083863180204075"/>
          <c:y val="7.3232490675507675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7716826212420879"/>
          <c:y val="0.35227332452432186"/>
          <c:w val="0.2926305481998171"/>
          <c:h val="0.3232328712481233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</c:dPt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2.5115204693771157E-2"/>
                  <c:y val="-0.11402532064811734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2.3642407776722336E-2"/>
                  <c:y val="-9.7004168900634485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8.0859262950781288E-2"/>
                  <c:y val="-0.1085911432194815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0.10600604511275359"/>
                  <c:y val="-2.1197793247923483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7.8946934158025131E-2"/>
                  <c:y val="6.2856161033613384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5.5229501564637559E-2"/>
                  <c:y val="0.1218855204644075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5.7596821577791467E-2"/>
                  <c:y val="7.1380384331888438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7.3118204514765917E-2"/>
                  <c:y val="0.10472495059238397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6.5574464521849951E-2"/>
                  <c:y val="3.2802342298553513E-2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8.4798316915825511E-2"/>
                  <c:y val="-8.9637935401634145E-2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4.6173732557543382E-2"/>
                  <c:y val="-0.13794790538011101"/>
                </c:manualLayout>
              </c:layout>
              <c:dLblPos val="bestFit"/>
              <c:showCatName val="1"/>
              <c:showPercent val="1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O_NAV!$B$23:$B$33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OTP Klasychnyi'</c:v>
                </c:pt>
                <c:pt idx="3">
                  <c:v>UNIVER.UA/Myhailo Hrushevskyi: Fond Derzhavnykh Paperiv</c:v>
                </c:pt>
                <c:pt idx="4">
                  <c:v>OTP Fond Aktsii</c:v>
                </c:pt>
                <c:pt idx="5">
                  <c:v>КІNTO-Ekviti</c:v>
                </c:pt>
                <c:pt idx="6">
                  <c:v>Sofiivskyi</c:v>
                </c:pt>
                <c:pt idx="7">
                  <c:v>Altus – Depozyt</c:v>
                </c:pt>
                <c:pt idx="8">
                  <c:v>UNIVER.UA/Iaroslav Mudryi: Fond Aktsii</c:v>
                </c:pt>
                <c:pt idx="9">
                  <c:v>Altus – Zbalansovanyi</c:v>
                </c:pt>
                <c:pt idx="10">
                  <c:v>KINTO-Kaznacheiskyi</c:v>
                </c:pt>
              </c:strCache>
            </c:strRef>
          </c:cat>
          <c:val>
            <c:numRef>
              <c:f>O_NAV!$C$23:$C$33</c:f>
              <c:numCache>
                <c:formatCode>#,##0.00</c:formatCode>
                <c:ptCount val="11"/>
                <c:pt idx="0">
                  <c:v>7884590.0201000124</c:v>
                </c:pt>
                <c:pt idx="1">
                  <c:v>29531698.239999998</c:v>
                </c:pt>
                <c:pt idx="2">
                  <c:v>17540017.300000001</c:v>
                </c:pt>
                <c:pt idx="3">
                  <c:v>8463200.0399999991</c:v>
                </c:pt>
                <c:pt idx="4">
                  <c:v>5761495.7999999998</c:v>
                </c:pt>
                <c:pt idx="5">
                  <c:v>4891280.04</c:v>
                </c:pt>
                <c:pt idx="6">
                  <c:v>4721035.2900999999</c:v>
                </c:pt>
                <c:pt idx="7">
                  <c:v>4657101.2</c:v>
                </c:pt>
                <c:pt idx="8">
                  <c:v>4333363.59</c:v>
                </c:pt>
                <c:pt idx="9">
                  <c:v>3659348.95</c:v>
                </c:pt>
                <c:pt idx="10">
                  <c:v>3489104.85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CatName val="1"/>
            <c:showPercent val="1"/>
            <c:showLeaderLines val="1"/>
          </c:dLbls>
          <c:cat>
            <c:strRef>
              <c:f>O_NAV!$B$23:$B$33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OTP Klasychnyi'</c:v>
                </c:pt>
                <c:pt idx="3">
                  <c:v>UNIVER.UA/Myhailo Hrushevskyi: Fond Derzhavnykh Paperiv</c:v>
                </c:pt>
                <c:pt idx="4">
                  <c:v>OTP Fond Aktsii</c:v>
                </c:pt>
                <c:pt idx="5">
                  <c:v>КІNTO-Ekviti</c:v>
                </c:pt>
                <c:pt idx="6">
                  <c:v>Sofiivskyi</c:v>
                </c:pt>
                <c:pt idx="7">
                  <c:v>Altus – Depozyt</c:v>
                </c:pt>
                <c:pt idx="8">
                  <c:v>UNIVER.UA/Iaroslav Mudryi: Fond Aktsii</c:v>
                </c:pt>
                <c:pt idx="9">
                  <c:v>Altus – Zbalansovanyi</c:v>
                </c:pt>
                <c:pt idx="10">
                  <c:v>KINTO-Kaznacheiskyi</c:v>
                </c:pt>
              </c:strCache>
            </c:strRef>
          </c:cat>
          <c:val>
            <c:numRef>
              <c:f>O_NAV!$D$23:$D$33</c:f>
              <c:numCache>
                <c:formatCode>0.00%</c:formatCode>
                <c:ptCount val="11"/>
                <c:pt idx="0">
                  <c:v>8.3054928534083527E-2</c:v>
                </c:pt>
                <c:pt idx="1">
                  <c:v>0.31108188004202764</c:v>
                </c:pt>
                <c:pt idx="2">
                  <c:v>0.18476355519111826</c:v>
                </c:pt>
                <c:pt idx="3">
                  <c:v>8.9149907947012913E-2</c:v>
                </c:pt>
                <c:pt idx="4">
                  <c:v>6.0690615580333319E-2</c:v>
                </c:pt>
                <c:pt idx="5">
                  <c:v>5.1523910961350936E-2</c:v>
                </c:pt>
                <c:pt idx="6">
                  <c:v>4.973058175841185E-2</c:v>
                </c:pt>
                <c:pt idx="7">
                  <c:v>4.9057110941208883E-2</c:v>
                </c:pt>
                <c:pt idx="8">
                  <c:v>4.5646914089654135E-2</c:v>
                </c:pt>
                <c:pt idx="9">
                  <c:v>3.8546958655900847E-2</c:v>
                </c:pt>
                <c:pt idx="10">
                  <c:v>3.6753636298897684E-2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Open-Ended CIIs' NAV for the Month</a:t>
            </a:r>
          </a:p>
        </c:rich>
      </c:tx>
      <c:layout>
        <c:manualLayout>
          <c:xMode val="edge"/>
          <c:yMode val="edge"/>
          <c:x val="0.40448102717319062"/>
          <c:y val="3.8415495804297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6252580074098484E-2"/>
          <c:y val="0.40936428540340486"/>
          <c:w val="0.89898251936556572"/>
          <c:h val="0.32292959757629303"/>
        </c:manualLayout>
      </c:layout>
      <c:barChart>
        <c:barDir val="col"/>
        <c:grouping val="clustered"/>
        <c:ser>
          <c:idx val="1"/>
          <c:order val="0"/>
          <c:tx>
            <c:strRef>
              <c:f>' O_dynamics NAV'!$C$55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8.6967733945975123E-4"/>
                  <c:y val="-3.397915523861706E-5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 O_dynamics NAV'!$B$56:$B$66</c:f>
              <c:strCache>
                <c:ptCount val="11"/>
                <c:pt idx="0">
                  <c:v>OTP Klasychnyi</c:v>
                </c:pt>
                <c:pt idx="1">
                  <c:v>UNIVER.UA/Iaroslav Mudryi: Fond Aktsii</c:v>
                </c:pt>
                <c:pt idx="2">
                  <c:v>KINTO-Kaznacheiskyi</c:v>
                </c:pt>
                <c:pt idx="3">
                  <c:v>Altus – Depozyt</c:v>
                </c:pt>
                <c:pt idx="4">
                  <c:v>UNIVER.UA/Myhailo Hrushevskyi: Fond Derzhavnykh Paperiv</c:v>
                </c:pt>
                <c:pt idx="5">
                  <c:v>UNIVER.UA/Volodymyr Velykyi: Fond Zbalansovanyi</c:v>
                </c:pt>
                <c:pt idx="6">
                  <c:v>КІNТО-Klasychnyi</c:v>
                </c:pt>
                <c:pt idx="7">
                  <c:v>OTP Fond Aktsii</c:v>
                </c:pt>
                <c:pt idx="8">
                  <c:v>Argentum</c:v>
                </c:pt>
                <c:pt idx="9">
                  <c:v>VSI</c:v>
                </c:pt>
                <c:pt idx="10">
                  <c:v>Others</c:v>
                </c:pt>
              </c:strCache>
            </c:strRef>
          </c:cat>
          <c:val>
            <c:numRef>
              <c:f>' O_dynamics NAV'!$C$56:$C$66</c:f>
              <c:numCache>
                <c:formatCode>#,##0.00</c:formatCode>
                <c:ptCount val="11"/>
                <c:pt idx="0">
                  <c:v>3965.6724100000006</c:v>
                </c:pt>
                <c:pt idx="1">
                  <c:v>760.16906999999981</c:v>
                </c:pt>
                <c:pt idx="2">
                  <c:v>168.16787999999991</c:v>
                </c:pt>
                <c:pt idx="3">
                  <c:v>64.534660000000159</c:v>
                </c:pt>
                <c:pt idx="4">
                  <c:v>57.806989999998358</c:v>
                </c:pt>
                <c:pt idx="5">
                  <c:v>-1.9059499999999534</c:v>
                </c:pt>
                <c:pt idx="6">
                  <c:v>88.116189999997616</c:v>
                </c:pt>
                <c:pt idx="7">
                  <c:v>11.837019999999553</c:v>
                </c:pt>
                <c:pt idx="8">
                  <c:v>-47.583699999999951</c:v>
                </c:pt>
                <c:pt idx="9">
                  <c:v>-131.02117999999993</c:v>
                </c:pt>
                <c:pt idx="10">
                  <c:v>-110.89292999999907</c:v>
                </c:pt>
              </c:numCache>
            </c:numRef>
          </c:val>
        </c:ser>
        <c:ser>
          <c:idx val="0"/>
          <c:order val="1"/>
          <c:tx>
            <c:strRef>
              <c:f>' O_dynamics NAV'!$E$55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7.9417247250899593E-3"/>
                  <c:y val="-4.8320560341237337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4.9190510433081442E-3"/>
                  <c:y val="-1.907364645450049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4.428242885935631E-3"/>
                  <c:y val="3.5813658400746247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4.5763567251083112E-3"/>
                  <c:y val="-1.4012766359269291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2804764019822574E-3"/>
                  <c:y val="-1.4012766359269291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1.8823108391915484E-3"/>
                  <c:y val="9.3111554410146829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3.571957565211338E-3"/>
                  <c:y val="6.529484549895658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2.498074323234678E-3"/>
                  <c:y val="8.5696221127892248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2.6461881624072485E-3"/>
                  <c:y val="-3.6349826735347928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2.299098279086254E-3"/>
                  <c:y val="9.024938554136332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1.539829995485853E-3"/>
                  <c:y val="-4.5819102324859411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450106981926266"/>
                  <c:y val="0.36374597793909585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9022459019515394"/>
                  <c:y val="0.35774356906221311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3421648511653173"/>
                  <c:y val="0.39255754054813302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902304475867625"/>
                  <c:y val="0.35534260551145996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72464426912158686"/>
                  <c:y val="0.35894405083758957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66599502241049"/>
                  <c:y val="0.36134501438834271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0936940008127745"/>
                  <c:y val="0.36614694148984905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4562198015537615"/>
                  <c:y val="0.42497054848329996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7853367908186728"/>
                  <c:y val="0.47539078304911536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81792337964932327"/>
                  <c:y val="0.67827220308775282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86721059525568178"/>
                  <c:y val="0.42497054848329996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 O_dynamics NAV'!$B$56:$B$66</c:f>
              <c:strCache>
                <c:ptCount val="11"/>
                <c:pt idx="0">
                  <c:v>OTP Klasychnyi</c:v>
                </c:pt>
                <c:pt idx="1">
                  <c:v>UNIVER.UA/Iaroslav Mudryi: Fond Aktsii</c:v>
                </c:pt>
                <c:pt idx="2">
                  <c:v>KINTO-Kaznacheiskyi</c:v>
                </c:pt>
                <c:pt idx="3">
                  <c:v>Altus – Depozyt</c:v>
                </c:pt>
                <c:pt idx="4">
                  <c:v>UNIVER.UA/Myhailo Hrushevskyi: Fond Derzhavnykh Paperiv</c:v>
                </c:pt>
                <c:pt idx="5">
                  <c:v>UNIVER.UA/Volodymyr Velykyi: Fond Zbalansovanyi</c:v>
                </c:pt>
                <c:pt idx="6">
                  <c:v>КІNТО-Klasychnyi</c:v>
                </c:pt>
                <c:pt idx="7">
                  <c:v>OTP Fond Aktsii</c:v>
                </c:pt>
                <c:pt idx="8">
                  <c:v>Argentum</c:v>
                </c:pt>
                <c:pt idx="9">
                  <c:v>VSI</c:v>
                </c:pt>
                <c:pt idx="10">
                  <c:v>Others</c:v>
                </c:pt>
              </c:strCache>
            </c:strRef>
          </c:cat>
          <c:val>
            <c:numRef>
              <c:f>' O_dynamics NAV'!$E$56:$E$66</c:f>
              <c:numCache>
                <c:formatCode>#,##0.00</c:formatCode>
                <c:ptCount val="11"/>
                <c:pt idx="0">
                  <c:v>3889.3163403481853</c:v>
                </c:pt>
                <c:pt idx="1">
                  <c:v>503.90591498287074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-5.5795097212543094</c:v>
                </c:pt>
                <c:pt idx="6">
                  <c:v>-18.52840470688837</c:v>
                </c:pt>
                <c:pt idx="7">
                  <c:v>-31.788363299840857</c:v>
                </c:pt>
                <c:pt idx="8">
                  <c:v>-47.590492044093629</c:v>
                </c:pt>
                <c:pt idx="9">
                  <c:v>-171.69302388423995</c:v>
                </c:pt>
                <c:pt idx="10">
                  <c:v>0</c:v>
                </c:pt>
              </c:numCache>
            </c:numRef>
          </c:val>
        </c:ser>
        <c:dLbls>
          <c:showVal val="1"/>
        </c:dLbls>
        <c:overlap val="-30"/>
        <c:axId val="66266240"/>
        <c:axId val="66267776"/>
      </c:barChart>
      <c:lineChart>
        <c:grouping val="standard"/>
        <c:ser>
          <c:idx val="2"/>
          <c:order val="2"/>
          <c:tx>
            <c:strRef>
              <c:f>' O_dynamics NAV'!$D$55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3752517333643558E-2"/>
                  <c:y val="-4.7468602430318155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5865088647191387E-2"/>
                  <c:y val="-5.563111786321928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6.3483305192067463E-3"/>
                  <c:y val="4.720443687118514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4754196248079833E-2"/>
                  <c:y val="4.5761900825940907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8272073652355284E-2"/>
                  <c:y val="4.0229755267530691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1.8123959813182603E-2"/>
                  <c:y val="0.10648683548205429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1.8383178334392965E-2"/>
                  <c:y val="9.0805154274723576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5791070332921379E-2"/>
                  <c:y val="0.10015761982048943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1.9308947737196935E-2"/>
                  <c:y val="9.549690674465397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1197495699940002E-2"/>
                  <c:y val="5.1364103531187914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545874489423638"/>
                  <c:y val="1.2004817753765539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863597509484831"/>
                  <c:y val="9.6038542030124317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4541821950112619"/>
                  <c:y val="9.6038542030124317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79022477914327049"/>
                  <c:y val="9.6038542030124317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3503133878541469"/>
                  <c:y val="9.6038542030124317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 O_dynamics NAV'!$B$56:$B$65</c:f>
              <c:strCache>
                <c:ptCount val="10"/>
                <c:pt idx="0">
                  <c:v>OTP Klasychnyi</c:v>
                </c:pt>
                <c:pt idx="1">
                  <c:v>UNIVER.UA/Iaroslav Mudryi: Fond Aktsii</c:v>
                </c:pt>
                <c:pt idx="2">
                  <c:v>KINTO-Kaznacheiskyi</c:v>
                </c:pt>
                <c:pt idx="3">
                  <c:v>Altus – Depozyt</c:v>
                </c:pt>
                <c:pt idx="4">
                  <c:v>UNIVER.UA/Myhailo Hrushevskyi: Fond Derzhavnykh Paperiv</c:v>
                </c:pt>
                <c:pt idx="5">
                  <c:v>UNIVER.UA/Volodymyr Velykyi: Fond Zbalansovanyi</c:v>
                </c:pt>
                <c:pt idx="6">
                  <c:v>КІNТО-Klasychnyi</c:v>
                </c:pt>
                <c:pt idx="7">
                  <c:v>OTP Fond Aktsii</c:v>
                </c:pt>
                <c:pt idx="8">
                  <c:v>Argentum</c:v>
                </c:pt>
                <c:pt idx="9">
                  <c:v>VSI</c:v>
                </c:pt>
              </c:strCache>
            </c:strRef>
          </c:cat>
          <c:val>
            <c:numRef>
              <c:f>' O_dynamics NAV'!$D$56:$D$65</c:f>
              <c:numCache>
                <c:formatCode>0.00%</c:formatCode>
                <c:ptCount val="10"/>
                <c:pt idx="0">
                  <c:v>0.2921446627543291</c:v>
                </c:pt>
                <c:pt idx="1">
                  <c:v>0.21274214592716878</c:v>
                </c:pt>
                <c:pt idx="2">
                  <c:v>5.0638684660130696E-2</c:v>
                </c:pt>
                <c:pt idx="3">
                  <c:v>1.4051981487458242E-2</c:v>
                </c:pt>
                <c:pt idx="4">
                  <c:v>6.8773690481967829E-3</c:v>
                </c:pt>
                <c:pt idx="5">
                  <c:v>-1.1881420191120421E-3</c:v>
                </c:pt>
                <c:pt idx="6">
                  <c:v>2.9927129739296655E-3</c:v>
                </c:pt>
                <c:pt idx="7">
                  <c:v>2.0587343445795845E-3</c:v>
                </c:pt>
                <c:pt idx="8">
                  <c:v>-3.310463183359906E-2</c:v>
                </c:pt>
                <c:pt idx="9">
                  <c:v>-6.7732758203199558E-2</c:v>
                </c:pt>
              </c:numCache>
            </c:numRef>
          </c:val>
        </c:ser>
        <c:dLbls>
          <c:showVal val="1"/>
        </c:dLbls>
        <c:marker val="1"/>
        <c:axId val="66290048"/>
        <c:axId val="66291584"/>
      </c:lineChart>
      <c:catAx>
        <c:axId val="66266240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267776"/>
        <c:crosses val="autoZero"/>
        <c:lblAlgn val="ctr"/>
        <c:lblOffset val="40"/>
        <c:tickLblSkip val="2"/>
        <c:tickMarkSkip val="1"/>
      </c:catAx>
      <c:valAx>
        <c:axId val="66267776"/>
        <c:scaling>
          <c:orientation val="minMax"/>
          <c:max val="4900"/>
          <c:min val="-20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266240"/>
        <c:crosses val="autoZero"/>
        <c:crossBetween val="between"/>
      </c:valAx>
      <c:catAx>
        <c:axId val="66290048"/>
        <c:scaling>
          <c:orientation val="minMax"/>
        </c:scaling>
        <c:delete val="1"/>
        <c:axPos val="b"/>
        <c:tickLblPos val="none"/>
        <c:crossAx val="66291584"/>
        <c:crosses val="autoZero"/>
        <c:lblAlgn val="ctr"/>
        <c:lblOffset val="100"/>
      </c:catAx>
      <c:valAx>
        <c:axId val="66291584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29004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314443023109043E-2"/>
          <c:y val="0.75564757488407064"/>
          <c:w val="0.4603178000975825"/>
          <c:h val="5.1334753728537408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OPen-ended Funds, Bank Deposits </a:t>
            </a:r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</a:p>
        </c:rich>
      </c:tx>
      <c:layout>
        <c:manualLayout>
          <c:xMode val="edge"/>
          <c:yMode val="edge"/>
          <c:x val="0.31574103237095363"/>
          <c:y val="5.8037959611977712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111118653856419"/>
          <c:y val="0.11665702667524017"/>
          <c:w val="0.87944510049751179"/>
          <c:h val="0.84793988046032787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6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'O_diagram(ROR)'!$A$2:$A$24</c:f>
              <c:strCache>
                <c:ptCount val="23"/>
                <c:pt idx="0">
                  <c:v>Sofiivskyi</c:v>
                </c:pt>
                <c:pt idx="1">
                  <c:v>Argentum</c:v>
                </c:pt>
                <c:pt idx="2">
                  <c:v>КІNTO-Ekviti</c:v>
                </c:pt>
                <c:pt idx="3">
                  <c:v>UNIVER.UA/Volodymyr Velykyi: Fond Zbalansovanyi</c:v>
                </c:pt>
                <c:pt idx="4">
                  <c:v>UNIVER.UA/Taras Shevchenko: Fond Zaoshchadzhen</c:v>
                </c:pt>
                <c:pt idx="5">
                  <c:v>КІNТО-Klasychnyi</c:v>
                </c:pt>
                <c:pt idx="6">
                  <c:v>OTP Klasychnyi</c:v>
                </c:pt>
                <c:pt idx="7">
                  <c:v>ТАSK Resurs</c:v>
                </c:pt>
                <c:pt idx="8">
                  <c:v>UNIVER.UA/Myhailo Hrushevskyi: Fond Derzhavnykh Paperiv</c:v>
                </c:pt>
                <c:pt idx="9">
                  <c:v>Altus – Zbalansovanyi</c:v>
                </c:pt>
                <c:pt idx="10">
                  <c:v>OTP Fond Aktsii</c:v>
                </c:pt>
                <c:pt idx="11">
                  <c:v>Altus – Depozyt</c:v>
                </c:pt>
                <c:pt idx="12">
                  <c:v>VSI</c:v>
                </c:pt>
                <c:pt idx="13">
                  <c:v>Nadbannia</c:v>
                </c:pt>
                <c:pt idx="14">
                  <c:v>KINTO-Kaznacheiskyi</c:v>
                </c:pt>
                <c:pt idx="15">
                  <c:v>UNIVER.UA/Iaroslav Mudryi: Fond Aktsii</c:v>
                </c:pt>
                <c:pt idx="16">
                  <c:v>Funds' average rate of return</c:v>
                </c:pt>
                <c:pt idx="17">
                  <c:v>UX Index</c:v>
                </c:pt>
                <c:pt idx="18">
                  <c:v>PFTS Index</c:v>
                </c:pt>
                <c:pt idx="19">
                  <c:v>EURO Deposits</c:v>
                </c:pt>
                <c:pt idx="20">
                  <c:v>USD Deposits</c:v>
                </c:pt>
                <c:pt idx="21">
                  <c:v>UAH Deposits</c:v>
                </c:pt>
                <c:pt idx="22">
                  <c:v>"Gold" deposit (at official rate of gold)</c:v>
                </c:pt>
              </c:strCache>
            </c:strRef>
          </c:cat>
          <c:val>
            <c:numRef>
              <c:f>'O_diagram(ROR)'!$B$2:$B$24</c:f>
              <c:numCache>
                <c:formatCode>0.00%</c:formatCode>
                <c:ptCount val="23"/>
                <c:pt idx="0">
                  <c:v>-3.6993628526643563E-2</c:v>
                </c:pt>
                <c:pt idx="1">
                  <c:v>5.5394299964817151E-6</c:v>
                </c:pt>
                <c:pt idx="2">
                  <c:v>6.6346953569329514E-5</c:v>
                </c:pt>
                <c:pt idx="3">
                  <c:v>2.3042071347108006E-3</c:v>
                </c:pt>
                <c:pt idx="4">
                  <c:v>2.9538182803374724E-3</c:v>
                </c:pt>
                <c:pt idx="5">
                  <c:v>3.6228017610147045E-3</c:v>
                </c:pt>
                <c:pt idx="6">
                  <c:v>5.1075963979141381E-3</c:v>
                </c:pt>
                <c:pt idx="7">
                  <c:v>5.9617666307942851E-3</c:v>
                </c:pt>
                <c:pt idx="8">
                  <c:v>6.8773690481269689E-3</c:v>
                </c:pt>
                <c:pt idx="9">
                  <c:v>7.5673010944345975E-3</c:v>
                </c:pt>
                <c:pt idx="10">
                  <c:v>7.6294937618872627E-3</c:v>
                </c:pt>
                <c:pt idx="11">
                  <c:v>1.4051981487454457E-2</c:v>
                </c:pt>
                <c:pt idx="12">
                  <c:v>2.1291997506971638E-2</c:v>
                </c:pt>
                <c:pt idx="13">
                  <c:v>4.5643761994878407E-2</c:v>
                </c:pt>
                <c:pt idx="14">
                  <c:v>5.063868466013477E-2</c:v>
                </c:pt>
                <c:pt idx="15">
                  <c:v>6.8900381836355162E-2</c:v>
                </c:pt>
                <c:pt idx="16">
                  <c:v>1.2851838715746057E-2</c:v>
                </c:pt>
                <c:pt idx="17">
                  <c:v>-5.0798843913674951E-2</c:v>
                </c:pt>
                <c:pt idx="18">
                  <c:v>1.5016217514915997E-3</c:v>
                </c:pt>
                <c:pt idx="19">
                  <c:v>8.6895777345804559E-2</c:v>
                </c:pt>
                <c:pt idx="20">
                  <c:v>3.919262094216025E-2</c:v>
                </c:pt>
                <c:pt idx="21">
                  <c:v>5.9452054794520556E-3</c:v>
                </c:pt>
                <c:pt idx="22">
                  <c:v>0.15253942228895712</c:v>
                </c:pt>
              </c:numCache>
            </c:numRef>
          </c:val>
        </c:ser>
        <c:gapWidth val="60"/>
        <c:axId val="67991808"/>
        <c:axId val="67993600"/>
      </c:barChart>
      <c:catAx>
        <c:axId val="67991808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7993600"/>
        <c:crosses val="autoZero"/>
        <c:lblAlgn val="ctr"/>
        <c:lblOffset val="0"/>
        <c:tickLblSkip val="1"/>
        <c:tickMarkSkip val="1"/>
      </c:catAx>
      <c:valAx>
        <c:axId val="67993600"/>
        <c:scaling>
          <c:orientation val="minMax"/>
          <c:max val="0.16"/>
          <c:min val="-6.0000000000000005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7991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Interval CIIs' NAV for the Month</a:t>
            </a:r>
          </a:p>
        </c:rich>
      </c:tx>
      <c:layout>
        <c:manualLayout>
          <c:xMode val="edge"/>
          <c:yMode val="edge"/>
          <c:x val="0.33060350656167981"/>
          <c:y val="6.90185402356620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6293104831727383E-2"/>
          <c:y val="0.36963217865715076"/>
          <c:w val="0.94396556690955691"/>
          <c:h val="0.40797576565478055"/>
        </c:manualLayout>
      </c:layout>
      <c:barChart>
        <c:barDir val="col"/>
        <c:grouping val="clustered"/>
        <c:ser>
          <c:idx val="1"/>
          <c:order val="0"/>
          <c:tx>
            <c:strRef>
              <c:f>'І_dynamics NAV'!$C$32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Mode val="edge"/>
                  <c:yMode val="edge"/>
                  <c:x val="0.60258623860253901"/>
                  <c:y val="0.45705555701174655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55948278805872342"/>
                  <c:y val="0.486196683129945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9827590407146087"/>
                  <c:y val="0.26687136550350304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'І_dynamics NAV'!$B$33:$B$33</c:f>
              <c:strCache>
                <c:ptCount val="1"/>
                <c:pt idx="0">
                  <c:v>Zbalansovanyi Fond Parytet</c:v>
                </c:pt>
              </c:strCache>
            </c:strRef>
          </c:cat>
          <c:val>
            <c:numRef>
              <c:f>'І_dynamics NAV'!$C$33:$C$33</c:f>
              <c:numCache>
                <c:formatCode>#,##0.00</c:formatCode>
                <c:ptCount val="1"/>
                <c:pt idx="0">
                  <c:v>28.719630000000119</c:v>
                </c:pt>
              </c:numCache>
            </c:numRef>
          </c:val>
        </c:ser>
        <c:ser>
          <c:idx val="0"/>
          <c:order val="1"/>
          <c:tx>
            <c:strRef>
              <c:f>'І_dynamics NAV'!$E$32</c:f>
              <c:strCache>
                <c:ptCount val="1"/>
                <c:pt idx="0">
                  <c:v>Net inflow-outflow,  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536517556810069E-2"/>
                  <c:y val="-2.62110027105511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Mode val="edge"/>
                  <c:yMode val="edge"/>
                  <c:x val="0.64612072365179274"/>
                  <c:y val="0.59509247020321354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883621051847314"/>
                  <c:y val="0.44325186569259978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48189657707985606"/>
                  <c:y val="0.47546047877060887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3706900429924305"/>
                  <c:y val="0.4769942222505140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443965961533435"/>
                  <c:y val="0.27914131334274456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5172418274579198"/>
                  <c:y val="0.38650335693610777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85431038977842066"/>
                  <c:y val="0.5582826266854891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0301727310797715"/>
                  <c:y val="0.51533780924814354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625000295967908"/>
                  <c:y val="0.39417207433563389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1250003222761662"/>
                  <c:y val="0.3819021264963922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'І_dynamics NAV'!$B$33:$B$33</c:f>
              <c:strCache>
                <c:ptCount val="1"/>
                <c:pt idx="0">
                  <c:v>Zbalansovanyi Fond Parytet</c:v>
                </c:pt>
              </c:strCache>
            </c:strRef>
          </c:cat>
          <c:val>
            <c:numRef>
              <c:f>'І_dynamics NAV'!$E$33:$E$33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overlap val="-20"/>
        <c:axId val="69270912"/>
        <c:axId val="69297280"/>
      </c:barChart>
      <c:lineChart>
        <c:grouping val="standard"/>
        <c:ser>
          <c:idx val="2"/>
          <c:order val="2"/>
          <c:tx>
            <c:strRef>
              <c:f>'І_dynamics NAV'!$D$32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744995643018032E-3"/>
                  <c:y val="-5.1817026344893068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Mode val="edge"/>
                  <c:yMode val="edge"/>
                  <c:x val="0.58965520343939459"/>
                  <c:y val="0.58282252236397203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543103792551177"/>
                  <c:y val="0.24693270026473554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46336209334601536"/>
                  <c:y val="0.3205523873001847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5913793414611469"/>
                  <c:y val="0.41871197001411681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1120693397295365"/>
                  <c:y val="0.43251566133326358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2758625044125522"/>
                  <c:y val="0.365030948217435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4008625109896162"/>
                  <c:y val="1.2269947839241515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83017245747388457"/>
                  <c:y val="1.2269947839241515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8965520343939459"/>
                  <c:y val="1.2269947839241515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3836209729225393"/>
                  <c:y val="0.5904912397634979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913793414611469"/>
                  <c:y val="1.2269947839241515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val>
            <c:numRef>
              <c:f>'І_dynamics NAV'!$D$33:$D$33</c:f>
              <c:numCache>
                <c:formatCode>0.00%</c:formatCode>
                <c:ptCount val="1"/>
                <c:pt idx="0">
                  <c:v>1.9415018628416398E-2</c:v>
                </c:pt>
              </c:numCache>
            </c:numRef>
          </c:val>
        </c:ser>
        <c:dLbls>
          <c:showVal val="1"/>
        </c:dLbls>
        <c:marker val="1"/>
        <c:axId val="69298816"/>
        <c:axId val="69316992"/>
      </c:lineChart>
      <c:catAx>
        <c:axId val="69270912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297280"/>
        <c:crosses val="autoZero"/>
        <c:lblAlgn val="ctr"/>
        <c:lblOffset val="100"/>
        <c:tickLblSkip val="1"/>
        <c:tickMarkSkip val="1"/>
      </c:catAx>
      <c:valAx>
        <c:axId val="69297280"/>
        <c:scaling>
          <c:orientation val="minMax"/>
          <c:max val="3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270912"/>
        <c:crosses val="autoZero"/>
        <c:crossBetween val="between"/>
      </c:valAx>
      <c:catAx>
        <c:axId val="69298816"/>
        <c:scaling>
          <c:orientation val="minMax"/>
        </c:scaling>
        <c:delete val="1"/>
        <c:axPos val="b"/>
        <c:tickLblPos val="none"/>
        <c:crossAx val="69316992"/>
        <c:crosses val="autoZero"/>
        <c:lblAlgn val="ctr"/>
        <c:lblOffset val="100"/>
      </c:catAx>
      <c:valAx>
        <c:axId val="69316992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298816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959999999999999"/>
          <c:y val="0.81333545139440466"/>
          <c:w val="0.50960000000000005"/>
          <c:h val="6.6666840278229889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Interval Funds, Bank Deposits 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</a:p>
        </c:rich>
      </c:tx>
      <c:layout>
        <c:manualLayout>
          <c:xMode val="edge"/>
          <c:yMode val="edge"/>
          <c:x val="0.31416858469614378"/>
          <c:y val="8.5470963764113488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7494913367292892E-2"/>
          <c:y val="0.18803436241909507"/>
          <c:w val="0.92864552036993608"/>
          <c:h val="0.7540367866705124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'І_diagram(ROR)'!$A$2:$A$9</c:f>
              <c:strCache>
                <c:ptCount val="8"/>
                <c:pt idx="0">
                  <c:v>Zbalansovanyi Fond Parytet</c:v>
                </c:pt>
                <c:pt idx="1">
                  <c:v>Funds' average rate of return</c:v>
                </c:pt>
                <c:pt idx="2">
                  <c:v>UX Index</c:v>
                </c:pt>
                <c:pt idx="3">
                  <c:v>PFTS Index</c:v>
                </c:pt>
                <c:pt idx="4">
                  <c:v>EURO Deposits</c:v>
                </c:pt>
                <c:pt idx="5">
                  <c:v>USD Deposits</c:v>
                </c:pt>
                <c:pt idx="6">
                  <c:v>UAH Deposits</c:v>
                </c:pt>
                <c:pt idx="7">
                  <c:v>"Gold" deposit (at official rate of gold)</c:v>
                </c:pt>
              </c:strCache>
            </c:strRef>
          </c:cat>
          <c:val>
            <c:numRef>
              <c:f>'І_diagram(ROR)'!$B$2:$B$9</c:f>
              <c:numCache>
                <c:formatCode>0.00%</c:formatCode>
                <c:ptCount val="8"/>
                <c:pt idx="0">
                  <c:v>1.9415018628398117E-2</c:v>
                </c:pt>
                <c:pt idx="1">
                  <c:v>1.9415018628398117E-2</c:v>
                </c:pt>
                <c:pt idx="2">
                  <c:v>-5.0798843913674951E-2</c:v>
                </c:pt>
                <c:pt idx="3">
                  <c:v>1.5016217514915997E-3</c:v>
                </c:pt>
                <c:pt idx="4">
                  <c:v>8.6895777345804559E-2</c:v>
                </c:pt>
                <c:pt idx="5">
                  <c:v>3.919262094216025E-2</c:v>
                </c:pt>
                <c:pt idx="6">
                  <c:v>5.9452054794520556E-3</c:v>
                </c:pt>
                <c:pt idx="7">
                  <c:v>0.15253942228895712</c:v>
                </c:pt>
              </c:numCache>
            </c:numRef>
          </c:val>
        </c:ser>
        <c:gapWidth val="60"/>
        <c:axId val="68132224"/>
        <c:axId val="68138112"/>
      </c:barChart>
      <c:catAx>
        <c:axId val="68132224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8138112"/>
        <c:crosses val="autoZero"/>
        <c:lblAlgn val="ctr"/>
        <c:lblOffset val="100"/>
        <c:tickLblSkip val="1"/>
        <c:tickMarkSkip val="1"/>
      </c:catAx>
      <c:valAx>
        <c:axId val="68138112"/>
        <c:scaling>
          <c:orientation val="minMax"/>
          <c:max val="0.16"/>
          <c:min val="-6.0000000000000005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8132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Closed-End CIIs’ NAV for the Month</a:t>
            </a:r>
          </a:p>
        </c:rich>
      </c:tx>
      <c:layout>
        <c:manualLayout>
          <c:xMode val="edge"/>
          <c:yMode val="edge"/>
          <c:x val="0.37777805118110236"/>
          <c:y val="5.119476929289164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8409100761101726E-2"/>
          <c:y val="0.35207100591715978"/>
          <c:w val="0.93465941504024685"/>
          <c:h val="0.42899408284023671"/>
        </c:manualLayout>
      </c:layout>
      <c:barChart>
        <c:barDir val="col"/>
        <c:grouping val="clustered"/>
        <c:ser>
          <c:idx val="1"/>
          <c:order val="0"/>
          <c:tx>
            <c:strRef>
              <c:f>'C_dynamics NAV'!$C$35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1.1404559151007583E-3"/>
                  <c:y val="-1.0343195866139967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0268238696351828"/>
                  <c:y val="0.36689565009260516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402303042695735"/>
                  <c:y val="0.53925128106634024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67892764761560986"/>
                  <c:y val="0.58703304014816804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48927235101869848"/>
                  <c:y val="0.5153604015254265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6513446965746306"/>
                  <c:y val="0.51877338431698561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4137973030955475"/>
                  <c:y val="0.5102409273380880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1149471874841275"/>
                  <c:y val="0.51877338431698561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5593899585924141"/>
                  <c:y val="0.59044602293972703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49272062913864245"/>
                  <c:y val="0.72355235181053268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3409996657796843"/>
                  <c:y val="0.72355235181053268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57701187207060312"/>
                  <c:y val="0.9556351816365527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4789301357937233"/>
                  <c:y val="0.48293706500561512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'C_dynamics NAV'!$B$36:$B$36</c:f>
              <c:strCache>
                <c:ptCount val="1"/>
                <c:pt idx="0">
                  <c:v>Іndeks Ukrainskoi Birzhi</c:v>
                </c:pt>
              </c:strCache>
            </c:strRef>
          </c:cat>
          <c:val>
            <c:numRef>
              <c:f>'C_dynamics NAV'!$C$36:$C$36</c:f>
              <c:numCache>
                <c:formatCode>#,##0.00</c:formatCode>
                <c:ptCount val="1"/>
                <c:pt idx="0">
                  <c:v>121.32828999999911</c:v>
                </c:pt>
              </c:numCache>
            </c:numRef>
          </c:val>
        </c:ser>
        <c:ser>
          <c:idx val="0"/>
          <c:order val="1"/>
          <c:tx>
            <c:strRef>
              <c:f>'C_dynamics NAV'!$E$35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67432994345568475"/>
                  <c:y val="0.5187733843169856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4367864786788873"/>
                  <c:y val="0.50170847035919042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49348691316529658"/>
                  <c:y val="0.51877338431698561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'C_dynamics NAV'!$B$36:$B$36</c:f>
              <c:strCache>
                <c:ptCount val="1"/>
                <c:pt idx="0">
                  <c:v>Іndeks Ukrainskoi Birzhi</c:v>
                </c:pt>
              </c:strCache>
            </c:strRef>
          </c:cat>
          <c:val>
            <c:numRef>
              <c:f>'C_dynamics NAV'!$E$36:$E$36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overlap val="-20"/>
        <c:axId val="66668416"/>
        <c:axId val="66669952"/>
      </c:barChart>
      <c:lineChart>
        <c:grouping val="standard"/>
        <c:ser>
          <c:idx val="2"/>
          <c:order val="2"/>
          <c:tx>
            <c:strRef>
              <c:f>'C_dynamics NAV'!$D$35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7252460723687939E-3"/>
                  <c:y val="-5.5589154789393858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Mode val="edge"/>
                  <c:yMode val="edge"/>
                  <c:x val="0.58314214428383637"/>
                  <c:y val="0.5102409273380880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4942571258942383"/>
                  <c:y val="0.5819135659608292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8773984844376159"/>
                  <c:y val="1.3651931166236468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4942571258942383"/>
                  <c:y val="1.3651931166236468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2528783122818818"/>
                  <c:y val="1.3651931166236468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6475126216576446"/>
                  <c:y val="0.86689762905601575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0344860551180093"/>
                  <c:y val="0.8993209655758273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444448009377999"/>
                  <c:y val="0.87884306882647278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58582413837712599"/>
                  <c:y val="0.93686377628297768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3333374802968567"/>
                  <c:y val="0.98293904396902554"/>
                </c:manualLayout>
              </c:layout>
              <c:dLblPos val="r"/>
              <c:showVal val="1"/>
            </c:dLbl>
            <c:dLbl>
              <c:idx val="15"/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31803864589606"/>
                  <c:y val="0.66382515295824851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b"/>
            <c:showVal val="1"/>
          </c:dLbls>
          <c:val>
            <c:numRef>
              <c:f>'C_dynamics NAV'!$D$36:$D$36</c:f>
              <c:numCache>
                <c:formatCode>0.00%</c:formatCode>
                <c:ptCount val="1"/>
                <c:pt idx="0">
                  <c:v>1.2789608226125375E-2</c:v>
                </c:pt>
              </c:numCache>
            </c:numRef>
          </c:val>
        </c:ser>
        <c:dLbls>
          <c:showVal val="1"/>
        </c:dLbls>
        <c:marker val="1"/>
        <c:axId val="66688128"/>
        <c:axId val="66689664"/>
      </c:lineChart>
      <c:catAx>
        <c:axId val="66668416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669952"/>
        <c:crosses val="autoZero"/>
        <c:lblAlgn val="ctr"/>
        <c:lblOffset val="100"/>
        <c:tickLblSkip val="1"/>
        <c:tickMarkSkip val="1"/>
      </c:catAx>
      <c:valAx>
        <c:axId val="66669952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668416"/>
        <c:crosses val="autoZero"/>
        <c:crossBetween val="between"/>
      </c:valAx>
      <c:catAx>
        <c:axId val="66688128"/>
        <c:scaling>
          <c:orientation val="minMax"/>
        </c:scaling>
        <c:delete val="1"/>
        <c:axPos val="b"/>
        <c:tickLblPos val="none"/>
        <c:crossAx val="66689664"/>
        <c:crosses val="autoZero"/>
        <c:lblAlgn val="ctr"/>
        <c:lblOffset val="100"/>
      </c:catAx>
      <c:valAx>
        <c:axId val="66689664"/>
        <c:scaling>
          <c:orientation val="minMax"/>
          <c:max val="0.15000000000000002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68812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18821029254229893"/>
          <c:y val="0.85798816568047342"/>
          <c:w val="0.41974446374527802"/>
          <c:h val="7.100591715976331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Closed-End Funds, Bank Deposits 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</a:p>
        </c:rich>
      </c:tx>
      <c:layout>
        <c:manualLayout>
          <c:xMode val="edge"/>
          <c:yMode val="edge"/>
          <c:x val="0.30616264600391085"/>
          <c:y val="9.4161374989416655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9179564274159452E-2"/>
          <c:y val="0.21751424930335403"/>
          <c:w val="0.9621748077536656"/>
          <c:h val="0.72504749767784671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'C_diagram(ROR)'!$A$2:$A$9</c:f>
              <c:strCache>
                <c:ptCount val="8"/>
                <c:pt idx="0">
                  <c:v>Іndeks Ukrainskoi Birzhi</c:v>
                </c:pt>
                <c:pt idx="1">
                  <c:v>Funds' average rate of return</c:v>
                </c:pt>
                <c:pt idx="2">
                  <c:v>UX Index</c:v>
                </c:pt>
                <c:pt idx="3">
                  <c:v>PFTS Index</c:v>
                </c:pt>
                <c:pt idx="4">
                  <c:v>EURO Deposits</c:v>
                </c:pt>
                <c:pt idx="5">
                  <c:v>USD Deposits</c:v>
                </c:pt>
                <c:pt idx="6">
                  <c:v>UAH Deposits</c:v>
                </c:pt>
                <c:pt idx="7">
                  <c:v>"Gold" deposit (at official rate of gold)</c:v>
                </c:pt>
              </c:strCache>
            </c:strRef>
          </c:cat>
          <c:val>
            <c:numRef>
              <c:f>'C_diagram(ROR)'!$B$2:$B$9</c:f>
              <c:numCache>
                <c:formatCode>0.00%</c:formatCode>
                <c:ptCount val="8"/>
                <c:pt idx="0">
                  <c:v>1.27896082260468E-2</c:v>
                </c:pt>
                <c:pt idx="1">
                  <c:v>1.27896082260468E-2</c:v>
                </c:pt>
                <c:pt idx="2">
                  <c:v>-5.0798843913674951E-2</c:v>
                </c:pt>
                <c:pt idx="3">
                  <c:v>1.5016217514915997E-3</c:v>
                </c:pt>
                <c:pt idx="4">
                  <c:v>8.6895777345804559E-2</c:v>
                </c:pt>
                <c:pt idx="5">
                  <c:v>3.919262094216025E-2</c:v>
                </c:pt>
                <c:pt idx="6">
                  <c:v>5.9452054794520556E-3</c:v>
                </c:pt>
                <c:pt idx="7">
                  <c:v>0.15253942228895712</c:v>
                </c:pt>
              </c:numCache>
            </c:numRef>
          </c:val>
        </c:ser>
        <c:gapWidth val="60"/>
        <c:axId val="56779136"/>
        <c:axId val="56780672"/>
      </c:barChart>
      <c:catAx>
        <c:axId val="5677913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56780672"/>
        <c:crosses val="autoZero"/>
        <c:lblAlgn val="ctr"/>
        <c:lblOffset val="100"/>
        <c:tickLblSkip val="1"/>
        <c:tickMarkSkip val="1"/>
      </c:catAx>
      <c:valAx>
        <c:axId val="56780672"/>
        <c:scaling>
          <c:orientation val="minMax"/>
          <c:max val="0.16"/>
          <c:min val="-6.0000000000000005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56779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628650</xdr:colOff>
      <xdr:row>24</xdr:row>
      <xdr:rowOff>133350</xdr:rowOff>
    </xdr:to>
    <xdr:graphicFrame macro="">
      <xdr:nvGraphicFramePr>
        <xdr:cNvPr id="1025" name="Діагр.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26</xdr:row>
      <xdr:rowOff>19050</xdr:rowOff>
    </xdr:from>
    <xdr:to>
      <xdr:col>11</xdr:col>
      <xdr:colOff>600075</xdr:colOff>
      <xdr:row>46</xdr:row>
      <xdr:rowOff>133350</xdr:rowOff>
    </xdr:to>
    <xdr:graphicFrame macro="">
      <xdr:nvGraphicFramePr>
        <xdr:cNvPr id="1026" name="Діагр.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33</xdr:row>
      <xdr:rowOff>104775</xdr:rowOff>
    </xdr:from>
    <xdr:to>
      <xdr:col>4</xdr:col>
      <xdr:colOff>561975</xdr:colOff>
      <xdr:row>57</xdr:row>
      <xdr:rowOff>104775</xdr:rowOff>
    </xdr:to>
    <xdr:graphicFrame macro="">
      <xdr:nvGraphicFramePr>
        <xdr:cNvPr id="4097" name="Діагр.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24</xdr:row>
      <xdr:rowOff>104775</xdr:rowOff>
    </xdr:from>
    <xdr:to>
      <xdr:col>7</xdr:col>
      <xdr:colOff>38100</xdr:colOff>
      <xdr:row>49</xdr:row>
      <xdr:rowOff>142875</xdr:rowOff>
    </xdr:to>
    <xdr:graphicFrame macro="">
      <xdr:nvGraphicFramePr>
        <xdr:cNvPr id="6145" name="Діагр.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0</xdr:row>
      <xdr:rowOff>85725</xdr:rowOff>
    </xdr:from>
    <xdr:to>
      <xdr:col>18</xdr:col>
      <xdr:colOff>28575</xdr:colOff>
      <xdr:row>56</xdr:row>
      <xdr:rowOff>95250</xdr:rowOff>
    </xdr:to>
    <xdr:graphicFrame macro="">
      <xdr:nvGraphicFramePr>
        <xdr:cNvPr id="8193" name="Діагр.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0.4755</cdr:x>
      <cdr:y>0.51311</cdr:y>
    </cdr:from>
    <cdr:to>
      <cdr:x>0.48589</cdr:x>
      <cdr:y>0.53513</cdr:y>
    </cdr:to>
    <cdr:sp macro="" textlink="">
      <cdr:nvSpPr>
        <cdr:cNvPr id="77825" name="Text Box 1">
          <a:extLst xmlns:a="http://schemas.openxmlformats.org/drawingml/2006/main">
            <a:ext uri="{FF2B5EF4-FFF2-40B4-BE49-F238E27FC236}"/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18" y="4816590"/>
          <a:ext cx="101898" cy="2066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/>
          <a:ext uri="{91240B29-F687-4F45-9708-019B960494DF}"/>
          <a:ext uri="{AF507438-7753-43E0-B8FC-AC1667EBCBE1}"/>
        </a:extLst>
      </cdr:spPr>
      <cdr:txBody>
        <a:bodyPr xmlns:a="http://schemas.openxmlformats.org/drawingml/2006/main" vertOverflow="clip" wrap="square" lIns="45720" tIns="36576" rIns="45720" bIns="36576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uk-UA" sz="115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19050</xdr:rowOff>
    </xdr:from>
    <xdr:to>
      <xdr:col>7</xdr:col>
      <xdr:colOff>9525</xdr:colOff>
      <xdr:row>29</xdr:row>
      <xdr:rowOff>152400</xdr:rowOff>
    </xdr:to>
    <xdr:graphicFrame macro="">
      <xdr:nvGraphicFramePr>
        <xdr:cNvPr id="10241" name="Діагр.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19</xdr:col>
      <xdr:colOff>180975</xdr:colOff>
      <xdr:row>35</xdr:row>
      <xdr:rowOff>104775</xdr:rowOff>
    </xdr:to>
    <xdr:graphicFrame macro="">
      <xdr:nvGraphicFramePr>
        <xdr:cNvPr id="12289" name="Діагр.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123825</xdr:rowOff>
    </xdr:from>
    <xdr:to>
      <xdr:col>9</xdr:col>
      <xdr:colOff>314325</xdr:colOff>
      <xdr:row>29</xdr:row>
      <xdr:rowOff>76200</xdr:rowOff>
    </xdr:to>
    <xdr:graphicFrame macro="">
      <xdr:nvGraphicFramePr>
        <xdr:cNvPr id="14337" name="Діагр.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428625</xdr:colOff>
      <xdr:row>36</xdr:row>
      <xdr:rowOff>76200</xdr:rowOff>
    </xdr:to>
    <xdr:graphicFrame macro="">
      <xdr:nvGraphicFramePr>
        <xdr:cNvPr id="16385" name="Діагр.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N42"/>
  <sheetViews>
    <sheetView tabSelected="1" zoomScale="75" zoomScaleNormal="60" workbookViewId="0">
      <selection activeCell="A3" sqref="A3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66" t="s">
        <v>13</v>
      </c>
      <c r="B1" s="66"/>
      <c r="C1" s="66"/>
      <c r="D1" s="67"/>
      <c r="E1" s="67"/>
      <c r="F1" s="67"/>
    </row>
    <row r="2" spans="1:14" ht="30.75" thickBot="1">
      <c r="A2" s="25" t="s">
        <v>14</v>
      </c>
      <c r="B2" s="25" t="s">
        <v>15</v>
      </c>
      <c r="C2" s="25" t="s">
        <v>16</v>
      </c>
      <c r="D2" s="25" t="s">
        <v>17</v>
      </c>
      <c r="E2" s="25" t="s">
        <v>18</v>
      </c>
      <c r="F2" s="25" t="s">
        <v>19</v>
      </c>
      <c r="G2" s="2"/>
      <c r="I2" s="1"/>
    </row>
    <row r="3" spans="1:14" ht="14.25">
      <c r="A3" s="80" t="s">
        <v>20</v>
      </c>
      <c r="B3" s="81">
        <v>-1.3596193065941176E-3</v>
      </c>
      <c r="C3" s="81">
        <v>-3.3484427547886275E-3</v>
      </c>
      <c r="D3" s="81">
        <v>6.1235473873654835E-3</v>
      </c>
      <c r="E3" s="81">
        <v>1.1601609699173787E-2</v>
      </c>
      <c r="F3" s="81">
        <v>-1.2388179596287574E-2</v>
      </c>
      <c r="G3" s="54"/>
      <c r="H3" s="54"/>
      <c r="I3" s="2"/>
      <c r="J3" s="2"/>
      <c r="K3" s="2"/>
      <c r="L3" s="2"/>
    </row>
    <row r="4" spans="1:14" ht="14.25">
      <c r="A4" s="80" t="s">
        <v>21</v>
      </c>
      <c r="B4" s="81">
        <v>1.5016217514915997E-3</v>
      </c>
      <c r="C4" s="81">
        <v>-5.0798843913674951E-2</v>
      </c>
      <c r="D4" s="81">
        <v>1.2851838715746057E-2</v>
      </c>
      <c r="E4" s="81">
        <v>1.9415018628398117E-2</v>
      </c>
      <c r="F4" s="81">
        <v>1.27896082260468E-2</v>
      </c>
      <c r="G4" s="54"/>
      <c r="H4" s="54"/>
      <c r="I4" s="2"/>
      <c r="J4" s="2"/>
      <c r="K4" s="2"/>
      <c r="L4" s="2"/>
    </row>
    <row r="5" spans="1:14" ht="15" thickBot="1">
      <c r="A5" s="70" t="s">
        <v>22</v>
      </c>
      <c r="B5" s="72">
        <v>-1.852251545178063E-2</v>
      </c>
      <c r="C5" s="72">
        <v>-0.14798646228402867</v>
      </c>
      <c r="D5" s="72">
        <v>4.3884254818894491E-2</v>
      </c>
      <c r="E5" s="72">
        <v>-4.4657738934763103E-2</v>
      </c>
      <c r="F5" s="72">
        <v>-0.11648446152470815</v>
      </c>
      <c r="G5" s="54"/>
      <c r="H5" s="54"/>
      <c r="I5" s="2"/>
      <c r="J5" s="2"/>
      <c r="K5" s="2"/>
      <c r="L5" s="2"/>
    </row>
    <row r="6" spans="1:14" ht="14.25">
      <c r="A6" s="64"/>
      <c r="B6" s="63"/>
      <c r="C6" s="63"/>
      <c r="D6" s="65"/>
      <c r="E6" s="65"/>
      <c r="F6" s="65"/>
      <c r="G6" s="10"/>
      <c r="J6" s="2"/>
      <c r="K6" s="2"/>
      <c r="L6" s="2"/>
      <c r="M6" s="2"/>
      <c r="N6" s="2"/>
    </row>
    <row r="7" spans="1:14" ht="14.25">
      <c r="A7" s="64"/>
      <c r="B7" s="65"/>
      <c r="C7" s="65"/>
      <c r="D7" s="65"/>
      <c r="E7" s="65"/>
      <c r="F7" s="65"/>
      <c r="J7" s="4"/>
      <c r="K7" s="4"/>
      <c r="L7" s="4"/>
      <c r="M7" s="4"/>
      <c r="N7" s="4"/>
    </row>
    <row r="8" spans="1:14" ht="14.25">
      <c r="A8" s="64"/>
      <c r="B8" s="65"/>
      <c r="C8" s="65"/>
      <c r="D8" s="65"/>
      <c r="E8" s="65"/>
      <c r="F8" s="65"/>
    </row>
    <row r="9" spans="1:14" ht="14.25">
      <c r="A9" s="64"/>
      <c r="B9" s="65"/>
      <c r="C9" s="65"/>
      <c r="D9" s="65"/>
      <c r="E9" s="65"/>
      <c r="F9" s="65"/>
    </row>
    <row r="10" spans="1:14" ht="14.25">
      <c r="A10" s="64"/>
      <c r="B10" s="65"/>
      <c r="C10" s="65"/>
      <c r="D10" s="65"/>
      <c r="E10" s="65"/>
      <c r="F10" s="65"/>
      <c r="N10" s="10"/>
    </row>
    <row r="11" spans="1:14" ht="14.25">
      <c r="A11" s="64"/>
      <c r="B11" s="65"/>
      <c r="C11" s="65"/>
      <c r="D11" s="65"/>
      <c r="E11" s="65"/>
      <c r="F11" s="65"/>
    </row>
    <row r="12" spans="1:14" ht="14.25">
      <c r="A12" s="64"/>
      <c r="B12" s="65"/>
      <c r="C12" s="65"/>
      <c r="D12" s="65"/>
      <c r="E12" s="65"/>
      <c r="F12" s="65"/>
    </row>
    <row r="13" spans="1:14" ht="14.25">
      <c r="A13" s="64"/>
      <c r="B13" s="65"/>
      <c r="C13" s="65"/>
      <c r="D13" s="65"/>
      <c r="E13" s="65"/>
      <c r="F13" s="65"/>
    </row>
    <row r="14" spans="1:14" ht="14.25">
      <c r="A14" s="64"/>
      <c r="B14" s="65"/>
      <c r="C14" s="65"/>
      <c r="D14" s="65"/>
      <c r="E14" s="65"/>
      <c r="F14" s="65"/>
    </row>
    <row r="15" spans="1:14" ht="14.25">
      <c r="A15" s="64"/>
      <c r="B15" s="65"/>
      <c r="C15" s="65"/>
      <c r="D15" s="65"/>
      <c r="E15" s="65"/>
      <c r="F15" s="65"/>
    </row>
    <row r="16" spans="1:14" ht="14.25">
      <c r="A16" s="64"/>
      <c r="B16" s="65"/>
      <c r="C16" s="65"/>
      <c r="D16" s="65"/>
      <c r="E16" s="65"/>
      <c r="F16" s="65"/>
    </row>
    <row r="17" spans="1:6" ht="14.25">
      <c r="A17" s="64"/>
      <c r="B17" s="65"/>
      <c r="C17" s="65"/>
      <c r="D17" s="65"/>
      <c r="E17" s="65"/>
      <c r="F17" s="65"/>
    </row>
    <row r="18" spans="1:6" ht="14.25">
      <c r="A18" s="64"/>
      <c r="B18" s="65"/>
      <c r="C18" s="65"/>
      <c r="D18" s="65"/>
      <c r="E18" s="65"/>
      <c r="F18" s="65"/>
    </row>
    <row r="19" spans="1:6" ht="14.25">
      <c r="A19" s="64"/>
      <c r="B19" s="65"/>
      <c r="C19" s="65"/>
      <c r="D19" s="65"/>
      <c r="E19" s="65"/>
      <c r="F19" s="65"/>
    </row>
    <row r="20" spans="1:6" ht="14.25">
      <c r="A20" s="64"/>
      <c r="B20" s="65"/>
      <c r="C20" s="65"/>
      <c r="D20" s="65"/>
      <c r="E20" s="65"/>
      <c r="F20" s="65"/>
    </row>
    <row r="21" spans="1:6" ht="14.25">
      <c r="A21" s="64"/>
      <c r="B21" s="65"/>
      <c r="C21" s="65"/>
      <c r="D21" s="65"/>
      <c r="E21" s="65"/>
      <c r="F21" s="65"/>
    </row>
    <row r="22" spans="1:6" ht="14.25">
      <c r="A22" s="64"/>
      <c r="B22" s="65"/>
      <c r="C22" s="65"/>
      <c r="D22" s="65"/>
      <c r="E22" s="65"/>
      <c r="F22" s="65"/>
    </row>
    <row r="23" spans="1:6" ht="14.25">
      <c r="A23" s="64"/>
      <c r="B23" s="65"/>
      <c r="C23" s="65"/>
      <c r="D23" s="65"/>
      <c r="E23" s="65"/>
      <c r="F23" s="65"/>
    </row>
    <row r="24" spans="1:6" ht="14.25">
      <c r="A24" s="64"/>
      <c r="B24" s="65"/>
      <c r="C24" s="65"/>
      <c r="D24" s="65"/>
      <c r="E24" s="65"/>
      <c r="F24" s="65"/>
    </row>
    <row r="25" spans="1:6" ht="14.25">
      <c r="A25" s="64"/>
      <c r="B25" s="65"/>
      <c r="C25" s="65"/>
      <c r="D25" s="65"/>
      <c r="E25" s="65"/>
      <c r="F25" s="65"/>
    </row>
    <row r="26" spans="1:6" ht="14.25">
      <c r="A26" s="64"/>
      <c r="B26" s="65"/>
      <c r="C26" s="65"/>
      <c r="D26" s="65"/>
      <c r="E26" s="65"/>
      <c r="F26" s="65"/>
    </row>
    <row r="27" spans="1:6" ht="15">
      <c r="A27" s="160" t="s">
        <v>23</v>
      </c>
      <c r="B27" s="161" t="s">
        <v>24</v>
      </c>
      <c r="C27" s="162" t="s">
        <v>25</v>
      </c>
      <c r="D27" s="69"/>
      <c r="E27" s="65"/>
      <c r="F27" s="65"/>
    </row>
    <row r="28" spans="1:6" ht="14.25">
      <c r="A28" s="165" t="s">
        <v>16</v>
      </c>
      <c r="B28" s="27">
        <v>-5.0798843913674951E-2</v>
      </c>
      <c r="C28" s="60">
        <v>-0.14798646228402867</v>
      </c>
      <c r="D28" s="69"/>
      <c r="E28" s="65"/>
      <c r="F28" s="65"/>
    </row>
    <row r="29" spans="1:6" ht="14.25">
      <c r="A29" s="166" t="s">
        <v>29</v>
      </c>
      <c r="B29" s="27">
        <v>-4.408289490318873E-2</v>
      </c>
      <c r="C29" s="60">
        <v>-0.21805675616909115</v>
      </c>
      <c r="D29" s="69"/>
      <c r="E29" s="65"/>
      <c r="F29" s="65"/>
    </row>
    <row r="30" spans="1:6" ht="14.25">
      <c r="A30" s="168" t="s">
        <v>34</v>
      </c>
      <c r="B30" s="27">
        <v>-3.0855005784047429E-2</v>
      </c>
      <c r="C30" s="60">
        <v>-0.19979224029200116</v>
      </c>
      <c r="D30" s="69"/>
      <c r="E30" s="65"/>
      <c r="F30" s="65"/>
    </row>
    <row r="31" spans="1:6" ht="14.25">
      <c r="A31" s="164" t="s">
        <v>31</v>
      </c>
      <c r="B31" s="27">
        <v>-2.5939356088035992E-2</v>
      </c>
      <c r="C31" s="60">
        <v>-8.2286480486223224E-2</v>
      </c>
      <c r="D31" s="69"/>
      <c r="E31" s="65"/>
      <c r="F31" s="65"/>
    </row>
    <row r="32" spans="1:6" ht="14.25">
      <c r="A32" s="169" t="s">
        <v>35</v>
      </c>
      <c r="B32" s="27">
        <v>1.9738557525705858E-4</v>
      </c>
      <c r="C32" s="60">
        <v>-7.0620370880541183E-2</v>
      </c>
      <c r="D32" s="69"/>
      <c r="E32" s="65"/>
      <c r="F32" s="65"/>
    </row>
    <row r="33" spans="1:6" ht="14.25">
      <c r="A33" s="167" t="s">
        <v>15</v>
      </c>
      <c r="B33" s="27">
        <v>1.5016217514915997E-3</v>
      </c>
      <c r="C33" s="60">
        <v>-1.852251545178063E-2</v>
      </c>
      <c r="D33" s="69"/>
      <c r="E33" s="65"/>
      <c r="F33" s="65"/>
    </row>
    <row r="34" spans="1:6" ht="14.25">
      <c r="A34" s="164" t="s">
        <v>27</v>
      </c>
      <c r="B34" s="27">
        <v>4.9578694806744483E-3</v>
      </c>
      <c r="C34" s="60">
        <v>-0.17792278462762035</v>
      </c>
      <c r="D34" s="69"/>
      <c r="E34" s="65"/>
      <c r="F34" s="65"/>
    </row>
    <row r="35" spans="1:6" ht="14.25">
      <c r="A35" s="170" t="s">
        <v>36</v>
      </c>
      <c r="B35" s="27">
        <v>6.884131985709363E-3</v>
      </c>
      <c r="C35" s="60">
        <v>-0.12750733866032871</v>
      </c>
      <c r="D35" s="69"/>
      <c r="E35" s="65"/>
      <c r="F35" s="65"/>
    </row>
    <row r="36" spans="1:6" ht="14.25">
      <c r="A36" s="163" t="s">
        <v>26</v>
      </c>
      <c r="B36" s="27">
        <v>1.7985700502214153E-2</v>
      </c>
      <c r="C36" s="60">
        <v>-0.20303178989231208</v>
      </c>
      <c r="D36" s="69"/>
      <c r="E36" s="65"/>
      <c r="F36" s="65"/>
    </row>
    <row r="37" spans="1:6" ht="14.25">
      <c r="A37" s="164" t="s">
        <v>30</v>
      </c>
      <c r="B37" s="27">
        <v>2.3842360867907697E-2</v>
      </c>
      <c r="C37" s="60">
        <v>-7.3939570628247298E-2</v>
      </c>
      <c r="D37" s="69"/>
      <c r="E37" s="65"/>
      <c r="F37" s="65"/>
    </row>
    <row r="38" spans="1:6" ht="14.25">
      <c r="A38" s="164" t="s">
        <v>33</v>
      </c>
      <c r="B38" s="27">
        <v>5.5101296975444303E-2</v>
      </c>
      <c r="C38" s="60">
        <v>1.2486148855694212E-2</v>
      </c>
      <c r="D38" s="69"/>
      <c r="E38" s="65"/>
      <c r="F38" s="65"/>
    </row>
    <row r="39" spans="1:6" ht="14.25">
      <c r="A39" s="164" t="s">
        <v>28</v>
      </c>
      <c r="B39" s="27">
        <v>6.137722368037335E-2</v>
      </c>
      <c r="C39" s="60">
        <v>-4.4092492456999088E-2</v>
      </c>
      <c r="D39" s="69"/>
      <c r="E39" s="65"/>
      <c r="F39" s="65"/>
    </row>
    <row r="40" spans="1:6" ht="29.25" thickBot="1">
      <c r="A40" s="164" t="s">
        <v>32</v>
      </c>
      <c r="B40" s="71">
        <v>0.1090036754482071</v>
      </c>
      <c r="C40" s="72">
        <v>8.5206483679330702E-2</v>
      </c>
      <c r="D40" s="69"/>
      <c r="E40" s="65"/>
      <c r="F40" s="65"/>
    </row>
    <row r="41" spans="1:6" ht="14.25">
      <c r="A41" s="64"/>
      <c r="B41" s="65"/>
      <c r="C41" s="65"/>
      <c r="D41" s="69"/>
      <c r="E41" s="65"/>
      <c r="F41" s="65"/>
    </row>
    <row r="42" spans="1:6" ht="14.25">
      <c r="A42" s="64"/>
      <c r="B42" s="65"/>
      <c r="C42" s="65"/>
      <c r="D42" s="69"/>
      <c r="E42" s="65"/>
      <c r="F42" s="65"/>
    </row>
  </sheetData>
  <autoFilter ref="A27:C27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43"/>
    <pageSetUpPr fitToPage="1"/>
  </sheetPr>
  <dimension ref="A1:K6"/>
  <sheetViews>
    <sheetView zoomScale="75" zoomScaleNormal="60" workbookViewId="0">
      <selection activeCell="B3" sqref="B3"/>
    </sheetView>
  </sheetViews>
  <sheetFormatPr defaultRowHeight="14.25"/>
  <cols>
    <col min="1" max="1" width="4.7109375" style="30" customWidth="1"/>
    <col min="2" max="2" width="37" style="28" bestFit="1" customWidth="1"/>
    <col min="3" max="4" width="12.7109375" style="30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8" bestFit="1" customWidth="1"/>
    <col min="10" max="10" width="34.7109375" style="28" customWidth="1"/>
    <col min="11" max="11" width="35.85546875" style="28" customWidth="1"/>
    <col min="12" max="16384" width="9.140625" style="28"/>
  </cols>
  <sheetData>
    <row r="1" spans="1:11" ht="16.5" thickBot="1">
      <c r="A1" s="198" t="s">
        <v>122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1" ht="45.75" thickBot="1">
      <c r="A2" s="25" t="s">
        <v>54</v>
      </c>
      <c r="B2" s="181" t="s">
        <v>75</v>
      </c>
      <c r="C2" s="15" t="s">
        <v>108</v>
      </c>
      <c r="D2" s="41" t="s">
        <v>109</v>
      </c>
      <c r="E2" s="41" t="s">
        <v>56</v>
      </c>
      <c r="F2" s="41" t="s">
        <v>123</v>
      </c>
      <c r="G2" s="41" t="s">
        <v>124</v>
      </c>
      <c r="H2" s="41" t="s">
        <v>125</v>
      </c>
      <c r="I2" s="17" t="s">
        <v>60</v>
      </c>
      <c r="J2" s="18" t="s">
        <v>61</v>
      </c>
    </row>
    <row r="3" spans="1:11" ht="14.25" customHeight="1">
      <c r="A3" s="21">
        <v>1</v>
      </c>
      <c r="B3" s="171" t="s">
        <v>126</v>
      </c>
      <c r="C3" s="188" t="s">
        <v>111</v>
      </c>
      <c r="D3" s="192" t="s">
        <v>128</v>
      </c>
      <c r="E3" s="77">
        <v>9607802.6099999994</v>
      </c>
      <c r="F3" s="78">
        <v>164425</v>
      </c>
      <c r="G3" s="77">
        <v>58.432735958643754</v>
      </c>
      <c r="H3" s="48">
        <v>100</v>
      </c>
      <c r="I3" s="173" t="s">
        <v>62</v>
      </c>
      <c r="J3" s="79" t="s">
        <v>7</v>
      </c>
      <c r="K3" s="44"/>
    </row>
    <row r="4" spans="1:11" ht="28.5">
      <c r="A4" s="21">
        <v>2</v>
      </c>
      <c r="B4" s="76" t="s">
        <v>127</v>
      </c>
      <c r="C4" s="188" t="s">
        <v>111</v>
      </c>
      <c r="D4" s="192" t="s">
        <v>128</v>
      </c>
      <c r="E4" s="77">
        <v>754869.49040000001</v>
      </c>
      <c r="F4" s="78">
        <v>648</v>
      </c>
      <c r="G4" s="77">
        <v>1164.9220530864197</v>
      </c>
      <c r="H4" s="48">
        <v>5000</v>
      </c>
      <c r="I4" s="176" t="s">
        <v>69</v>
      </c>
      <c r="J4" s="79" t="s">
        <v>0</v>
      </c>
      <c r="K4" s="45"/>
    </row>
    <row r="5" spans="1:11" ht="14.65" customHeight="1" thickBot="1">
      <c r="A5" s="199" t="s">
        <v>71</v>
      </c>
      <c r="B5" s="200"/>
      <c r="C5" s="103" t="s">
        <v>3</v>
      </c>
      <c r="D5" s="103" t="s">
        <v>3</v>
      </c>
      <c r="E5" s="91">
        <f>SUM(E3:E4)</f>
        <v>10362672.100399999</v>
      </c>
      <c r="F5" s="92">
        <f>SUM(F3:F4)</f>
        <v>165073</v>
      </c>
      <c r="G5" s="103" t="s">
        <v>3</v>
      </c>
      <c r="H5" s="103" t="s">
        <v>3</v>
      </c>
      <c r="I5" s="103" t="s">
        <v>3</v>
      </c>
      <c r="J5" s="103" t="s">
        <v>3</v>
      </c>
    </row>
    <row r="6" spans="1:11" ht="15" thickBot="1">
      <c r="A6" s="218"/>
      <c r="B6" s="218"/>
      <c r="C6" s="218"/>
      <c r="D6" s="218"/>
      <c r="E6" s="218"/>
      <c r="F6" s="218"/>
      <c r="G6" s="218"/>
      <c r="H6" s="218"/>
      <c r="I6" s="152"/>
      <c r="J6" s="152"/>
    </row>
  </sheetData>
  <mergeCells count="3">
    <mergeCell ref="A1:J1"/>
    <mergeCell ref="A5:B5"/>
    <mergeCell ref="A6:H6"/>
  </mergeCells>
  <phoneticPr fontId="11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43"/>
    <pageSetUpPr fitToPage="1"/>
  </sheetPr>
  <dimension ref="A1:K12"/>
  <sheetViews>
    <sheetView zoomScale="75" zoomScaleNormal="60" workbookViewId="0">
      <selection activeCell="B4" sqref="B4"/>
    </sheetView>
  </sheetViews>
  <sheetFormatPr defaultRowHeight="14.25"/>
  <cols>
    <col min="1" max="1" width="4.42578125" style="30" customWidth="1"/>
    <col min="2" max="2" width="46.7109375" style="30" customWidth="1"/>
    <col min="3" max="4" width="14.7109375" style="29" customWidth="1"/>
    <col min="5" max="8" width="12.7109375" style="30" customWidth="1"/>
    <col min="9" max="9" width="16.140625" style="30" bestFit="1" customWidth="1"/>
    <col min="10" max="10" width="19.140625" style="30" customWidth="1"/>
    <col min="11" max="11" width="21.42578125" style="30" bestFit="1" customWidth="1"/>
    <col min="12" max="16384" width="9.140625" style="30"/>
  </cols>
  <sheetData>
    <row r="1" spans="1:11" s="46" customFormat="1" ht="16.5" thickBot="1">
      <c r="A1" s="198" t="s">
        <v>129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1" s="22" customFormat="1" ht="15.75" customHeight="1" thickBot="1">
      <c r="A2" s="205" t="s">
        <v>54</v>
      </c>
      <c r="B2" s="95"/>
      <c r="C2" s="96"/>
      <c r="D2" s="97"/>
      <c r="E2" s="207" t="s">
        <v>115</v>
      </c>
      <c r="F2" s="207"/>
      <c r="G2" s="207"/>
      <c r="H2" s="207"/>
      <c r="I2" s="207"/>
      <c r="J2" s="207"/>
      <c r="K2" s="207"/>
    </row>
    <row r="3" spans="1:11" s="22" customFormat="1" ht="51.75" thickBot="1">
      <c r="A3" s="206"/>
      <c r="B3" s="98" t="s">
        <v>75</v>
      </c>
      <c r="C3" s="177" t="s">
        <v>76</v>
      </c>
      <c r="D3" s="177" t="s">
        <v>77</v>
      </c>
      <c r="E3" s="17" t="s">
        <v>78</v>
      </c>
      <c r="F3" s="17" t="s">
        <v>79</v>
      </c>
      <c r="G3" s="17" t="s">
        <v>81</v>
      </c>
      <c r="H3" s="17" t="s">
        <v>80</v>
      </c>
      <c r="I3" s="17" t="s">
        <v>84</v>
      </c>
      <c r="J3" s="18" t="s">
        <v>82</v>
      </c>
      <c r="K3" s="178" t="s">
        <v>130</v>
      </c>
    </row>
    <row r="4" spans="1:11" s="22" customFormat="1" collapsed="1">
      <c r="A4" s="21">
        <v>1</v>
      </c>
      <c r="B4" s="26" t="s">
        <v>127</v>
      </c>
      <c r="C4" s="99">
        <v>38945</v>
      </c>
      <c r="D4" s="99">
        <v>39016</v>
      </c>
      <c r="E4" s="93" t="s">
        <v>121</v>
      </c>
      <c r="F4" s="93">
        <v>-3.0350386096271609E-2</v>
      </c>
      <c r="G4" s="93">
        <v>-0.15109008637546562</v>
      </c>
      <c r="H4" s="93">
        <v>-0.201446570649217</v>
      </c>
      <c r="I4" s="93">
        <v>-0.15567080922311183</v>
      </c>
      <c r="J4" s="100">
        <v>-0.76701558938272174</v>
      </c>
      <c r="K4" s="111">
        <v>-0.10037208855180935</v>
      </c>
    </row>
    <row r="5" spans="1:11" s="22" customFormat="1" collapsed="1">
      <c r="A5" s="21">
        <v>2</v>
      </c>
      <c r="B5" s="193" t="s">
        <v>126</v>
      </c>
      <c r="C5" s="99">
        <v>40555</v>
      </c>
      <c r="D5" s="99">
        <v>40626</v>
      </c>
      <c r="E5" s="93">
        <v>1.27896082260468E-2</v>
      </c>
      <c r="F5" s="93">
        <v>5.2811502484080286E-3</v>
      </c>
      <c r="G5" s="93">
        <v>-9.3900099168857776E-2</v>
      </c>
      <c r="H5" s="93">
        <v>-0.13679549421260784</v>
      </c>
      <c r="I5" s="93">
        <v>-7.7298113826304471E-2</v>
      </c>
      <c r="J5" s="100">
        <v>-0.41567264041357554</v>
      </c>
      <c r="K5" s="112">
        <v>-5.5777192228000816E-2</v>
      </c>
    </row>
    <row r="6" spans="1:11" s="22" customFormat="1" ht="15.75" collapsed="1" thickBot="1">
      <c r="A6" s="153"/>
      <c r="B6" s="194" t="s">
        <v>86</v>
      </c>
      <c r="C6" s="154" t="s">
        <v>3</v>
      </c>
      <c r="D6" s="154" t="s">
        <v>3</v>
      </c>
      <c r="E6" s="155">
        <f>AVERAGE(E4:E5)</f>
        <v>1.27896082260468E-2</v>
      </c>
      <c r="F6" s="155">
        <f>AVERAGE(F4:F5)</f>
        <v>-1.253461792393179E-2</v>
      </c>
      <c r="G6" s="155">
        <f>AVERAGE(G4:G5)</f>
        <v>-0.1224950927721617</v>
      </c>
      <c r="H6" s="155">
        <f>AVERAGE(H4:H5)</f>
        <v>-0.16912103243091242</v>
      </c>
      <c r="I6" s="155">
        <f>AVERAGE(I4:I5)</f>
        <v>-0.11648446152470815</v>
      </c>
      <c r="J6" s="154" t="s">
        <v>3</v>
      </c>
      <c r="K6" s="155">
        <f>AVERAGE(K4:K5)</f>
        <v>-7.8074640389905081E-2</v>
      </c>
    </row>
    <row r="7" spans="1:11" s="22" customFormat="1" hidden="1">
      <c r="A7" s="221" t="s">
        <v>9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</row>
    <row r="8" spans="1:11" s="22" customFormat="1" ht="15" hidden="1" thickBot="1">
      <c r="A8" s="220" t="s">
        <v>10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</row>
    <row r="9" spans="1:11" s="22" customFormat="1" ht="15.75" hidden="1" customHeight="1">
      <c r="C9" s="59"/>
      <c r="D9" s="59"/>
    </row>
    <row r="10" spans="1:11" ht="15" thickBot="1">
      <c r="A10" s="219"/>
      <c r="B10" s="219"/>
      <c r="C10" s="219"/>
      <c r="D10" s="219"/>
      <c r="E10" s="219"/>
      <c r="F10" s="219"/>
      <c r="G10" s="219"/>
      <c r="H10" s="219"/>
      <c r="I10" s="156"/>
      <c r="J10" s="156"/>
      <c r="K10" s="156"/>
    </row>
    <row r="11" spans="1:11">
      <c r="B11" s="28"/>
      <c r="C11" s="101"/>
      <c r="E11" s="101"/>
    </row>
    <row r="12" spans="1:11">
      <c r="E12" s="101"/>
      <c r="F12" s="101"/>
    </row>
  </sheetData>
  <mergeCells count="6">
    <mergeCell ref="A10:H10"/>
    <mergeCell ref="A8:K8"/>
    <mergeCell ref="A1:J1"/>
    <mergeCell ref="A2:A3"/>
    <mergeCell ref="E2:K2"/>
    <mergeCell ref="A7:K7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indexed="43"/>
  </sheetPr>
  <dimension ref="A1:H118"/>
  <sheetViews>
    <sheetView zoomScale="75" zoomScaleNormal="60" workbookViewId="0">
      <selection activeCell="B4" sqref="B4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47" customWidth="1"/>
    <col min="5" max="7" width="24.7109375" style="20" customWidth="1"/>
    <col min="8" max="16384" width="9.140625" style="20"/>
  </cols>
  <sheetData>
    <row r="1" spans="1:8" s="28" customFormat="1" ht="16.5" thickBot="1">
      <c r="A1" s="204" t="s">
        <v>131</v>
      </c>
      <c r="B1" s="204"/>
      <c r="C1" s="204"/>
      <c r="D1" s="204"/>
      <c r="E1" s="204"/>
      <c r="F1" s="204"/>
      <c r="G1" s="204"/>
    </row>
    <row r="2" spans="1:8" s="28" customFormat="1" ht="15.75" customHeight="1" thickBot="1">
      <c r="A2" s="222" t="s">
        <v>54</v>
      </c>
      <c r="B2" s="83"/>
      <c r="C2" s="211" t="s">
        <v>90</v>
      </c>
      <c r="D2" s="212"/>
      <c r="E2" s="211" t="s">
        <v>132</v>
      </c>
      <c r="F2" s="212"/>
      <c r="G2" s="84"/>
    </row>
    <row r="3" spans="1:8" s="28" customFormat="1" ht="45.75" thickBot="1">
      <c r="A3" s="206"/>
      <c r="B3" s="17" t="s">
        <v>75</v>
      </c>
      <c r="C3" s="98" t="s">
        <v>92</v>
      </c>
      <c r="D3" s="98" t="s">
        <v>93</v>
      </c>
      <c r="E3" s="98" t="s">
        <v>94</v>
      </c>
      <c r="F3" s="98" t="s">
        <v>93</v>
      </c>
      <c r="G3" s="18" t="s">
        <v>95</v>
      </c>
    </row>
    <row r="4" spans="1:8" s="28" customFormat="1">
      <c r="A4" s="21">
        <v>1</v>
      </c>
      <c r="B4" s="195" t="s">
        <v>126</v>
      </c>
      <c r="C4" s="36">
        <v>121.32828999999911</v>
      </c>
      <c r="D4" s="93">
        <v>1.2789608226125375E-2</v>
      </c>
      <c r="E4" s="37">
        <v>0</v>
      </c>
      <c r="F4" s="93">
        <v>0</v>
      </c>
      <c r="G4" s="38">
        <v>0</v>
      </c>
    </row>
    <row r="5" spans="1:8" s="28" customFormat="1">
      <c r="A5" s="21">
        <v>2</v>
      </c>
      <c r="B5" s="35" t="s">
        <v>127</v>
      </c>
      <c r="C5" s="36" t="s">
        <v>121</v>
      </c>
      <c r="D5" s="93" t="s">
        <v>121</v>
      </c>
      <c r="E5" s="37" t="s">
        <v>121</v>
      </c>
      <c r="F5" s="93" t="s">
        <v>121</v>
      </c>
      <c r="G5" s="38" t="s">
        <v>121</v>
      </c>
    </row>
    <row r="6" spans="1:8" s="28" customFormat="1" ht="15.75" thickBot="1">
      <c r="A6" s="106"/>
      <c r="B6" s="85" t="s">
        <v>71</v>
      </c>
      <c r="C6" s="86">
        <v>121.32828999999911</v>
      </c>
      <c r="D6" s="90">
        <v>1.2789608226125375E-2</v>
      </c>
      <c r="E6" s="87">
        <v>0</v>
      </c>
      <c r="F6" s="90">
        <v>0</v>
      </c>
      <c r="G6" s="107">
        <v>0</v>
      </c>
    </row>
    <row r="7" spans="1:8" s="28" customFormat="1" ht="15" customHeight="1" thickBot="1">
      <c r="A7" s="201"/>
      <c r="B7" s="201"/>
      <c r="C7" s="201"/>
      <c r="D7" s="201"/>
      <c r="E7" s="201"/>
      <c r="F7" s="201"/>
      <c r="G7" s="201"/>
      <c r="H7" s="7"/>
    </row>
    <row r="8" spans="1:8" s="28" customFormat="1">
      <c r="D8" s="6"/>
    </row>
    <row r="9" spans="1:8" s="28" customFormat="1">
      <c r="D9" s="6"/>
    </row>
    <row r="10" spans="1:8" s="28" customFormat="1">
      <c r="D10" s="6"/>
    </row>
    <row r="11" spans="1:8" s="28" customFormat="1">
      <c r="D11" s="6"/>
    </row>
    <row r="12" spans="1:8" s="28" customFormat="1">
      <c r="D12" s="6"/>
    </row>
    <row r="13" spans="1:8" s="28" customFormat="1">
      <c r="D13" s="6"/>
    </row>
    <row r="14" spans="1:8" s="28" customFormat="1">
      <c r="D14" s="6"/>
    </row>
    <row r="15" spans="1:8" s="28" customFormat="1">
      <c r="D15" s="6"/>
    </row>
    <row r="16" spans="1:8" s="28" customFormat="1">
      <c r="D16" s="6"/>
    </row>
    <row r="17" spans="2:5" s="28" customFormat="1">
      <c r="D17" s="6"/>
    </row>
    <row r="18" spans="2:5" s="28" customFormat="1">
      <c r="D18" s="6"/>
    </row>
    <row r="19" spans="2:5" s="28" customFormat="1">
      <c r="D19" s="6"/>
    </row>
    <row r="20" spans="2:5" s="28" customFormat="1">
      <c r="D20" s="6"/>
    </row>
    <row r="21" spans="2:5" s="28" customFormat="1">
      <c r="D21" s="6"/>
    </row>
    <row r="22" spans="2:5" s="28" customFormat="1">
      <c r="D22" s="6"/>
    </row>
    <row r="23" spans="2:5" s="28" customFormat="1">
      <c r="D23" s="6"/>
    </row>
    <row r="24" spans="2:5" s="28" customFormat="1">
      <c r="D24" s="6"/>
    </row>
    <row r="25" spans="2:5" s="28" customFormat="1">
      <c r="D25" s="6"/>
    </row>
    <row r="26" spans="2:5" s="28" customFormat="1">
      <c r="D26" s="6"/>
    </row>
    <row r="27" spans="2:5" s="28" customFormat="1">
      <c r="D27" s="6"/>
    </row>
    <row r="28" spans="2:5" s="28" customFormat="1">
      <c r="D28" s="6"/>
    </row>
    <row r="29" spans="2:5" s="28" customFormat="1" ht="15" thickBot="1">
      <c r="B29" s="74"/>
      <c r="C29" s="74"/>
      <c r="D29" s="75"/>
      <c r="E29" s="74"/>
    </row>
    <row r="30" spans="2:5" s="28" customFormat="1"/>
    <row r="31" spans="2:5" s="28" customFormat="1"/>
    <row r="32" spans="2:5" s="28" customFormat="1"/>
    <row r="33" spans="2:6" s="28" customFormat="1"/>
    <row r="34" spans="2:6" s="28" customFormat="1"/>
    <row r="35" spans="2:6" s="28" customFormat="1" ht="30.75" thickBot="1">
      <c r="B35" s="196" t="s">
        <v>75</v>
      </c>
      <c r="C35" s="197" t="s">
        <v>96</v>
      </c>
      <c r="D35" s="197" t="s">
        <v>97</v>
      </c>
      <c r="E35" s="197" t="s">
        <v>98</v>
      </c>
    </row>
    <row r="36" spans="2:6" s="28" customFormat="1">
      <c r="B36" s="119" t="str">
        <f>B4</f>
        <v>Іndeks Ukrainskoi Birzhi</v>
      </c>
      <c r="C36" s="120">
        <f>C4</f>
        <v>121.32828999999911</v>
      </c>
      <c r="D36" s="141">
        <f>D4</f>
        <v>1.2789608226125375E-2</v>
      </c>
      <c r="E36" s="121">
        <f>G4</f>
        <v>0</v>
      </c>
    </row>
    <row r="37" spans="2:6">
      <c r="B37" s="35"/>
      <c r="C37" s="36"/>
      <c r="D37" s="142"/>
      <c r="E37" s="38"/>
      <c r="F37" s="19"/>
    </row>
    <row r="38" spans="2:6">
      <c r="B38" s="143"/>
      <c r="C38" s="144"/>
      <c r="D38" s="145"/>
      <c r="E38" s="146"/>
      <c r="F38" s="19"/>
    </row>
    <row r="39" spans="2:6">
      <c r="B39" s="28"/>
      <c r="C39" s="147"/>
      <c r="D39" s="6"/>
      <c r="F39" s="19"/>
    </row>
    <row r="40" spans="2:6">
      <c r="B40" s="28"/>
      <c r="C40" s="28"/>
      <c r="D40" s="6"/>
      <c r="F40" s="19"/>
    </row>
    <row r="41" spans="2:6">
      <c r="B41" s="28"/>
      <c r="C41" s="28"/>
      <c r="D41" s="6"/>
      <c r="F41" s="19"/>
    </row>
    <row r="42" spans="2:6">
      <c r="B42" s="28"/>
      <c r="C42" s="28"/>
      <c r="D42" s="6"/>
      <c r="F42" s="19"/>
    </row>
    <row r="43" spans="2:6">
      <c r="B43" s="28"/>
      <c r="C43" s="28"/>
      <c r="D43" s="6"/>
      <c r="F43" s="19"/>
    </row>
    <row r="44" spans="2:6">
      <c r="B44" s="28"/>
      <c r="C44" s="28"/>
      <c r="D44" s="6"/>
      <c r="F44" s="19"/>
    </row>
    <row r="45" spans="2:6">
      <c r="B45" s="28"/>
      <c r="C45" s="28"/>
      <c r="D45" s="6"/>
      <c r="F45" s="19"/>
    </row>
    <row r="46" spans="2:6">
      <c r="B46" s="28"/>
      <c r="C46" s="28"/>
      <c r="D46" s="6"/>
    </row>
    <row r="47" spans="2:6">
      <c r="B47" s="28"/>
      <c r="C47" s="28"/>
      <c r="D47" s="6"/>
    </row>
    <row r="48" spans="2:6">
      <c r="B48" s="28"/>
      <c r="C48" s="28"/>
      <c r="D48" s="6"/>
    </row>
    <row r="49" spans="2:4">
      <c r="B49" s="28"/>
      <c r="C49" s="28"/>
      <c r="D49" s="6"/>
    </row>
    <row r="50" spans="2:4">
      <c r="B50" s="28"/>
      <c r="C50" s="28"/>
      <c r="D50" s="6"/>
    </row>
    <row r="51" spans="2:4">
      <c r="B51" s="28"/>
      <c r="C51" s="28"/>
      <c r="D51" s="6"/>
    </row>
    <row r="52" spans="2:4">
      <c r="B52" s="28"/>
      <c r="C52" s="28"/>
      <c r="D52" s="6"/>
    </row>
    <row r="53" spans="2:4">
      <c r="B53" s="28"/>
      <c r="C53" s="28"/>
      <c r="D53" s="6"/>
    </row>
    <row r="54" spans="2:4">
      <c r="B54" s="28"/>
      <c r="C54" s="28"/>
      <c r="D54" s="6"/>
    </row>
    <row r="55" spans="2:4">
      <c r="B55" s="28"/>
      <c r="C55" s="28"/>
      <c r="D55" s="6"/>
    </row>
    <row r="56" spans="2:4">
      <c r="B56" s="28"/>
      <c r="C56" s="28"/>
      <c r="D56" s="6"/>
    </row>
    <row r="57" spans="2:4">
      <c r="B57" s="28"/>
      <c r="C57" s="28"/>
      <c r="D57" s="6"/>
    </row>
    <row r="58" spans="2:4">
      <c r="B58" s="28"/>
      <c r="C58" s="28"/>
      <c r="D58" s="6"/>
    </row>
    <row r="59" spans="2:4">
      <c r="B59" s="28"/>
      <c r="C59" s="28"/>
      <c r="D59" s="6"/>
    </row>
    <row r="60" spans="2:4">
      <c r="B60" s="28"/>
      <c r="C60" s="28"/>
      <c r="D60" s="6"/>
    </row>
    <row r="61" spans="2:4">
      <c r="B61" s="28"/>
      <c r="C61" s="28"/>
      <c r="D61" s="6"/>
    </row>
    <row r="62" spans="2:4">
      <c r="B62" s="28"/>
      <c r="C62" s="28"/>
      <c r="D62" s="6"/>
    </row>
    <row r="63" spans="2:4">
      <c r="B63" s="28"/>
      <c r="C63" s="28"/>
      <c r="D63" s="6"/>
    </row>
    <row r="64" spans="2:4">
      <c r="B64" s="28"/>
      <c r="C64" s="28"/>
      <c r="D64" s="6"/>
    </row>
    <row r="65" spans="2:4">
      <c r="B65" s="28"/>
      <c r="C65" s="28"/>
      <c r="D65" s="6"/>
    </row>
    <row r="66" spans="2:4">
      <c r="B66" s="28"/>
      <c r="C66" s="28"/>
      <c r="D66" s="6"/>
    </row>
    <row r="67" spans="2:4">
      <c r="B67" s="28"/>
      <c r="C67" s="28"/>
      <c r="D67" s="6"/>
    </row>
    <row r="68" spans="2:4">
      <c r="B68" s="28"/>
      <c r="C68" s="28"/>
      <c r="D68" s="6"/>
    </row>
    <row r="69" spans="2:4">
      <c r="B69" s="28"/>
      <c r="C69" s="28"/>
      <c r="D69" s="6"/>
    </row>
    <row r="70" spans="2:4">
      <c r="B70" s="28"/>
      <c r="C70" s="28"/>
      <c r="D70" s="6"/>
    </row>
    <row r="71" spans="2:4">
      <c r="B71" s="28"/>
      <c r="C71" s="28"/>
      <c r="D71" s="6"/>
    </row>
    <row r="72" spans="2:4">
      <c r="B72" s="28"/>
      <c r="C72" s="28"/>
      <c r="D72" s="6"/>
    </row>
    <row r="73" spans="2:4">
      <c r="B73" s="28"/>
      <c r="C73" s="28"/>
      <c r="D73" s="6"/>
    </row>
    <row r="74" spans="2:4">
      <c r="B74" s="28"/>
      <c r="C74" s="28"/>
      <c r="D74" s="6"/>
    </row>
    <row r="75" spans="2:4">
      <c r="B75" s="28"/>
      <c r="C75" s="28"/>
      <c r="D75" s="6"/>
    </row>
    <row r="76" spans="2:4">
      <c r="B76" s="28"/>
      <c r="C76" s="28"/>
      <c r="D76" s="6"/>
    </row>
    <row r="77" spans="2:4">
      <c r="B77" s="28"/>
      <c r="C77" s="28"/>
      <c r="D77" s="6"/>
    </row>
    <row r="78" spans="2:4">
      <c r="B78" s="28"/>
      <c r="C78" s="28"/>
      <c r="D78" s="6"/>
    </row>
    <row r="79" spans="2:4">
      <c r="B79" s="28"/>
      <c r="C79" s="28"/>
      <c r="D79" s="6"/>
    </row>
    <row r="80" spans="2:4">
      <c r="B80" s="28"/>
      <c r="C80" s="28"/>
      <c r="D80" s="6"/>
    </row>
    <row r="81" spans="2:4">
      <c r="B81" s="28"/>
      <c r="C81" s="28"/>
      <c r="D81" s="6"/>
    </row>
    <row r="82" spans="2:4">
      <c r="B82" s="28"/>
      <c r="C82" s="28"/>
      <c r="D82" s="6"/>
    </row>
    <row r="83" spans="2:4">
      <c r="B83" s="28"/>
      <c r="C83" s="28"/>
      <c r="D83" s="6"/>
    </row>
    <row r="84" spans="2:4">
      <c r="B84" s="28"/>
      <c r="C84" s="28"/>
      <c r="D84" s="6"/>
    </row>
    <row r="85" spans="2:4">
      <c r="B85" s="28"/>
      <c r="C85" s="28"/>
      <c r="D85" s="6"/>
    </row>
    <row r="86" spans="2:4">
      <c r="B86" s="28"/>
      <c r="C86" s="28"/>
      <c r="D86" s="6"/>
    </row>
    <row r="87" spans="2:4">
      <c r="B87" s="28"/>
      <c r="C87" s="28"/>
      <c r="D87" s="6"/>
    </row>
    <row r="88" spans="2:4">
      <c r="B88" s="28"/>
      <c r="C88" s="28"/>
      <c r="D88" s="6"/>
    </row>
    <row r="89" spans="2:4">
      <c r="B89" s="28"/>
      <c r="C89" s="28"/>
      <c r="D89" s="6"/>
    </row>
    <row r="90" spans="2:4">
      <c r="B90" s="28"/>
      <c r="C90" s="28"/>
      <c r="D90" s="6"/>
    </row>
    <row r="91" spans="2:4">
      <c r="B91" s="28"/>
      <c r="C91" s="28"/>
      <c r="D91" s="6"/>
    </row>
    <row r="92" spans="2:4">
      <c r="B92" s="28"/>
      <c r="C92" s="28"/>
      <c r="D92" s="6"/>
    </row>
    <row r="93" spans="2:4">
      <c r="B93" s="28"/>
      <c r="C93" s="28"/>
      <c r="D93" s="6"/>
    </row>
    <row r="94" spans="2:4">
      <c r="B94" s="28"/>
      <c r="C94" s="28"/>
      <c r="D94" s="6"/>
    </row>
    <row r="95" spans="2:4">
      <c r="B95" s="28"/>
      <c r="C95" s="28"/>
      <c r="D95" s="6"/>
    </row>
    <row r="96" spans="2:4">
      <c r="B96" s="28"/>
      <c r="C96" s="28"/>
      <c r="D96" s="6"/>
    </row>
    <row r="97" spans="2:4">
      <c r="B97" s="28"/>
      <c r="C97" s="28"/>
      <c r="D97" s="6"/>
    </row>
    <row r="98" spans="2:4">
      <c r="B98" s="28"/>
      <c r="C98" s="28"/>
      <c r="D98" s="6"/>
    </row>
    <row r="99" spans="2:4">
      <c r="B99" s="28"/>
      <c r="C99" s="28"/>
      <c r="D99" s="6"/>
    </row>
    <row r="100" spans="2:4">
      <c r="B100" s="28"/>
      <c r="C100" s="28"/>
      <c r="D100" s="6"/>
    </row>
    <row r="101" spans="2:4">
      <c r="B101" s="28"/>
      <c r="C101" s="28"/>
      <c r="D101" s="6"/>
    </row>
    <row r="102" spans="2:4">
      <c r="B102" s="28"/>
      <c r="C102" s="28"/>
      <c r="D102" s="6"/>
    </row>
    <row r="103" spans="2:4">
      <c r="B103" s="28"/>
      <c r="C103" s="28"/>
      <c r="D103" s="6"/>
    </row>
    <row r="104" spans="2:4">
      <c r="B104" s="28"/>
      <c r="C104" s="28"/>
      <c r="D104" s="6"/>
    </row>
    <row r="105" spans="2:4">
      <c r="B105" s="28"/>
      <c r="C105" s="28"/>
      <c r="D105" s="6"/>
    </row>
    <row r="106" spans="2:4">
      <c r="B106" s="28"/>
      <c r="C106" s="28"/>
      <c r="D106" s="6"/>
    </row>
    <row r="107" spans="2:4">
      <c r="B107" s="28"/>
      <c r="C107" s="28"/>
      <c r="D107" s="6"/>
    </row>
    <row r="108" spans="2:4">
      <c r="B108" s="28"/>
      <c r="C108" s="28"/>
      <c r="D108" s="6"/>
    </row>
    <row r="109" spans="2:4">
      <c r="B109" s="28"/>
      <c r="C109" s="28"/>
      <c r="D109" s="6"/>
    </row>
    <row r="110" spans="2:4">
      <c r="B110" s="28"/>
      <c r="C110" s="28"/>
      <c r="D110" s="6"/>
    </row>
    <row r="111" spans="2:4">
      <c r="B111" s="28"/>
      <c r="C111" s="28"/>
      <c r="D111" s="6"/>
    </row>
    <row r="112" spans="2:4">
      <c r="B112" s="28"/>
      <c r="C112" s="28"/>
      <c r="D112" s="6"/>
    </row>
    <row r="113" spans="2:4">
      <c r="B113" s="28"/>
      <c r="C113" s="28"/>
      <c r="D113" s="6"/>
    </row>
    <row r="114" spans="2:4">
      <c r="B114" s="28"/>
      <c r="C114" s="28"/>
      <c r="D114" s="6"/>
    </row>
    <row r="115" spans="2:4">
      <c r="B115" s="28"/>
      <c r="C115" s="28"/>
      <c r="D115" s="6"/>
    </row>
    <row r="116" spans="2:4">
      <c r="B116" s="28"/>
      <c r="C116" s="28"/>
      <c r="D116" s="6"/>
    </row>
    <row r="117" spans="2:4">
      <c r="B117" s="28"/>
      <c r="C117" s="28"/>
      <c r="D117" s="6"/>
    </row>
    <row r="118" spans="2:4">
      <c r="B118" s="28"/>
      <c r="C118" s="28"/>
      <c r="D118" s="6"/>
    </row>
  </sheetData>
  <mergeCells count="5">
    <mergeCell ref="A1:G1"/>
    <mergeCell ref="A7:G7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indexed="43"/>
  </sheetPr>
  <dimension ref="A1:D13"/>
  <sheetViews>
    <sheetView zoomScale="75" zoomScaleNormal="60" workbookViewId="0">
      <selection activeCell="A2" sqref="A2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1" t="s">
        <v>75</v>
      </c>
      <c r="B1" s="62" t="s">
        <v>99</v>
      </c>
      <c r="C1" s="10"/>
      <c r="D1" s="10"/>
    </row>
    <row r="2" spans="1:4" ht="14.25">
      <c r="A2" s="164" t="s">
        <v>126</v>
      </c>
      <c r="B2" s="127">
        <v>1.27896082260468E-2</v>
      </c>
      <c r="C2" s="10"/>
      <c r="D2" s="10"/>
    </row>
    <row r="3" spans="1:4" ht="14.25">
      <c r="A3" s="164" t="s">
        <v>100</v>
      </c>
      <c r="B3" s="128">
        <v>1.27896082260468E-2</v>
      </c>
      <c r="C3" s="10"/>
      <c r="D3" s="10"/>
    </row>
    <row r="4" spans="1:4" ht="14.25">
      <c r="A4" s="164" t="s">
        <v>16</v>
      </c>
      <c r="B4" s="128">
        <v>-5.0798843913674951E-2</v>
      </c>
      <c r="C4" s="10"/>
      <c r="D4" s="10"/>
    </row>
    <row r="5" spans="1:4" ht="14.25">
      <c r="A5" s="164" t="s">
        <v>15</v>
      </c>
      <c r="B5" s="128">
        <v>1.5016217514915997E-3</v>
      </c>
      <c r="C5" s="10"/>
      <c r="D5" s="10"/>
    </row>
    <row r="6" spans="1:4" ht="14.25">
      <c r="A6" s="164" t="s">
        <v>101</v>
      </c>
      <c r="B6" s="128">
        <v>8.6895777345804559E-2</v>
      </c>
      <c r="C6" s="10"/>
      <c r="D6" s="10"/>
    </row>
    <row r="7" spans="1:4" ht="14.25">
      <c r="A7" s="164" t="s">
        <v>102</v>
      </c>
      <c r="B7" s="128">
        <v>3.919262094216025E-2</v>
      </c>
      <c r="C7" s="10"/>
      <c r="D7" s="10"/>
    </row>
    <row r="8" spans="1:4" ht="14.25">
      <c r="A8" s="164" t="s">
        <v>103</v>
      </c>
      <c r="B8" s="128">
        <v>5.9452054794520556E-3</v>
      </c>
      <c r="C8" s="10"/>
      <c r="D8" s="10"/>
    </row>
    <row r="9" spans="1:4" ht="15" thickBot="1">
      <c r="A9" s="191" t="s">
        <v>104</v>
      </c>
      <c r="B9" s="129">
        <v>0.15253942228895712</v>
      </c>
      <c r="C9" s="10"/>
      <c r="D9" s="10"/>
    </row>
    <row r="10" spans="1:4">
      <c r="C10" s="10"/>
      <c r="D10" s="10"/>
    </row>
    <row r="11" spans="1:4">
      <c r="A11" s="10"/>
      <c r="B11" s="10"/>
      <c r="C11" s="10"/>
      <c r="D11" s="10"/>
    </row>
    <row r="12" spans="1:4">
      <c r="B12" s="10"/>
      <c r="C12" s="10"/>
      <c r="D12" s="10"/>
    </row>
    <row r="13" spans="1:4">
      <c r="C13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2"/>
  </sheetPr>
  <dimension ref="A1:I33"/>
  <sheetViews>
    <sheetView zoomScale="75" zoomScaleNormal="60" workbookViewId="0">
      <selection activeCell="B3" sqref="B3"/>
    </sheetView>
  </sheetViews>
  <sheetFormatPr defaultRowHeight="14.25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98" t="s">
        <v>53</v>
      </c>
      <c r="B1" s="198"/>
      <c r="C1" s="198"/>
      <c r="D1" s="198"/>
      <c r="E1" s="198"/>
      <c r="F1" s="198"/>
      <c r="G1" s="198"/>
      <c r="H1" s="198"/>
      <c r="I1" s="13"/>
    </row>
    <row r="2" spans="1:9" ht="30.75" thickBot="1">
      <c r="A2" s="15" t="s">
        <v>54</v>
      </c>
      <c r="B2" s="16" t="s">
        <v>55</v>
      </c>
      <c r="C2" s="17" t="s">
        <v>56</v>
      </c>
      <c r="D2" s="17" t="s">
        <v>57</v>
      </c>
      <c r="E2" s="17" t="s">
        <v>58</v>
      </c>
      <c r="F2" s="17" t="s">
        <v>59</v>
      </c>
      <c r="G2" s="17" t="s">
        <v>60</v>
      </c>
      <c r="H2" s="18" t="s">
        <v>61</v>
      </c>
      <c r="I2" s="19"/>
    </row>
    <row r="3" spans="1:9">
      <c r="A3" s="21">
        <v>1</v>
      </c>
      <c r="B3" s="171" t="s">
        <v>37</v>
      </c>
      <c r="C3" s="77">
        <v>29531698.239999998</v>
      </c>
      <c r="D3" s="78">
        <v>46163</v>
      </c>
      <c r="E3" s="77">
        <v>639.72658276108564</v>
      </c>
      <c r="F3" s="78">
        <v>100</v>
      </c>
      <c r="G3" s="173" t="s">
        <v>62</v>
      </c>
      <c r="H3" s="79" t="s">
        <v>7</v>
      </c>
      <c r="I3" s="19"/>
    </row>
    <row r="4" spans="1:9">
      <c r="A4" s="21">
        <v>2</v>
      </c>
      <c r="B4" s="171" t="s">
        <v>38</v>
      </c>
      <c r="C4" s="77">
        <v>17540017.300000001</v>
      </c>
      <c r="D4" s="78">
        <v>4056</v>
      </c>
      <c r="E4" s="77">
        <v>4324.4618589743595</v>
      </c>
      <c r="F4" s="78">
        <v>1000</v>
      </c>
      <c r="G4" s="171" t="s">
        <v>63</v>
      </c>
      <c r="H4" s="79" t="s">
        <v>2</v>
      </c>
      <c r="I4" s="19"/>
    </row>
    <row r="5" spans="1:9" ht="14.25" customHeight="1">
      <c r="A5" s="21">
        <v>3</v>
      </c>
      <c r="B5" s="171" t="s">
        <v>39</v>
      </c>
      <c r="C5" s="77">
        <v>8463200.0399999991</v>
      </c>
      <c r="D5" s="78">
        <v>2075</v>
      </c>
      <c r="E5" s="77">
        <v>4078.6506216867465</v>
      </c>
      <c r="F5" s="78">
        <v>1000</v>
      </c>
      <c r="G5" s="174" t="s">
        <v>64</v>
      </c>
      <c r="H5" s="79" t="s">
        <v>1</v>
      </c>
      <c r="I5" s="19"/>
    </row>
    <row r="6" spans="1:9">
      <c r="A6" s="21">
        <v>4</v>
      </c>
      <c r="B6" s="171" t="s">
        <v>40</v>
      </c>
      <c r="C6" s="77">
        <v>5761495.7999999998</v>
      </c>
      <c r="D6" s="78">
        <v>4224262</v>
      </c>
      <c r="E6" s="77">
        <v>1.3639058846255274</v>
      </c>
      <c r="F6" s="78">
        <v>1</v>
      </c>
      <c r="G6" s="171" t="s">
        <v>63</v>
      </c>
      <c r="H6" s="79" t="s">
        <v>2</v>
      </c>
      <c r="I6" s="19"/>
    </row>
    <row r="7" spans="1:9" ht="14.25" customHeight="1">
      <c r="A7" s="21">
        <v>5</v>
      </c>
      <c r="B7" s="171" t="s">
        <v>42</v>
      </c>
      <c r="C7" s="77">
        <v>4891280.04</v>
      </c>
      <c r="D7" s="78">
        <v>4105</v>
      </c>
      <c r="E7" s="77">
        <v>1191.5420316686966</v>
      </c>
      <c r="F7" s="78">
        <v>1000</v>
      </c>
      <c r="G7" s="173" t="s">
        <v>62</v>
      </c>
      <c r="H7" s="79" t="s">
        <v>7</v>
      </c>
      <c r="I7" s="19"/>
    </row>
    <row r="8" spans="1:9">
      <c r="A8" s="21">
        <v>6</v>
      </c>
      <c r="B8" s="171" t="s">
        <v>41</v>
      </c>
      <c r="C8" s="77">
        <v>4721035.2900999999</v>
      </c>
      <c r="D8" s="78">
        <v>3564</v>
      </c>
      <c r="E8" s="77">
        <v>1324.6451431257015</v>
      </c>
      <c r="F8" s="78">
        <v>1000</v>
      </c>
      <c r="G8" s="171" t="s">
        <v>65</v>
      </c>
      <c r="H8" s="79" t="s">
        <v>8</v>
      </c>
      <c r="I8" s="19"/>
    </row>
    <row r="9" spans="1:9">
      <c r="A9" s="21">
        <v>7</v>
      </c>
      <c r="B9" s="171" t="s">
        <v>43</v>
      </c>
      <c r="C9" s="77">
        <v>4657101.2</v>
      </c>
      <c r="D9" s="78">
        <v>1256</v>
      </c>
      <c r="E9" s="77">
        <v>3707.8831210191083</v>
      </c>
      <c r="F9" s="78">
        <v>1000</v>
      </c>
      <c r="G9" s="175" t="s">
        <v>66</v>
      </c>
      <c r="H9" s="79" t="s">
        <v>4</v>
      </c>
      <c r="I9" s="19"/>
    </row>
    <row r="10" spans="1:9">
      <c r="A10" s="21">
        <v>8</v>
      </c>
      <c r="B10" s="171" t="s">
        <v>44</v>
      </c>
      <c r="C10" s="77">
        <v>4333363.59</v>
      </c>
      <c r="D10" s="78">
        <v>5750</v>
      </c>
      <c r="E10" s="77">
        <v>753.62845043478262</v>
      </c>
      <c r="F10" s="78">
        <v>1000</v>
      </c>
      <c r="G10" s="174" t="s">
        <v>64</v>
      </c>
      <c r="H10" s="79" t="s">
        <v>1</v>
      </c>
      <c r="I10" s="19"/>
    </row>
    <row r="11" spans="1:9">
      <c r="A11" s="21">
        <v>9</v>
      </c>
      <c r="B11" s="171" t="s">
        <v>45</v>
      </c>
      <c r="C11" s="77">
        <v>3659348.95</v>
      </c>
      <c r="D11" s="78">
        <v>678</v>
      </c>
      <c r="E11" s="77">
        <v>5397.2698377581128</v>
      </c>
      <c r="F11" s="78">
        <v>1000</v>
      </c>
      <c r="G11" s="175" t="s">
        <v>66</v>
      </c>
      <c r="H11" s="79" t="s">
        <v>4</v>
      </c>
      <c r="I11" s="19"/>
    </row>
    <row r="12" spans="1:9">
      <c r="A12" s="21">
        <v>10</v>
      </c>
      <c r="B12" s="171" t="s">
        <v>46</v>
      </c>
      <c r="C12" s="77">
        <v>3489104.85</v>
      </c>
      <c r="D12" s="78">
        <v>12256</v>
      </c>
      <c r="E12" s="77">
        <v>284.68544794386423</v>
      </c>
      <c r="F12" s="78">
        <v>100</v>
      </c>
      <c r="G12" s="173" t="s">
        <v>62</v>
      </c>
      <c r="H12" s="79" t="s">
        <v>7</v>
      </c>
      <c r="I12" s="19"/>
    </row>
    <row r="13" spans="1:9">
      <c r="A13" s="21">
        <v>11</v>
      </c>
      <c r="B13" s="171" t="s">
        <v>47</v>
      </c>
      <c r="C13" s="77">
        <v>1803363.06</v>
      </c>
      <c r="D13" s="78">
        <v>1309</v>
      </c>
      <c r="E13" s="77">
        <v>1377.6646753246753</v>
      </c>
      <c r="F13" s="78">
        <v>1000</v>
      </c>
      <c r="G13" s="176" t="s">
        <v>67</v>
      </c>
      <c r="H13" s="79" t="s">
        <v>6</v>
      </c>
      <c r="I13" s="19"/>
    </row>
    <row r="14" spans="1:9">
      <c r="A14" s="21">
        <v>12</v>
      </c>
      <c r="B14" s="171" t="s">
        <v>48</v>
      </c>
      <c r="C14" s="77">
        <v>1602237.3</v>
      </c>
      <c r="D14" s="78">
        <v>572</v>
      </c>
      <c r="E14" s="77">
        <v>2801.1141608391608</v>
      </c>
      <c r="F14" s="78">
        <v>1000</v>
      </c>
      <c r="G14" s="174" t="s">
        <v>64</v>
      </c>
      <c r="H14" s="79" t="s">
        <v>1</v>
      </c>
      <c r="I14" s="19"/>
    </row>
    <row r="15" spans="1:9">
      <c r="A15" s="21">
        <v>13</v>
      </c>
      <c r="B15" s="171" t="s">
        <v>49</v>
      </c>
      <c r="C15" s="77">
        <v>1389789.18</v>
      </c>
      <c r="D15" s="78">
        <v>24676</v>
      </c>
      <c r="E15" s="77">
        <v>56.321493759118169</v>
      </c>
      <c r="F15" s="78">
        <v>100</v>
      </c>
      <c r="G15" s="171" t="s">
        <v>68</v>
      </c>
      <c r="H15" s="79" t="s">
        <v>12</v>
      </c>
      <c r="I15" s="19"/>
    </row>
    <row r="16" spans="1:9">
      <c r="A16" s="21">
        <v>14</v>
      </c>
      <c r="B16" s="172" t="s">
        <v>50</v>
      </c>
      <c r="C16" s="77">
        <v>1300769.2</v>
      </c>
      <c r="D16" s="78">
        <v>366</v>
      </c>
      <c r="E16" s="77">
        <v>3554.014207650273</v>
      </c>
      <c r="F16" s="78">
        <v>1000</v>
      </c>
      <c r="G16" s="174" t="s">
        <v>64</v>
      </c>
      <c r="H16" s="79" t="s">
        <v>1</v>
      </c>
      <c r="I16" s="19"/>
    </row>
    <row r="17" spans="1:9">
      <c r="A17" s="21">
        <v>15</v>
      </c>
      <c r="B17" s="171" t="s">
        <v>51</v>
      </c>
      <c r="C17" s="77">
        <v>1040212.2701</v>
      </c>
      <c r="D17" s="78">
        <v>953</v>
      </c>
      <c r="E17" s="77">
        <v>1091.5133998950682</v>
      </c>
      <c r="F17" s="78">
        <v>1000</v>
      </c>
      <c r="G17" s="176" t="s">
        <v>69</v>
      </c>
      <c r="H17" s="79" t="s">
        <v>0</v>
      </c>
      <c r="I17" s="19"/>
    </row>
    <row r="18" spans="1:9">
      <c r="A18" s="21">
        <v>16</v>
      </c>
      <c r="B18" s="171" t="s">
        <v>52</v>
      </c>
      <c r="C18" s="77">
        <v>748219.01</v>
      </c>
      <c r="D18" s="78">
        <v>7307</v>
      </c>
      <c r="E18" s="77">
        <v>102.39756534829615</v>
      </c>
      <c r="F18" s="78">
        <v>100</v>
      </c>
      <c r="G18" s="176" t="s">
        <v>70</v>
      </c>
      <c r="H18" s="79" t="s">
        <v>11</v>
      </c>
      <c r="I18" s="19"/>
    </row>
    <row r="19" spans="1:9" ht="15" customHeight="1" thickBot="1">
      <c r="A19" s="199" t="s">
        <v>71</v>
      </c>
      <c r="B19" s="200"/>
      <c r="C19" s="91">
        <f>SUM(C3:C18)</f>
        <v>94932235.320200011</v>
      </c>
      <c r="D19" s="92">
        <f>SUM(D3:D18)</f>
        <v>4339348</v>
      </c>
      <c r="E19" s="52" t="s">
        <v>3</v>
      </c>
      <c r="F19" s="52" t="s">
        <v>3</v>
      </c>
      <c r="G19" s="52" t="s">
        <v>3</v>
      </c>
      <c r="H19" s="52" t="s">
        <v>3</v>
      </c>
    </row>
    <row r="20" spans="1:9" ht="15" customHeight="1">
      <c r="A20" s="202" t="s">
        <v>72</v>
      </c>
      <c r="B20" s="202"/>
      <c r="C20" s="202"/>
      <c r="D20" s="202"/>
      <c r="E20" s="202"/>
      <c r="F20" s="202"/>
      <c r="G20" s="202"/>
      <c r="H20" s="202"/>
    </row>
    <row r="21" spans="1:9" ht="15" customHeight="1" thickBot="1">
      <c r="A21" s="201"/>
      <c r="B21" s="201"/>
      <c r="C21" s="201"/>
      <c r="D21" s="201"/>
      <c r="E21" s="201"/>
      <c r="F21" s="201"/>
      <c r="G21" s="201"/>
      <c r="H21" s="201"/>
    </row>
    <row r="23" spans="1:9">
      <c r="B23" s="20" t="s">
        <v>73</v>
      </c>
      <c r="C23" s="23">
        <f>C19-SUM(C3:C12)</f>
        <v>7884590.0201000124</v>
      </c>
      <c r="D23" s="118">
        <f>C23/$C$19</f>
        <v>8.3054928534083527E-2</v>
      </c>
    </row>
    <row r="24" spans="1:9">
      <c r="B24" s="76" t="str">
        <f>B3</f>
        <v>КІNТО-Klasychnyi</v>
      </c>
      <c r="C24" s="77">
        <f>C3</f>
        <v>29531698.239999998</v>
      </c>
      <c r="D24" s="118">
        <f>C24/$C$19</f>
        <v>0.31108188004202764</v>
      </c>
      <c r="H24" s="19"/>
    </row>
    <row r="25" spans="1:9">
      <c r="B25" s="76" t="str">
        <f>B4</f>
        <v>OTP Klasychnyi'</v>
      </c>
      <c r="C25" s="77">
        <f>C4</f>
        <v>17540017.300000001</v>
      </c>
      <c r="D25" s="118">
        <f t="shared" ref="D25:D33" si="0">C25/$C$19</f>
        <v>0.18476355519111826</v>
      </c>
      <c r="H25" s="19"/>
    </row>
    <row r="26" spans="1:9">
      <c r="B26" s="76" t="str">
        <f t="shared" ref="B26:C33" si="1">B5</f>
        <v>UNIVER.UA/Myhailo Hrushevskyi: Fond Derzhavnykh Paperiv</v>
      </c>
      <c r="C26" s="77">
        <f t="shared" si="1"/>
        <v>8463200.0399999991</v>
      </c>
      <c r="D26" s="118">
        <f t="shared" si="0"/>
        <v>8.9149907947012913E-2</v>
      </c>
      <c r="H26" s="19"/>
    </row>
    <row r="27" spans="1:9">
      <c r="B27" s="76" t="str">
        <f t="shared" si="1"/>
        <v>OTP Fond Aktsii</v>
      </c>
      <c r="C27" s="77">
        <f t="shared" si="1"/>
        <v>5761495.7999999998</v>
      </c>
      <c r="D27" s="118">
        <f t="shared" si="0"/>
        <v>6.0690615580333319E-2</v>
      </c>
      <c r="H27" s="19"/>
    </row>
    <row r="28" spans="1:9">
      <c r="B28" s="76" t="str">
        <f t="shared" si="1"/>
        <v>КІNTO-Ekviti</v>
      </c>
      <c r="C28" s="77">
        <f t="shared" si="1"/>
        <v>4891280.04</v>
      </c>
      <c r="D28" s="118">
        <f t="shared" si="0"/>
        <v>5.1523910961350936E-2</v>
      </c>
      <c r="H28" s="19"/>
    </row>
    <row r="29" spans="1:9">
      <c r="B29" s="76" t="str">
        <f t="shared" si="1"/>
        <v>Sofiivskyi</v>
      </c>
      <c r="C29" s="77">
        <f t="shared" si="1"/>
        <v>4721035.2900999999</v>
      </c>
      <c r="D29" s="118">
        <f t="shared" si="0"/>
        <v>4.973058175841185E-2</v>
      </c>
      <c r="H29" s="19"/>
    </row>
    <row r="30" spans="1:9">
      <c r="B30" s="76" t="str">
        <f t="shared" si="1"/>
        <v>Altus – Depozyt</v>
      </c>
      <c r="C30" s="77">
        <f t="shared" si="1"/>
        <v>4657101.2</v>
      </c>
      <c r="D30" s="118">
        <f t="shared" si="0"/>
        <v>4.9057110941208883E-2</v>
      </c>
      <c r="H30" s="19"/>
    </row>
    <row r="31" spans="1:9">
      <c r="B31" s="76" t="str">
        <f t="shared" si="1"/>
        <v>UNIVER.UA/Iaroslav Mudryi: Fond Aktsii</v>
      </c>
      <c r="C31" s="77">
        <f t="shared" si="1"/>
        <v>4333363.59</v>
      </c>
      <c r="D31" s="118">
        <f t="shared" si="0"/>
        <v>4.5646914089654135E-2</v>
      </c>
      <c r="H31" s="19"/>
    </row>
    <row r="32" spans="1:9">
      <c r="B32" s="76" t="str">
        <f t="shared" si="1"/>
        <v>Altus – Zbalansovanyi</v>
      </c>
      <c r="C32" s="77">
        <f t="shared" si="1"/>
        <v>3659348.95</v>
      </c>
      <c r="D32" s="118">
        <f t="shared" si="0"/>
        <v>3.8546958655900847E-2</v>
      </c>
    </row>
    <row r="33" spans="2:4">
      <c r="B33" s="76" t="str">
        <f t="shared" si="1"/>
        <v>KINTO-Kaznacheiskyi</v>
      </c>
      <c r="C33" s="77">
        <f t="shared" si="1"/>
        <v>3489104.85</v>
      </c>
      <c r="D33" s="118">
        <f t="shared" si="0"/>
        <v>3.6753636298897684E-2</v>
      </c>
    </row>
  </sheetData>
  <mergeCells count="4">
    <mergeCell ref="A1:H1"/>
    <mergeCell ref="A19:B19"/>
    <mergeCell ref="A21:H21"/>
    <mergeCell ref="A20:H20"/>
  </mergeCells>
  <phoneticPr fontId="11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2"/>
    <pageSetUpPr fitToPage="1"/>
  </sheetPr>
  <dimension ref="A1:L61"/>
  <sheetViews>
    <sheetView zoomScale="75" zoomScaleNormal="60" workbookViewId="0">
      <selection activeCell="B4" sqref="B4"/>
    </sheetView>
  </sheetViews>
  <sheetFormatPr defaultRowHeight="14.25"/>
  <cols>
    <col min="1" max="1" width="4.28515625" style="31" customWidth="1"/>
    <col min="2" max="2" width="61.7109375" style="31" bestFit="1" customWidth="1"/>
    <col min="3" max="4" width="14.7109375" style="32" customWidth="1"/>
    <col min="5" max="8" width="12.7109375" style="33" customWidth="1"/>
    <col min="9" max="9" width="16.140625" style="31" bestFit="1" customWidth="1"/>
    <col min="10" max="10" width="18.5703125" style="31" customWidth="1"/>
    <col min="11" max="11" width="20.7109375" style="31" customWidth="1"/>
    <col min="12" max="16384" width="9.140625" style="31"/>
  </cols>
  <sheetData>
    <row r="1" spans="1:11" s="14" customFormat="1" ht="16.5" thickBot="1">
      <c r="A1" s="204" t="s">
        <v>74</v>
      </c>
      <c r="B1" s="204"/>
      <c r="C1" s="204"/>
      <c r="D1" s="204"/>
      <c r="E1" s="204"/>
      <c r="F1" s="204"/>
      <c r="G1" s="204"/>
      <c r="H1" s="204"/>
      <c r="I1" s="204"/>
      <c r="J1" s="94"/>
    </row>
    <row r="2" spans="1:11" s="20" customFormat="1" ht="15.75" customHeight="1" thickBot="1">
      <c r="A2" s="205" t="s">
        <v>54</v>
      </c>
      <c r="B2" s="95"/>
      <c r="C2" s="96"/>
      <c r="D2" s="97"/>
      <c r="E2" s="207" t="s">
        <v>5</v>
      </c>
      <c r="F2" s="207"/>
      <c r="G2" s="207"/>
      <c r="H2" s="207"/>
      <c r="I2" s="207"/>
      <c r="J2" s="207"/>
      <c r="K2" s="207"/>
    </row>
    <row r="3" spans="1:11" s="22" customFormat="1" ht="51.75" thickBot="1">
      <c r="A3" s="206"/>
      <c r="B3" s="98" t="s">
        <v>75</v>
      </c>
      <c r="C3" s="177" t="s">
        <v>76</v>
      </c>
      <c r="D3" s="177" t="s">
        <v>77</v>
      </c>
      <c r="E3" s="17" t="s">
        <v>78</v>
      </c>
      <c r="F3" s="17" t="s">
        <v>79</v>
      </c>
      <c r="G3" s="17" t="s">
        <v>81</v>
      </c>
      <c r="H3" s="17" t="s">
        <v>80</v>
      </c>
      <c r="I3" s="17" t="s">
        <v>84</v>
      </c>
      <c r="J3" s="18" t="s">
        <v>82</v>
      </c>
      <c r="K3" s="178" t="s">
        <v>83</v>
      </c>
    </row>
    <row r="4" spans="1:11" s="20" customFormat="1" collapsed="1">
      <c r="A4" s="21">
        <v>1</v>
      </c>
      <c r="B4" s="166" t="s">
        <v>37</v>
      </c>
      <c r="C4" s="135">
        <v>38118</v>
      </c>
      <c r="D4" s="135">
        <v>38182</v>
      </c>
      <c r="E4" s="136">
        <v>3.6228017610147045E-3</v>
      </c>
      <c r="F4" s="136">
        <v>2.4407038549757454E-2</v>
      </c>
      <c r="G4" s="136">
        <v>1.8228156568085296E-2</v>
      </c>
      <c r="H4" s="136">
        <v>1.5941753518924351E-3</v>
      </c>
      <c r="I4" s="136">
        <v>2.8470981630477121E-2</v>
      </c>
      <c r="J4" s="137">
        <v>5.3972658276099557</v>
      </c>
      <c r="K4" s="111">
        <v>0.12252017979325913</v>
      </c>
    </row>
    <row r="5" spans="1:11" s="20" customFormat="1" collapsed="1">
      <c r="A5" s="21">
        <v>2</v>
      </c>
      <c r="B5" s="166" t="s">
        <v>45</v>
      </c>
      <c r="C5" s="135">
        <v>38828</v>
      </c>
      <c r="D5" s="135">
        <v>39028</v>
      </c>
      <c r="E5" s="136">
        <v>7.5673010944345975E-3</v>
      </c>
      <c r="F5" s="136">
        <v>1.789623059901535E-2</v>
      </c>
      <c r="G5" s="136">
        <v>3.6404744203381467E-2</v>
      </c>
      <c r="H5" s="136">
        <v>0.10024710925463332</v>
      </c>
      <c r="I5" s="136">
        <v>4.9381058995554561E-2</v>
      </c>
      <c r="J5" s="137">
        <v>4.3972698377582233</v>
      </c>
      <c r="K5" s="112">
        <v>0.13054758091106122</v>
      </c>
    </row>
    <row r="6" spans="1:11" s="20" customFormat="1" collapsed="1">
      <c r="A6" s="21">
        <v>3</v>
      </c>
      <c r="B6" s="166" t="s">
        <v>48</v>
      </c>
      <c r="C6" s="135">
        <v>38919</v>
      </c>
      <c r="D6" s="135">
        <v>39092</v>
      </c>
      <c r="E6" s="136">
        <v>2.3042071347108006E-3</v>
      </c>
      <c r="F6" s="136">
        <v>-2.7684401444292961E-2</v>
      </c>
      <c r="G6" s="136">
        <v>-3.6494299310896539E-2</v>
      </c>
      <c r="H6" s="136">
        <v>-3.4331110417655464E-2</v>
      </c>
      <c r="I6" s="136">
        <v>-2.738978480590637E-2</v>
      </c>
      <c r="J6" s="137">
        <v>1.8011141608393024</v>
      </c>
      <c r="K6" s="112">
        <v>7.889290414871164E-2</v>
      </c>
    </row>
    <row r="7" spans="1:11" s="20" customFormat="1" collapsed="1">
      <c r="A7" s="21">
        <v>4</v>
      </c>
      <c r="B7" s="166" t="s">
        <v>44</v>
      </c>
      <c r="C7" s="135">
        <v>38919</v>
      </c>
      <c r="D7" s="135">
        <v>39092</v>
      </c>
      <c r="E7" s="136">
        <v>6.8900381836355162E-2</v>
      </c>
      <c r="F7" s="136">
        <v>6.4267159232388682E-2</v>
      </c>
      <c r="G7" s="136">
        <v>-1.5543391008362883E-2</v>
      </c>
      <c r="H7" s="136">
        <v>-4.9889895677943552E-2</v>
      </c>
      <c r="I7" s="136">
        <v>6.1565278249961608E-2</v>
      </c>
      <c r="J7" s="137">
        <v>-0.24637154956519991</v>
      </c>
      <c r="K7" s="112">
        <v>-2.0636914561627639E-2</v>
      </c>
    </row>
    <row r="8" spans="1:11" s="20" customFormat="1" collapsed="1">
      <c r="A8" s="21">
        <v>5</v>
      </c>
      <c r="B8" s="164" t="s">
        <v>85</v>
      </c>
      <c r="C8" s="135">
        <v>39413</v>
      </c>
      <c r="D8" s="135">
        <v>39589</v>
      </c>
      <c r="E8" s="136">
        <v>5.1075963979141381E-3</v>
      </c>
      <c r="F8" s="136">
        <v>5.1334561727072625E-2</v>
      </c>
      <c r="G8" s="136" t="s">
        <v>121</v>
      </c>
      <c r="H8" s="136">
        <v>0.1544948794641352</v>
      </c>
      <c r="I8" s="136">
        <v>7.8175756368000116E-2</v>
      </c>
      <c r="J8" s="137">
        <v>3.3244618589736579</v>
      </c>
      <c r="K8" s="112">
        <v>0.12749305774987318</v>
      </c>
    </row>
    <row r="9" spans="1:11" s="20" customFormat="1" collapsed="1">
      <c r="A9" s="21">
        <v>6</v>
      </c>
      <c r="B9" s="166" t="s">
        <v>51</v>
      </c>
      <c r="C9" s="135">
        <v>39429</v>
      </c>
      <c r="D9" s="135">
        <v>39618</v>
      </c>
      <c r="E9" s="136">
        <v>5.9617666307942851E-3</v>
      </c>
      <c r="F9" s="136">
        <v>-9.9896044409419904E-4</v>
      </c>
      <c r="G9" s="136">
        <v>-4.045144077482743E-2</v>
      </c>
      <c r="H9" s="136">
        <v>-6.8411206771769262E-2</v>
      </c>
      <c r="I9" s="136">
        <v>-3.9643433562368768E-2</v>
      </c>
      <c r="J9" s="137">
        <v>9.1513399895051473E-2</v>
      </c>
      <c r="K9" s="112">
        <v>7.2490380060297177E-3</v>
      </c>
    </row>
    <row r="10" spans="1:11" s="20" customFormat="1" collapsed="1">
      <c r="A10" s="21">
        <v>7</v>
      </c>
      <c r="B10" s="166" t="s">
        <v>52</v>
      </c>
      <c r="C10" s="135">
        <v>39560</v>
      </c>
      <c r="D10" s="135">
        <v>39770</v>
      </c>
      <c r="E10" s="136">
        <v>4.5643761994878407E-2</v>
      </c>
      <c r="F10" s="136">
        <v>5.6073482897900373E-3</v>
      </c>
      <c r="G10" s="136">
        <v>-5.3183011669860614E-2</v>
      </c>
      <c r="H10" s="136">
        <v>-2.7328286554527681E-3</v>
      </c>
      <c r="I10" s="136">
        <v>-1.8024321168722324E-2</v>
      </c>
      <c r="J10" s="137">
        <v>2.3975653483025994E-2</v>
      </c>
      <c r="K10" s="112">
        <v>2.0258859673567553E-3</v>
      </c>
    </row>
    <row r="11" spans="1:11" s="20" customFormat="1" collapsed="1">
      <c r="A11" s="21">
        <v>8</v>
      </c>
      <c r="B11" s="166" t="s">
        <v>42</v>
      </c>
      <c r="C11" s="135">
        <v>39884</v>
      </c>
      <c r="D11" s="135">
        <v>40001</v>
      </c>
      <c r="E11" s="136">
        <v>6.6346953569329514E-5</v>
      </c>
      <c r="F11" s="136">
        <v>4.8307523524870888E-3</v>
      </c>
      <c r="G11" s="136">
        <v>1.57253471369736E-2</v>
      </c>
      <c r="H11" s="136">
        <v>-5.7658632751757866E-2</v>
      </c>
      <c r="I11" s="136">
        <v>2.0250537416433678E-2</v>
      </c>
      <c r="J11" s="137">
        <v>0.19154203166879724</v>
      </c>
      <c r="K11" s="112">
        <v>1.5951124016686302E-2</v>
      </c>
    </row>
    <row r="12" spans="1:11" s="20" customFormat="1" collapsed="1">
      <c r="A12" s="21">
        <v>9</v>
      </c>
      <c r="B12" s="164" t="s">
        <v>49</v>
      </c>
      <c r="C12" s="135">
        <v>40031</v>
      </c>
      <c r="D12" s="135">
        <v>40129</v>
      </c>
      <c r="E12" s="136">
        <v>5.5394299964817151E-6</v>
      </c>
      <c r="F12" s="136">
        <v>-8.8038600629271047E-3</v>
      </c>
      <c r="G12" s="136" t="s">
        <v>121</v>
      </c>
      <c r="H12" s="136" t="s">
        <v>121</v>
      </c>
      <c r="I12" s="136" t="s">
        <v>121</v>
      </c>
      <c r="J12" s="137">
        <v>-0.43678506240881698</v>
      </c>
      <c r="K12" s="112">
        <v>-5.212924575452782E-2</v>
      </c>
    </row>
    <row r="13" spans="1:11" s="20" customFormat="1" collapsed="1">
      <c r="A13" s="21">
        <v>10</v>
      </c>
      <c r="B13" s="164" t="s">
        <v>40</v>
      </c>
      <c r="C13" s="135">
        <v>40253</v>
      </c>
      <c r="D13" s="135">
        <v>40366</v>
      </c>
      <c r="E13" s="136">
        <v>7.6294937618872627E-3</v>
      </c>
      <c r="F13" s="136">
        <v>1.8633171308695129E-2</v>
      </c>
      <c r="G13" s="136" t="s">
        <v>121</v>
      </c>
      <c r="H13" s="136">
        <v>-5.7858892064554523E-2</v>
      </c>
      <c r="I13" s="136">
        <v>-4.0476370330728817E-2</v>
      </c>
      <c r="J13" s="137">
        <v>0.36390588462559026</v>
      </c>
      <c r="K13" s="112">
        <v>3.128682348171119E-2</v>
      </c>
    </row>
    <row r="14" spans="1:11" s="20" customFormat="1">
      <c r="A14" s="21">
        <v>11</v>
      </c>
      <c r="B14" s="166" t="s">
        <v>41</v>
      </c>
      <c r="C14" s="135">
        <v>40114</v>
      </c>
      <c r="D14" s="135">
        <v>40401</v>
      </c>
      <c r="E14" s="136">
        <v>-3.6993628526643563E-2</v>
      </c>
      <c r="F14" s="136">
        <v>-6.5527154992681802E-2</v>
      </c>
      <c r="G14" s="136">
        <v>-7.8806358161752965E-2</v>
      </c>
      <c r="H14" s="136">
        <v>-6.8520878577117972E-2</v>
      </c>
      <c r="I14" s="136">
        <v>-6.9289796269042081E-2</v>
      </c>
      <c r="J14" s="137">
        <v>0.32464514312569581</v>
      </c>
      <c r="K14" s="112">
        <v>2.8576920983608423E-2</v>
      </c>
    </row>
    <row r="15" spans="1:11" s="20" customFormat="1">
      <c r="A15" s="21">
        <v>12</v>
      </c>
      <c r="B15" s="166" t="s">
        <v>43</v>
      </c>
      <c r="C15" s="135">
        <v>40226</v>
      </c>
      <c r="D15" s="135">
        <v>40430</v>
      </c>
      <c r="E15" s="136">
        <v>1.4051981487454457E-2</v>
      </c>
      <c r="F15" s="136">
        <v>2.4364272824602518E-2</v>
      </c>
      <c r="G15" s="136">
        <v>5.5940769054925621E-2</v>
      </c>
      <c r="H15" s="136">
        <v>0.10393407575067637</v>
      </c>
      <c r="I15" s="136">
        <v>7.9316272055397929E-2</v>
      </c>
      <c r="J15" s="137">
        <v>2.7078831210190715</v>
      </c>
      <c r="K15" s="112">
        <v>0.14155130279974348</v>
      </c>
    </row>
    <row r="16" spans="1:11" s="20" customFormat="1">
      <c r="A16" s="21">
        <v>13</v>
      </c>
      <c r="B16" s="166" t="s">
        <v>50</v>
      </c>
      <c r="C16" s="135">
        <v>40427</v>
      </c>
      <c r="D16" s="135">
        <v>40543</v>
      </c>
      <c r="E16" s="136">
        <v>2.9538182803374724E-3</v>
      </c>
      <c r="F16" s="136">
        <v>6.2466678694258038E-2</v>
      </c>
      <c r="G16" s="136">
        <v>8.4610782940747642E-2</v>
      </c>
      <c r="H16" s="136">
        <v>0.14657902215951646</v>
      </c>
      <c r="I16" s="136">
        <v>9.7794542008922569E-2</v>
      </c>
      <c r="J16" s="137">
        <v>2.5540142076501327</v>
      </c>
      <c r="K16" s="112">
        <v>0.14138494782812949</v>
      </c>
    </row>
    <row r="17" spans="1:12" s="20" customFormat="1">
      <c r="A17" s="21">
        <v>14</v>
      </c>
      <c r="B17" s="166" t="s">
        <v>47</v>
      </c>
      <c r="C17" s="135">
        <v>40444</v>
      </c>
      <c r="D17" s="135">
        <v>40638</v>
      </c>
      <c r="E17" s="136">
        <v>2.1291997506971638E-2</v>
      </c>
      <c r="F17" s="136">
        <v>2.4433417671900104E-2</v>
      </c>
      <c r="G17" s="136">
        <v>7.0840373412063506E-2</v>
      </c>
      <c r="H17" s="136">
        <v>7.4628195618850146E-2</v>
      </c>
      <c r="I17" s="136">
        <v>9.6312939474195947E-2</v>
      </c>
      <c r="J17" s="137">
        <v>0.37766467532468551</v>
      </c>
      <c r="K17" s="112">
        <v>3.494085608874653E-2</v>
      </c>
    </row>
    <row r="18" spans="1:12" s="20" customFormat="1" collapsed="1">
      <c r="A18" s="21">
        <v>15</v>
      </c>
      <c r="B18" s="166" t="s">
        <v>39</v>
      </c>
      <c r="C18" s="135">
        <v>40427</v>
      </c>
      <c r="D18" s="135">
        <v>40708</v>
      </c>
      <c r="E18" s="136">
        <v>6.8773690481269689E-3</v>
      </c>
      <c r="F18" s="136">
        <v>5.375269257138604E-2</v>
      </c>
      <c r="G18" s="136">
        <v>9.0356686562544475E-2</v>
      </c>
      <c r="H18" s="136">
        <v>0.14631955968266763</v>
      </c>
      <c r="I18" s="136">
        <v>0.12165389397966386</v>
      </c>
      <c r="J18" s="137">
        <v>3.0786506216867195</v>
      </c>
      <c r="K18" s="112">
        <v>0.16632114212923788</v>
      </c>
    </row>
    <row r="19" spans="1:12" s="20" customFormat="1" collapsed="1">
      <c r="A19" s="21">
        <v>16</v>
      </c>
      <c r="B19" s="166" t="s">
        <v>46</v>
      </c>
      <c r="C19" s="135">
        <v>41026</v>
      </c>
      <c r="D19" s="135">
        <v>41242</v>
      </c>
      <c r="E19" s="136">
        <v>5.063868466013477E-2</v>
      </c>
      <c r="F19" s="136">
        <v>6.4591797315866284E-2</v>
      </c>
      <c r="G19" s="136">
        <v>0.16265687779050375</v>
      </c>
      <c r="H19" s="136">
        <v>0.21377673173077039</v>
      </c>
      <c r="I19" s="136">
        <v>0.22016626824157837</v>
      </c>
      <c r="J19" s="137">
        <v>1.8468544794386266</v>
      </c>
      <c r="K19" s="112">
        <v>0.14606331783243243</v>
      </c>
    </row>
    <row r="20" spans="1:12" s="20" customFormat="1" ht="15.75" thickBot="1">
      <c r="A20" s="134"/>
      <c r="B20" s="179" t="s">
        <v>86</v>
      </c>
      <c r="C20" s="138" t="s">
        <v>3</v>
      </c>
      <c r="D20" s="138" t="s">
        <v>3</v>
      </c>
      <c r="E20" s="139">
        <f>AVERAGE(E4:E19)</f>
        <v>1.2851838715746057E-2</v>
      </c>
      <c r="F20" s="139">
        <f>AVERAGE(F4:F19)</f>
        <v>1.9598171512076455E-2</v>
      </c>
      <c r="G20" s="139">
        <f>AVERAGE(G4:G19)</f>
        <v>2.3868095134117303E-2</v>
      </c>
      <c r="H20" s="139">
        <f>AVERAGE(H4:H19)</f>
        <v>4.0144686939792701E-2</v>
      </c>
      <c r="I20" s="139">
        <f>AVERAGE(I4:I19)</f>
        <v>4.3884254818894491E-2</v>
      </c>
      <c r="J20" s="138" t="s">
        <v>3</v>
      </c>
      <c r="K20" s="180">
        <f>AVERAGE(K4:K19)</f>
        <v>6.8877432588776988E-2</v>
      </c>
      <c r="L20" s="140"/>
    </row>
    <row r="21" spans="1:12" s="20" customFormat="1">
      <c r="A21" s="208" t="s">
        <v>87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9"/>
    </row>
    <row r="22" spans="1:12" s="20" customFormat="1" ht="15" collapsed="1" thickBot="1">
      <c r="A22" s="203"/>
      <c r="B22" s="203"/>
      <c r="C22" s="203"/>
      <c r="D22" s="203"/>
      <c r="E22" s="203"/>
      <c r="F22" s="203"/>
      <c r="G22" s="203"/>
      <c r="H22" s="203"/>
      <c r="I22" s="151"/>
      <c r="J22" s="151"/>
      <c r="K22" s="151"/>
    </row>
    <row r="23" spans="1:12" s="20" customFormat="1" collapsed="1">
      <c r="E23" s="101"/>
      <c r="J23" s="19"/>
    </row>
    <row r="24" spans="1:12" s="20" customFormat="1" collapsed="1">
      <c r="E24" s="102"/>
      <c r="J24" s="19"/>
    </row>
    <row r="25" spans="1:12" s="20" customFormat="1">
      <c r="E25" s="101"/>
      <c r="F25" s="101"/>
      <c r="J25" s="19"/>
    </row>
    <row r="26" spans="1:12" s="20" customFormat="1" collapsed="1">
      <c r="E26" s="102"/>
      <c r="I26" s="102"/>
      <c r="J26" s="19"/>
    </row>
    <row r="27" spans="1:12" s="20" customFormat="1" collapsed="1"/>
    <row r="28" spans="1:12" s="20" customFormat="1" collapsed="1"/>
    <row r="29" spans="1:12" s="20" customFormat="1" collapsed="1"/>
    <row r="30" spans="1:12" s="20" customFormat="1" collapsed="1"/>
    <row r="31" spans="1:12" s="20" customFormat="1" collapsed="1"/>
    <row r="32" spans="1:12" s="20" customFormat="1" collapsed="1"/>
    <row r="33" spans="3:8" s="20" customFormat="1" collapsed="1"/>
    <row r="34" spans="3:8" s="20" customFormat="1" collapsed="1"/>
    <row r="35" spans="3:8" s="20" customFormat="1" collapsed="1"/>
    <row r="36" spans="3:8" s="20" customFormat="1" collapsed="1"/>
    <row r="37" spans="3:8" s="20" customFormat="1" collapsed="1"/>
    <row r="38" spans="3:8" s="20" customFormat="1" collapsed="1"/>
    <row r="39" spans="3:8" s="20" customFormat="1" collapsed="1"/>
    <row r="40" spans="3:8" s="20" customFormat="1"/>
    <row r="41" spans="3:8" s="20" customFormat="1"/>
    <row r="42" spans="3:8" s="28" customFormat="1">
      <c r="C42" s="29"/>
      <c r="D42" s="29"/>
      <c r="E42" s="30"/>
      <c r="F42" s="30"/>
      <c r="G42" s="30"/>
      <c r="H42" s="30"/>
    </row>
    <row r="43" spans="3:8" s="28" customFormat="1">
      <c r="C43" s="29"/>
      <c r="D43" s="29"/>
      <c r="E43" s="30"/>
      <c r="F43" s="30"/>
      <c r="G43" s="30"/>
      <c r="H43" s="30"/>
    </row>
    <row r="44" spans="3:8" s="28" customFormat="1">
      <c r="C44" s="29"/>
      <c r="D44" s="29"/>
      <c r="E44" s="30"/>
      <c r="F44" s="30"/>
      <c r="G44" s="30"/>
      <c r="H44" s="30"/>
    </row>
    <row r="45" spans="3:8" s="28" customFormat="1">
      <c r="C45" s="29"/>
      <c r="D45" s="29"/>
      <c r="E45" s="30"/>
      <c r="F45" s="30"/>
      <c r="G45" s="30"/>
      <c r="H45" s="30"/>
    </row>
    <row r="46" spans="3:8" s="28" customFormat="1">
      <c r="C46" s="29"/>
      <c r="D46" s="29"/>
      <c r="E46" s="30"/>
      <c r="F46" s="30"/>
      <c r="G46" s="30"/>
      <c r="H46" s="30"/>
    </row>
    <row r="47" spans="3:8" s="28" customFormat="1">
      <c r="C47" s="29"/>
      <c r="D47" s="29"/>
      <c r="E47" s="30"/>
      <c r="F47" s="30"/>
      <c r="G47" s="30"/>
      <c r="H47" s="30"/>
    </row>
    <row r="48" spans="3:8" s="28" customFormat="1">
      <c r="C48" s="29"/>
      <c r="D48" s="29"/>
      <c r="E48" s="30"/>
      <c r="F48" s="30"/>
      <c r="G48" s="30"/>
      <c r="H48" s="30"/>
    </row>
    <row r="49" spans="3:8" s="28" customFormat="1">
      <c r="C49" s="29"/>
      <c r="D49" s="29"/>
      <c r="E49" s="30"/>
      <c r="F49" s="30"/>
      <c r="G49" s="30"/>
      <c r="H49" s="30"/>
    </row>
    <row r="50" spans="3:8" s="28" customFormat="1">
      <c r="C50" s="29"/>
      <c r="D50" s="29"/>
      <c r="E50" s="30"/>
      <c r="F50" s="30"/>
      <c r="G50" s="30"/>
      <c r="H50" s="30"/>
    </row>
    <row r="51" spans="3:8" s="28" customFormat="1">
      <c r="C51" s="29"/>
      <c r="D51" s="29"/>
      <c r="E51" s="30"/>
      <c r="F51" s="30"/>
      <c r="G51" s="30"/>
      <c r="H51" s="30"/>
    </row>
    <row r="52" spans="3:8" s="28" customFormat="1">
      <c r="C52" s="29"/>
      <c r="D52" s="29"/>
      <c r="E52" s="30"/>
      <c r="F52" s="30"/>
      <c r="G52" s="30"/>
      <c r="H52" s="30"/>
    </row>
    <row r="53" spans="3:8" s="28" customFormat="1">
      <c r="C53" s="29"/>
      <c r="D53" s="29"/>
      <c r="E53" s="30"/>
      <c r="F53" s="30"/>
      <c r="G53" s="30"/>
      <c r="H53" s="30"/>
    </row>
    <row r="54" spans="3:8" s="28" customFormat="1">
      <c r="C54" s="29"/>
      <c r="D54" s="29"/>
      <c r="E54" s="30"/>
      <c r="F54" s="30"/>
      <c r="G54" s="30"/>
      <c r="H54" s="30"/>
    </row>
    <row r="55" spans="3:8" s="28" customFormat="1">
      <c r="C55" s="29"/>
      <c r="D55" s="29"/>
      <c r="E55" s="30"/>
      <c r="F55" s="30"/>
      <c r="G55" s="30"/>
      <c r="H55" s="30"/>
    </row>
    <row r="56" spans="3:8" s="28" customFormat="1">
      <c r="C56" s="29"/>
      <c r="D56" s="29"/>
      <c r="E56" s="30"/>
      <c r="F56" s="30"/>
      <c r="G56" s="30"/>
      <c r="H56" s="30"/>
    </row>
    <row r="57" spans="3:8" s="28" customFormat="1">
      <c r="C57" s="29"/>
      <c r="D57" s="29"/>
      <c r="E57" s="30"/>
      <c r="F57" s="30"/>
      <c r="G57" s="30"/>
      <c r="H57" s="30"/>
    </row>
    <row r="58" spans="3:8" s="28" customFormat="1">
      <c r="C58" s="29"/>
      <c r="D58" s="29"/>
      <c r="E58" s="30"/>
      <c r="F58" s="30"/>
      <c r="G58" s="30"/>
      <c r="H58" s="30"/>
    </row>
    <row r="59" spans="3:8" s="28" customFormat="1">
      <c r="C59" s="29"/>
      <c r="D59" s="29"/>
      <c r="E59" s="30"/>
      <c r="F59" s="30"/>
      <c r="G59" s="30"/>
      <c r="H59" s="30"/>
    </row>
    <row r="60" spans="3:8" s="28" customFormat="1">
      <c r="C60" s="29"/>
      <c r="D60" s="29"/>
      <c r="E60" s="30"/>
      <c r="F60" s="30"/>
      <c r="G60" s="30"/>
      <c r="H60" s="30"/>
    </row>
    <row r="61" spans="3:8" s="28" customFormat="1">
      <c r="C61" s="29"/>
      <c r="D61" s="29"/>
      <c r="E61" s="30"/>
      <c r="F61" s="30"/>
      <c r="G61" s="30"/>
      <c r="H61" s="30"/>
    </row>
  </sheetData>
  <mergeCells count="5">
    <mergeCell ref="A22:H22"/>
    <mergeCell ref="A1:I1"/>
    <mergeCell ref="A2:A3"/>
    <mergeCell ref="E2:K2"/>
    <mergeCell ref="A21:K21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2"/>
  </sheetPr>
  <dimension ref="A1:H67"/>
  <sheetViews>
    <sheetView zoomScale="75" zoomScaleNormal="60" workbookViewId="0">
      <selection activeCell="B4" sqref="B4"/>
    </sheetView>
  </sheetViews>
  <sheetFormatPr defaultRowHeight="14.25"/>
  <cols>
    <col min="1" max="1" width="3.85546875" style="28" customWidth="1"/>
    <col min="2" max="2" width="61.85546875" style="28" bestFit="1" customWidth="1"/>
    <col min="3" max="3" width="24.7109375" style="28" customWidth="1"/>
    <col min="4" max="4" width="24.7109375" style="39" customWidth="1"/>
    <col min="5" max="7" width="24.7109375" style="28" customWidth="1"/>
    <col min="8" max="16384" width="9.140625" style="28"/>
  </cols>
  <sheetData>
    <row r="1" spans="1:8" ht="16.5" thickBot="1">
      <c r="A1" s="204" t="s">
        <v>88</v>
      </c>
      <c r="B1" s="204"/>
      <c r="C1" s="204"/>
      <c r="D1" s="204"/>
      <c r="E1" s="204"/>
      <c r="F1" s="204"/>
      <c r="G1" s="204"/>
    </row>
    <row r="2" spans="1:8" ht="14.65" customHeight="1" thickBot="1">
      <c r="A2" s="213" t="s">
        <v>89</v>
      </c>
      <c r="B2" s="83"/>
      <c r="C2" s="211" t="s">
        <v>90</v>
      </c>
      <c r="D2" s="212"/>
      <c r="E2" s="211" t="s">
        <v>91</v>
      </c>
      <c r="F2" s="212"/>
      <c r="G2" s="84"/>
    </row>
    <row r="3" spans="1:8" ht="45.75" thickBot="1">
      <c r="A3" s="214"/>
      <c r="B3" s="181" t="s">
        <v>75</v>
      </c>
      <c r="C3" s="98" t="s">
        <v>92</v>
      </c>
      <c r="D3" s="98" t="s">
        <v>93</v>
      </c>
      <c r="E3" s="98" t="s">
        <v>94</v>
      </c>
      <c r="F3" s="98" t="s">
        <v>93</v>
      </c>
      <c r="G3" s="18" t="s">
        <v>95</v>
      </c>
    </row>
    <row r="4" spans="1:8" ht="15" customHeight="1">
      <c r="A4" s="21">
        <v>1</v>
      </c>
      <c r="B4" s="35" t="s">
        <v>85</v>
      </c>
      <c r="C4" s="36">
        <v>3965.6724100000006</v>
      </c>
      <c r="D4" s="89">
        <v>0.2921446627543291</v>
      </c>
      <c r="E4" s="37">
        <v>901</v>
      </c>
      <c r="F4" s="89">
        <v>0.28557844690966722</v>
      </c>
      <c r="G4" s="38">
        <v>3889.3163403481853</v>
      </c>
      <c r="H4" s="49"/>
    </row>
    <row r="5" spans="1:8" ht="14.25" customHeight="1">
      <c r="A5" s="21">
        <v>2</v>
      </c>
      <c r="B5" s="35" t="s">
        <v>44</v>
      </c>
      <c r="C5" s="36">
        <v>760.16906999999981</v>
      </c>
      <c r="D5" s="89">
        <v>0.21274214592716878</v>
      </c>
      <c r="E5" s="37">
        <v>682</v>
      </c>
      <c r="F5" s="89">
        <v>0.13456985003946331</v>
      </c>
      <c r="G5" s="38">
        <v>503.90591498287074</v>
      </c>
      <c r="H5" s="49"/>
    </row>
    <row r="6" spans="1:8">
      <c r="A6" s="21">
        <v>3</v>
      </c>
      <c r="B6" s="35" t="s">
        <v>46</v>
      </c>
      <c r="C6" s="36">
        <v>168.16787999999991</v>
      </c>
      <c r="D6" s="89">
        <v>5.0638684660130696E-2</v>
      </c>
      <c r="E6" s="37">
        <v>0</v>
      </c>
      <c r="F6" s="89">
        <v>0</v>
      </c>
      <c r="G6" s="38">
        <v>0</v>
      </c>
    </row>
    <row r="7" spans="1:8">
      <c r="A7" s="21">
        <v>4</v>
      </c>
      <c r="B7" s="185" t="s">
        <v>43</v>
      </c>
      <c r="C7" s="36">
        <v>64.534660000000159</v>
      </c>
      <c r="D7" s="89">
        <v>1.4051981487458242E-2</v>
      </c>
      <c r="E7" s="37">
        <v>0</v>
      </c>
      <c r="F7" s="89">
        <v>0</v>
      </c>
      <c r="G7" s="38">
        <v>0</v>
      </c>
    </row>
    <row r="8" spans="1:8">
      <c r="A8" s="21">
        <v>5</v>
      </c>
      <c r="B8" s="35" t="s">
        <v>39</v>
      </c>
      <c r="C8" s="36">
        <v>57.806989999998358</v>
      </c>
      <c r="D8" s="89">
        <v>6.8773690481967829E-3</v>
      </c>
      <c r="E8" s="37">
        <v>0</v>
      </c>
      <c r="F8" s="89">
        <v>0</v>
      </c>
      <c r="G8" s="38">
        <v>0</v>
      </c>
    </row>
    <row r="9" spans="1:8">
      <c r="A9" s="21">
        <v>6</v>
      </c>
      <c r="B9" s="35" t="s">
        <v>52</v>
      </c>
      <c r="C9" s="36">
        <v>32.660770000000014</v>
      </c>
      <c r="D9" s="89">
        <v>4.5643761994830799E-2</v>
      </c>
      <c r="E9" s="37">
        <v>0</v>
      </c>
      <c r="F9" s="89">
        <v>0</v>
      </c>
      <c r="G9" s="38">
        <v>0</v>
      </c>
    </row>
    <row r="10" spans="1:8">
      <c r="A10" s="21">
        <v>7</v>
      </c>
      <c r="B10" s="185" t="s">
        <v>45</v>
      </c>
      <c r="C10" s="36">
        <v>27.483420000000386</v>
      </c>
      <c r="D10" s="89">
        <v>7.5673010944324222E-3</v>
      </c>
      <c r="E10" s="37">
        <v>0</v>
      </c>
      <c r="F10" s="89">
        <v>0</v>
      </c>
      <c r="G10" s="38">
        <v>0</v>
      </c>
      <c r="H10" s="49"/>
    </row>
    <row r="11" spans="1:8">
      <c r="A11" s="21">
        <v>8</v>
      </c>
      <c r="B11" s="35" t="s">
        <v>51</v>
      </c>
      <c r="C11" s="36">
        <v>6.1647499999999997</v>
      </c>
      <c r="D11" s="89">
        <v>5.9617666308061194E-3</v>
      </c>
      <c r="E11" s="37">
        <v>0</v>
      </c>
      <c r="F11" s="89">
        <v>0</v>
      </c>
      <c r="G11" s="38">
        <v>0</v>
      </c>
    </row>
    <row r="12" spans="1:8">
      <c r="A12" s="21"/>
      <c r="B12" s="185" t="s">
        <v>50</v>
      </c>
      <c r="C12" s="36">
        <v>3.8309199999999253</v>
      </c>
      <c r="D12" s="89">
        <v>2.9538182803887365E-3</v>
      </c>
      <c r="E12" s="37">
        <v>0</v>
      </c>
      <c r="F12" s="89">
        <v>0</v>
      </c>
      <c r="G12" s="38">
        <v>0</v>
      </c>
    </row>
    <row r="13" spans="1:8">
      <c r="A13" s="21">
        <v>9</v>
      </c>
      <c r="B13" s="35" t="s">
        <v>42</v>
      </c>
      <c r="C13" s="36">
        <v>0.32450000000000001</v>
      </c>
      <c r="D13" s="89">
        <v>6.6346953544378363E-5</v>
      </c>
      <c r="E13" s="37">
        <v>0</v>
      </c>
      <c r="F13" s="89">
        <v>0</v>
      </c>
      <c r="G13" s="38">
        <v>0</v>
      </c>
    </row>
    <row r="14" spans="1:8">
      <c r="A14" s="21">
        <v>10</v>
      </c>
      <c r="B14" s="35" t="s">
        <v>41</v>
      </c>
      <c r="C14" s="36">
        <v>-181.35729000000001</v>
      </c>
      <c r="D14" s="89">
        <v>-3.6993628526644971E-2</v>
      </c>
      <c r="E14" s="37">
        <v>0</v>
      </c>
      <c r="F14" s="89">
        <v>0</v>
      </c>
      <c r="G14" s="38">
        <v>0</v>
      </c>
    </row>
    <row r="15" spans="1:8">
      <c r="A15" s="21">
        <v>11</v>
      </c>
      <c r="B15" s="35" t="s">
        <v>48</v>
      </c>
      <c r="C15" s="36">
        <v>-1.9059499999999534</v>
      </c>
      <c r="D15" s="89">
        <v>-1.1881420191120421E-3</v>
      </c>
      <c r="E15" s="37">
        <v>-2</v>
      </c>
      <c r="F15" s="89">
        <v>-3.4843205574912892E-3</v>
      </c>
      <c r="G15" s="38">
        <v>-5.5795097212543094</v>
      </c>
    </row>
    <row r="16" spans="1:8">
      <c r="A16" s="21">
        <v>12</v>
      </c>
      <c r="B16" s="35" t="s">
        <v>37</v>
      </c>
      <c r="C16" s="36">
        <v>88.116189999997616</v>
      </c>
      <c r="D16" s="89">
        <v>2.9927129739296655E-3</v>
      </c>
      <c r="E16" s="37">
        <v>-29</v>
      </c>
      <c r="F16" s="89">
        <v>-6.2781434014547968E-4</v>
      </c>
      <c r="G16" s="38">
        <v>-18.52840470688837</v>
      </c>
    </row>
    <row r="17" spans="1:8">
      <c r="A17" s="21">
        <v>13</v>
      </c>
      <c r="B17" s="35" t="s">
        <v>40</v>
      </c>
      <c r="C17" s="36">
        <v>11.837019999999553</v>
      </c>
      <c r="D17" s="89">
        <v>2.0587343445795845E-3</v>
      </c>
      <c r="E17" s="37">
        <v>-23484</v>
      </c>
      <c r="F17" s="89">
        <v>-5.5285791570399926E-3</v>
      </c>
      <c r="G17" s="38">
        <v>-31.788363299840857</v>
      </c>
    </row>
    <row r="18" spans="1:8">
      <c r="A18" s="21">
        <v>14</v>
      </c>
      <c r="B18" s="35" t="s">
        <v>49</v>
      </c>
      <c r="C18" s="36">
        <v>-47.583699999999951</v>
      </c>
      <c r="D18" s="89">
        <v>-3.310463183359906E-2</v>
      </c>
      <c r="E18" s="37">
        <v>-845</v>
      </c>
      <c r="F18" s="89">
        <v>-3.3109987853140552E-2</v>
      </c>
      <c r="G18" s="38">
        <v>-47.590492044093629</v>
      </c>
    </row>
    <row r="19" spans="1:8">
      <c r="A19" s="21">
        <v>15</v>
      </c>
      <c r="B19" s="35" t="s">
        <v>47</v>
      </c>
      <c r="C19" s="36">
        <v>-131.02117999999993</v>
      </c>
      <c r="D19" s="89">
        <v>-6.7732758203199558E-2</v>
      </c>
      <c r="E19" s="37">
        <v>-125</v>
      </c>
      <c r="F19" s="89">
        <v>-8.7168758716875877E-2</v>
      </c>
      <c r="G19" s="38">
        <v>-171.69302388423995</v>
      </c>
    </row>
    <row r="20" spans="1:8" ht="15.75" thickBot="1">
      <c r="A20" s="82"/>
      <c r="B20" s="182" t="s">
        <v>71</v>
      </c>
      <c r="C20" s="86">
        <v>4824.9004599999971</v>
      </c>
      <c r="D20" s="90">
        <v>5.3546145466245886E-2</v>
      </c>
      <c r="E20" s="87">
        <v>-22902</v>
      </c>
      <c r="F20" s="90">
        <v>-5.2500429824058684E-3</v>
      </c>
      <c r="G20" s="88">
        <v>4118.0424616747396</v>
      </c>
      <c r="H20" s="49"/>
    </row>
    <row r="21" spans="1:8" ht="15" customHeight="1" thickBot="1">
      <c r="A21" s="210"/>
      <c r="B21" s="210"/>
      <c r="C21" s="210"/>
      <c r="D21" s="210"/>
      <c r="E21" s="210"/>
      <c r="F21" s="210"/>
      <c r="G21" s="210"/>
      <c r="H21" s="150"/>
    </row>
    <row r="41" spans="2:5" ht="15">
      <c r="B41" s="55"/>
      <c r="C41" s="56"/>
      <c r="D41" s="57"/>
      <c r="E41" s="58"/>
    </row>
    <row r="42" spans="2:5" ht="15">
      <c r="B42" s="55"/>
      <c r="C42" s="56"/>
      <c r="D42" s="57"/>
      <c r="E42" s="58"/>
    </row>
    <row r="43" spans="2:5" ht="15">
      <c r="B43" s="55"/>
      <c r="C43" s="56"/>
      <c r="D43" s="57"/>
      <c r="E43" s="58"/>
    </row>
    <row r="44" spans="2:5" ht="15">
      <c r="B44" s="55"/>
      <c r="C44" s="56"/>
      <c r="D44" s="57"/>
      <c r="E44" s="58"/>
    </row>
    <row r="45" spans="2:5" ht="15">
      <c r="B45" s="55"/>
      <c r="C45" s="56"/>
      <c r="D45" s="57"/>
      <c r="E45" s="58"/>
    </row>
    <row r="46" spans="2:5" ht="15">
      <c r="B46" s="55"/>
      <c r="C46" s="56"/>
      <c r="D46" s="57"/>
      <c r="E46" s="58"/>
    </row>
    <row r="47" spans="2:5" ht="15.75" thickBot="1">
      <c r="B47" s="73"/>
      <c r="C47" s="73"/>
      <c r="D47" s="73"/>
      <c r="E47" s="73"/>
    </row>
    <row r="50" spans="2:6" ht="14.25" customHeight="1"/>
    <row r="51" spans="2:6">
      <c r="F51" s="49"/>
    </row>
    <row r="53" spans="2:6">
      <c r="F53"/>
    </row>
    <row r="54" spans="2:6">
      <c r="F54"/>
    </row>
    <row r="55" spans="2:6" ht="30.75" thickBot="1">
      <c r="B55" s="157" t="s">
        <v>75</v>
      </c>
      <c r="C55" s="98" t="s">
        <v>96</v>
      </c>
      <c r="D55" s="98" t="s">
        <v>97</v>
      </c>
      <c r="E55" s="34" t="s">
        <v>98</v>
      </c>
      <c r="F55"/>
    </row>
    <row r="56" spans="2:6">
      <c r="B56" s="35" t="str">
        <f t="shared" ref="B56:D60" si="0">B4</f>
        <v>OTP Klasychnyi</v>
      </c>
      <c r="C56" s="36">
        <f t="shared" si="0"/>
        <v>3965.6724100000006</v>
      </c>
      <c r="D56" s="89">
        <f t="shared" si="0"/>
        <v>0.2921446627543291</v>
      </c>
      <c r="E56" s="38">
        <f>G4</f>
        <v>3889.3163403481853</v>
      </c>
    </row>
    <row r="57" spans="2:6">
      <c r="B57" s="35" t="str">
        <f t="shared" si="0"/>
        <v>UNIVER.UA/Iaroslav Mudryi: Fond Aktsii</v>
      </c>
      <c r="C57" s="36">
        <f t="shared" si="0"/>
        <v>760.16906999999981</v>
      </c>
      <c r="D57" s="89">
        <f t="shared" si="0"/>
        <v>0.21274214592716878</v>
      </c>
      <c r="E57" s="38">
        <f>G5</f>
        <v>503.90591498287074</v>
      </c>
    </row>
    <row r="58" spans="2:6">
      <c r="B58" s="35" t="str">
        <f t="shared" si="0"/>
        <v>KINTO-Kaznacheiskyi</v>
      </c>
      <c r="C58" s="36">
        <f t="shared" si="0"/>
        <v>168.16787999999991</v>
      </c>
      <c r="D58" s="89">
        <f t="shared" si="0"/>
        <v>5.0638684660130696E-2</v>
      </c>
      <c r="E58" s="38">
        <f>G6</f>
        <v>0</v>
      </c>
    </row>
    <row r="59" spans="2:6">
      <c r="B59" s="35" t="str">
        <f t="shared" si="0"/>
        <v>Altus – Depozyt</v>
      </c>
      <c r="C59" s="36">
        <f t="shared" si="0"/>
        <v>64.534660000000159</v>
      </c>
      <c r="D59" s="89">
        <f t="shared" si="0"/>
        <v>1.4051981487458242E-2</v>
      </c>
      <c r="E59" s="38">
        <f>G7</f>
        <v>0</v>
      </c>
    </row>
    <row r="60" spans="2:6">
      <c r="B60" s="114" t="str">
        <f t="shared" si="0"/>
        <v>UNIVER.UA/Myhailo Hrushevskyi: Fond Derzhavnykh Paperiv</v>
      </c>
      <c r="C60" s="115">
        <f t="shared" si="0"/>
        <v>57.806989999998358</v>
      </c>
      <c r="D60" s="116">
        <f t="shared" si="0"/>
        <v>6.8773690481967829E-3</v>
      </c>
      <c r="E60" s="117">
        <f>G8</f>
        <v>0</v>
      </c>
    </row>
    <row r="61" spans="2:6">
      <c r="B61" s="113" t="str">
        <f t="shared" ref="B61:D64" si="1">B15</f>
        <v>UNIVER.UA/Volodymyr Velykyi: Fond Zbalansovanyi</v>
      </c>
      <c r="C61" s="36">
        <f t="shared" si="1"/>
        <v>-1.9059499999999534</v>
      </c>
      <c r="D61" s="89">
        <f t="shared" si="1"/>
        <v>-1.1881420191120421E-3</v>
      </c>
      <c r="E61" s="38">
        <f>G15</f>
        <v>-5.5795097212543094</v>
      </c>
    </row>
    <row r="62" spans="2:6">
      <c r="B62" s="113" t="str">
        <f t="shared" si="1"/>
        <v>КІNТО-Klasychnyi</v>
      </c>
      <c r="C62" s="36">
        <f t="shared" si="1"/>
        <v>88.116189999997616</v>
      </c>
      <c r="D62" s="89">
        <f t="shared" si="1"/>
        <v>2.9927129739296655E-3</v>
      </c>
      <c r="E62" s="38">
        <f>G16</f>
        <v>-18.52840470688837</v>
      </c>
    </row>
    <row r="63" spans="2:6">
      <c r="B63" s="113" t="str">
        <f t="shared" si="1"/>
        <v>OTP Fond Aktsii</v>
      </c>
      <c r="C63" s="36">
        <f t="shared" si="1"/>
        <v>11.837019999999553</v>
      </c>
      <c r="D63" s="89">
        <f t="shared" si="1"/>
        <v>2.0587343445795845E-3</v>
      </c>
      <c r="E63" s="38">
        <f>G17</f>
        <v>-31.788363299840857</v>
      </c>
    </row>
    <row r="64" spans="2:6">
      <c r="B64" s="113" t="str">
        <f t="shared" si="1"/>
        <v>Argentum</v>
      </c>
      <c r="C64" s="36">
        <f t="shared" si="1"/>
        <v>-47.583699999999951</v>
      </c>
      <c r="D64" s="89">
        <f t="shared" si="1"/>
        <v>-3.310463183359906E-2</v>
      </c>
      <c r="E64" s="38">
        <f>G18</f>
        <v>-47.590492044093629</v>
      </c>
    </row>
    <row r="65" spans="2:5">
      <c r="B65" s="113" t="str">
        <f>B19</f>
        <v>VSI</v>
      </c>
      <c r="C65" s="36">
        <f>C19</f>
        <v>-131.02117999999993</v>
      </c>
      <c r="D65" s="89">
        <f>D19</f>
        <v>-6.7732758203199558E-2</v>
      </c>
      <c r="E65" s="38">
        <f>G19</f>
        <v>-171.69302388423995</v>
      </c>
    </row>
    <row r="66" spans="2:5">
      <c r="B66" s="183" t="s">
        <v>73</v>
      </c>
      <c r="C66" s="123">
        <f>C20-SUM(C56:C65)</f>
        <v>-110.89292999999907</v>
      </c>
      <c r="D66" s="124"/>
      <c r="E66" s="123">
        <f>G20-SUM(E56:E65)</f>
        <v>0</v>
      </c>
    </row>
    <row r="67" spans="2:5" ht="15">
      <c r="B67" s="184" t="s">
        <v>71</v>
      </c>
      <c r="C67" s="122">
        <f>SUM(C56:C66)</f>
        <v>4824.9004599999971</v>
      </c>
      <c r="D67" s="122"/>
      <c r="E67" s="122">
        <f>SUM(E56:E66)</f>
        <v>4118.0424616747396</v>
      </c>
    </row>
  </sheetData>
  <mergeCells count="5">
    <mergeCell ref="A21:G21"/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42"/>
  </sheetPr>
  <dimension ref="A1:C106"/>
  <sheetViews>
    <sheetView zoomScale="75" zoomScaleNormal="60" workbookViewId="0">
      <selection activeCell="A2" sqref="A2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1" t="s">
        <v>75</v>
      </c>
      <c r="B1" s="62" t="s">
        <v>99</v>
      </c>
      <c r="C1" s="10"/>
    </row>
    <row r="2" spans="1:3" ht="14.25">
      <c r="A2" s="158" t="s">
        <v>41</v>
      </c>
      <c r="B2" s="159">
        <v>-3.6993628526643563E-2</v>
      </c>
      <c r="C2" s="10"/>
    </row>
    <row r="3" spans="1:3" ht="14.25">
      <c r="A3" s="125" t="s">
        <v>49</v>
      </c>
      <c r="B3" s="130">
        <v>5.5394299964817151E-6</v>
      </c>
      <c r="C3" s="10"/>
    </row>
    <row r="4" spans="1:3" ht="14.25">
      <c r="A4" s="125" t="s">
        <v>42</v>
      </c>
      <c r="B4" s="130">
        <v>6.6346953569329514E-5</v>
      </c>
      <c r="C4" s="10"/>
    </row>
    <row r="5" spans="1:3" ht="14.25">
      <c r="A5" s="125" t="s">
        <v>48</v>
      </c>
      <c r="B5" s="131">
        <v>2.3042071347108006E-3</v>
      </c>
      <c r="C5" s="10"/>
    </row>
    <row r="6" spans="1:3" ht="14.25">
      <c r="A6" s="185" t="s">
        <v>50</v>
      </c>
      <c r="B6" s="131">
        <v>2.9538182803374724E-3</v>
      </c>
      <c r="C6" s="10"/>
    </row>
    <row r="7" spans="1:3" ht="14.25">
      <c r="A7" s="126" t="s">
        <v>37</v>
      </c>
      <c r="B7" s="132">
        <v>3.6228017610147045E-3</v>
      </c>
      <c r="C7" s="10"/>
    </row>
    <row r="8" spans="1:3" ht="14.25">
      <c r="A8" s="125" t="s">
        <v>85</v>
      </c>
      <c r="B8" s="131">
        <v>5.1075963979141381E-3</v>
      </c>
      <c r="C8" s="10"/>
    </row>
    <row r="9" spans="1:3" ht="14.25">
      <c r="A9" s="125" t="s">
        <v>51</v>
      </c>
      <c r="B9" s="131">
        <v>5.9617666307942851E-3</v>
      </c>
      <c r="C9" s="10"/>
    </row>
    <row r="10" spans="1:3" ht="14.25">
      <c r="A10" s="125" t="s">
        <v>39</v>
      </c>
      <c r="B10" s="131">
        <v>6.8773690481269689E-3</v>
      </c>
      <c r="C10" s="10"/>
    </row>
    <row r="11" spans="1:3" ht="14.25">
      <c r="A11" s="185" t="s">
        <v>45</v>
      </c>
      <c r="B11" s="131">
        <v>7.5673010944345975E-3</v>
      </c>
      <c r="C11" s="10"/>
    </row>
    <row r="12" spans="1:3" ht="14.25">
      <c r="A12" s="125" t="s">
        <v>40</v>
      </c>
      <c r="B12" s="131">
        <v>7.6294937618872627E-3</v>
      </c>
      <c r="C12" s="10"/>
    </row>
    <row r="13" spans="1:3" ht="14.25">
      <c r="A13" s="185" t="s">
        <v>43</v>
      </c>
      <c r="B13" s="131">
        <v>1.4051981487454457E-2</v>
      </c>
      <c r="C13" s="10"/>
    </row>
    <row r="14" spans="1:3" ht="14.25">
      <c r="A14" s="125" t="s">
        <v>47</v>
      </c>
      <c r="B14" s="131">
        <v>2.1291997506971638E-2</v>
      </c>
      <c r="C14" s="10"/>
    </row>
    <row r="15" spans="1:3" ht="14.25">
      <c r="A15" s="125" t="s">
        <v>52</v>
      </c>
      <c r="B15" s="131">
        <v>4.5643761994878407E-2</v>
      </c>
      <c r="C15" s="10"/>
    </row>
    <row r="16" spans="1:3" ht="14.25">
      <c r="A16" s="126" t="s">
        <v>46</v>
      </c>
      <c r="B16" s="132">
        <v>5.063868466013477E-2</v>
      </c>
      <c r="C16" s="10"/>
    </row>
    <row r="17" spans="1:3" ht="14.25">
      <c r="A17" s="125" t="s">
        <v>44</v>
      </c>
      <c r="B17" s="131">
        <v>6.8900381836355162E-2</v>
      </c>
      <c r="C17" s="10"/>
    </row>
    <row r="18" spans="1:3" ht="14.25">
      <c r="A18" s="186" t="s">
        <v>100</v>
      </c>
      <c r="B18" s="130">
        <v>1.2851838715746057E-2</v>
      </c>
      <c r="C18" s="10"/>
    </row>
    <row r="19" spans="1:3" ht="14.25">
      <c r="A19" s="186" t="s">
        <v>16</v>
      </c>
      <c r="B19" s="130">
        <v>-5.0798843913674951E-2</v>
      </c>
      <c r="C19" s="10"/>
    </row>
    <row r="20" spans="1:3" ht="14.25">
      <c r="A20" s="186" t="s">
        <v>15</v>
      </c>
      <c r="B20" s="130">
        <v>1.5016217514915997E-3</v>
      </c>
      <c r="C20" s="53"/>
    </row>
    <row r="21" spans="1:3" ht="14.25">
      <c r="A21" s="186" t="s">
        <v>101</v>
      </c>
      <c r="B21" s="130">
        <v>8.6895777345804559E-2</v>
      </c>
      <c r="C21" s="9"/>
    </row>
    <row r="22" spans="1:3" ht="14.25">
      <c r="A22" s="186" t="s">
        <v>102</v>
      </c>
      <c r="B22" s="130">
        <v>3.919262094216025E-2</v>
      </c>
      <c r="C22" s="68"/>
    </row>
    <row r="23" spans="1:3" ht="14.25">
      <c r="A23" s="186" t="s">
        <v>103</v>
      </c>
      <c r="B23" s="130">
        <v>5.9452054794520556E-3</v>
      </c>
      <c r="C23" s="10"/>
    </row>
    <row r="24" spans="1:3" ht="15" thickBot="1">
      <c r="A24" s="187" t="s">
        <v>104</v>
      </c>
      <c r="B24" s="133">
        <v>0.15253942228895712</v>
      </c>
      <c r="C24" s="10"/>
    </row>
    <row r="25" spans="1:3">
      <c r="B25" s="10"/>
      <c r="C25" s="10"/>
    </row>
    <row r="26" spans="1:3">
      <c r="C26" s="10"/>
    </row>
    <row r="27" spans="1:3">
      <c r="B27" s="10"/>
      <c r="C27" s="10"/>
    </row>
    <row r="28" spans="1:3">
      <c r="C28" s="10"/>
    </row>
    <row r="29" spans="1:3">
      <c r="B29" s="10"/>
    </row>
    <row r="30" spans="1:3">
      <c r="B30" s="10"/>
    </row>
    <row r="31" spans="1:3">
      <c r="B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22"/>
    <pageSetUpPr fitToPage="1"/>
  </sheetPr>
  <dimension ref="A1:M6"/>
  <sheetViews>
    <sheetView zoomScale="75" zoomScaleNormal="60" workbookViewId="0">
      <selection activeCell="B3" sqref="B3"/>
    </sheetView>
  </sheetViews>
  <sheetFormatPr defaultRowHeight="14.25"/>
  <cols>
    <col min="1" max="1" width="4.7109375" style="30" customWidth="1"/>
    <col min="2" max="2" width="36.85546875" style="28" customWidth="1"/>
    <col min="3" max="4" width="12.7109375" style="30" customWidth="1"/>
    <col min="5" max="5" width="16.7109375" style="39" customWidth="1"/>
    <col min="6" max="6" width="14.7109375" style="42" customWidth="1"/>
    <col min="7" max="7" width="14.7109375" style="39" customWidth="1"/>
    <col min="8" max="8" width="12.7109375" style="42" customWidth="1"/>
    <col min="9" max="9" width="41.28515625" style="28" customWidth="1"/>
    <col min="10" max="10" width="25" style="28" customWidth="1"/>
    <col min="11" max="20" width="4.7109375" style="28" customWidth="1"/>
    <col min="21" max="16384" width="9.140625" style="28"/>
  </cols>
  <sheetData>
    <row r="1" spans="1:13" s="40" customFormat="1" ht="16.5" thickBot="1">
      <c r="A1" s="198" t="s">
        <v>107</v>
      </c>
      <c r="B1" s="198"/>
      <c r="C1" s="198"/>
      <c r="D1" s="198"/>
      <c r="E1" s="198"/>
      <c r="F1" s="198"/>
      <c r="G1" s="198"/>
      <c r="H1" s="198"/>
      <c r="I1" s="198"/>
      <c r="J1" s="198"/>
      <c r="K1" s="13"/>
      <c r="L1" s="14"/>
      <c r="M1" s="14"/>
    </row>
    <row r="2" spans="1:13" ht="30.75" thickBot="1">
      <c r="A2" s="15" t="s">
        <v>89</v>
      </c>
      <c r="B2" s="15" t="s">
        <v>75</v>
      </c>
      <c r="C2" s="41" t="s">
        <v>108</v>
      </c>
      <c r="D2" s="41" t="s">
        <v>109</v>
      </c>
      <c r="E2" s="41" t="s">
        <v>56</v>
      </c>
      <c r="F2" s="41" t="s">
        <v>57</v>
      </c>
      <c r="G2" s="41" t="s">
        <v>58</v>
      </c>
      <c r="H2" s="41" t="s">
        <v>59</v>
      </c>
      <c r="I2" s="17" t="s">
        <v>60</v>
      </c>
      <c r="J2" s="18" t="s">
        <v>61</v>
      </c>
    </row>
    <row r="3" spans="1:13">
      <c r="A3" s="21">
        <v>1</v>
      </c>
      <c r="B3" s="171" t="s">
        <v>105</v>
      </c>
      <c r="C3" s="188" t="s">
        <v>111</v>
      </c>
      <c r="D3" s="189" t="s">
        <v>112</v>
      </c>
      <c r="E3" s="77">
        <v>1507967.76</v>
      </c>
      <c r="F3" s="78">
        <v>683</v>
      </c>
      <c r="G3" s="77">
        <v>2207.8590922401172</v>
      </c>
      <c r="H3" s="48">
        <v>1000</v>
      </c>
      <c r="I3" s="176" t="s">
        <v>110</v>
      </c>
      <c r="J3" s="79" t="s">
        <v>11</v>
      </c>
    </row>
    <row r="4" spans="1:13">
      <c r="A4" s="21">
        <v>2</v>
      </c>
      <c r="B4" s="171" t="s">
        <v>106</v>
      </c>
      <c r="C4" s="188" t="s">
        <v>111</v>
      </c>
      <c r="D4" s="189" t="s">
        <v>113</v>
      </c>
      <c r="E4" s="77">
        <v>817609.48030000005</v>
      </c>
      <c r="F4" s="78">
        <v>1982</v>
      </c>
      <c r="G4" s="77">
        <v>412.51739672048438</v>
      </c>
      <c r="H4" s="48">
        <v>1000</v>
      </c>
      <c r="I4" s="176" t="s">
        <v>69</v>
      </c>
      <c r="J4" s="79" t="s">
        <v>0</v>
      </c>
    </row>
    <row r="5" spans="1:13" ht="14.65" customHeight="1" thickBot="1">
      <c r="A5" s="199" t="s">
        <v>71</v>
      </c>
      <c r="B5" s="200"/>
      <c r="C5" s="103" t="s">
        <v>3</v>
      </c>
      <c r="D5" s="103" t="s">
        <v>3</v>
      </c>
      <c r="E5" s="91">
        <f>SUM(E3:E4)</f>
        <v>2325577.2403000002</v>
      </c>
      <c r="F5" s="92">
        <f>SUM(F3:F4)</f>
        <v>2665</v>
      </c>
      <c r="G5" s="103" t="s">
        <v>3</v>
      </c>
      <c r="H5" s="103" t="s">
        <v>3</v>
      </c>
      <c r="I5" s="103" t="s">
        <v>3</v>
      </c>
      <c r="J5" s="103" t="s">
        <v>3</v>
      </c>
    </row>
    <row r="6" spans="1:13">
      <c r="A6" s="202"/>
      <c r="B6" s="202"/>
      <c r="C6" s="202"/>
      <c r="D6" s="202"/>
      <c r="E6" s="202"/>
      <c r="F6" s="202"/>
      <c r="G6" s="202"/>
      <c r="H6" s="202"/>
    </row>
  </sheetData>
  <mergeCells count="3">
    <mergeCell ref="A1:J1"/>
    <mergeCell ref="A5:B5"/>
    <mergeCell ref="A6:H6"/>
  </mergeCells>
  <phoneticPr fontId="11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22"/>
  </sheetPr>
  <dimension ref="A1:K27"/>
  <sheetViews>
    <sheetView zoomScale="75" zoomScaleNormal="60" workbookViewId="0">
      <selection activeCell="B4" sqref="B4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3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>
      <c r="A1" s="216" t="s">
        <v>114</v>
      </c>
      <c r="B1" s="216"/>
      <c r="C1" s="216"/>
      <c r="D1" s="216"/>
      <c r="E1" s="216"/>
      <c r="F1" s="216"/>
      <c r="G1" s="216"/>
      <c r="H1" s="216"/>
      <c r="I1" s="216"/>
      <c r="J1" s="216"/>
    </row>
    <row r="2" spans="1:11" customFormat="1" ht="15.75" customHeight="1" thickBot="1">
      <c r="A2" s="205" t="s">
        <v>54</v>
      </c>
      <c r="B2" s="95"/>
      <c r="C2" s="96"/>
      <c r="D2" s="97"/>
      <c r="E2" s="207" t="s">
        <v>115</v>
      </c>
      <c r="F2" s="207"/>
      <c r="G2" s="207"/>
      <c r="H2" s="207"/>
      <c r="I2" s="207"/>
      <c r="J2" s="207"/>
      <c r="K2" s="207"/>
    </row>
    <row r="3" spans="1:11" customFormat="1" ht="51.75" thickBot="1">
      <c r="A3" s="206"/>
      <c r="B3" s="190" t="s">
        <v>75</v>
      </c>
      <c r="C3" s="177" t="s">
        <v>76</v>
      </c>
      <c r="D3" s="177" t="s">
        <v>77</v>
      </c>
      <c r="E3" s="17" t="s">
        <v>78</v>
      </c>
      <c r="F3" s="17" t="s">
        <v>79</v>
      </c>
      <c r="G3" s="17" t="s">
        <v>81</v>
      </c>
      <c r="H3" s="17" t="s">
        <v>80</v>
      </c>
      <c r="I3" s="17" t="s">
        <v>84</v>
      </c>
      <c r="J3" s="18" t="s">
        <v>82</v>
      </c>
      <c r="K3" s="178" t="s">
        <v>83</v>
      </c>
    </row>
    <row r="4" spans="1:11" customFormat="1" collapsed="1">
      <c r="A4" s="21">
        <v>1</v>
      </c>
      <c r="B4" s="171" t="s">
        <v>106</v>
      </c>
      <c r="C4" s="99">
        <v>39048</v>
      </c>
      <c r="D4" s="99">
        <v>39140</v>
      </c>
      <c r="E4" s="93" t="s">
        <v>121</v>
      </c>
      <c r="F4" s="93">
        <v>-1.7737831998694387E-2</v>
      </c>
      <c r="G4" s="93">
        <v>-0.10068152829288535</v>
      </c>
      <c r="H4" s="93">
        <v>-0.1151934943354137</v>
      </c>
      <c r="I4" s="93">
        <v>-0.13131816974867117</v>
      </c>
      <c r="J4" s="100">
        <v>-0.58748260327952218</v>
      </c>
      <c r="K4" s="148">
        <v>-6.3792964546844355E-2</v>
      </c>
    </row>
    <row r="5" spans="1:11" customFormat="1" collapsed="1">
      <c r="A5" s="21">
        <v>2</v>
      </c>
      <c r="B5" s="166" t="s">
        <v>105</v>
      </c>
      <c r="C5" s="99">
        <v>39100</v>
      </c>
      <c r="D5" s="99">
        <v>39268</v>
      </c>
      <c r="E5" s="93">
        <v>1.9415018628398117E-2</v>
      </c>
      <c r="F5" s="93">
        <v>1.3235639920095021E-2</v>
      </c>
      <c r="G5" s="93">
        <v>8.3391616521066858E-3</v>
      </c>
      <c r="H5" s="93">
        <v>5.4886584592718446E-2</v>
      </c>
      <c r="I5" s="93">
        <v>4.200269187914496E-2</v>
      </c>
      <c r="J5" s="100">
        <v>1.207859092240207</v>
      </c>
      <c r="K5" s="149">
        <v>6.2412319838403896E-2</v>
      </c>
    </row>
    <row r="6" spans="1:11" ht="15.75" thickBot="1">
      <c r="A6" s="134"/>
      <c r="B6" s="179" t="s">
        <v>86</v>
      </c>
      <c r="C6" s="138" t="s">
        <v>3</v>
      </c>
      <c r="D6" s="138" t="s">
        <v>3</v>
      </c>
      <c r="E6" s="139">
        <f>AVERAGE(E4:E5)</f>
        <v>1.9415018628398117E-2</v>
      </c>
      <c r="F6" s="139">
        <f>AVERAGE(F4:F5)</f>
        <v>-2.2510960392996826E-3</v>
      </c>
      <c r="G6" s="139">
        <f>AVERAGE(G4:G5)</f>
        <v>-4.6171183320389331E-2</v>
      </c>
      <c r="H6" s="139">
        <f>AVERAGE(H4:H5)</f>
        <v>-3.0153454871347629E-2</v>
      </c>
      <c r="I6" s="139">
        <f>AVERAGE(I4:I5)</f>
        <v>-4.4657738934763103E-2</v>
      </c>
      <c r="J6" s="138" t="s">
        <v>3</v>
      </c>
      <c r="K6" s="139">
        <f>AVERAGE(K4:K5)</f>
        <v>-6.9032235422022969E-4</v>
      </c>
    </row>
    <row r="7" spans="1:11">
      <c r="A7" s="217" t="s">
        <v>116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</row>
    <row r="8" spans="1:11" ht="15" thickBot="1">
      <c r="A8" s="215"/>
      <c r="B8" s="215"/>
      <c r="C8" s="215"/>
      <c r="D8" s="215"/>
      <c r="E8" s="215"/>
      <c r="F8" s="215"/>
      <c r="G8" s="215"/>
      <c r="H8" s="215"/>
      <c r="I8" s="215"/>
      <c r="J8" s="215"/>
      <c r="K8" s="215"/>
    </row>
    <row r="9" spans="1:11">
      <c r="B9" s="28"/>
      <c r="C9" s="29"/>
      <c r="D9" s="29"/>
      <c r="E9" s="28"/>
      <c r="F9" s="28"/>
      <c r="G9" s="28"/>
      <c r="H9" s="28"/>
      <c r="I9" s="28"/>
    </row>
    <row r="10" spans="1:11">
      <c r="B10" s="28"/>
      <c r="C10" s="29"/>
      <c r="D10" s="29"/>
      <c r="E10" s="108"/>
      <c r="F10" s="28"/>
      <c r="G10" s="28"/>
      <c r="H10" s="28"/>
      <c r="I10" s="28"/>
    </row>
    <row r="11" spans="1:11">
      <c r="B11" s="28"/>
      <c r="C11" s="29"/>
      <c r="D11" s="29"/>
      <c r="E11" s="28"/>
      <c r="F11" s="28"/>
      <c r="G11" s="28"/>
      <c r="H11" s="28"/>
      <c r="I11" s="28"/>
    </row>
    <row r="12" spans="1:11">
      <c r="B12" s="28"/>
      <c r="C12" s="29"/>
      <c r="D12" s="29"/>
      <c r="E12" s="28"/>
      <c r="F12" s="28"/>
      <c r="G12" s="28"/>
      <c r="H12" s="28"/>
      <c r="I12" s="28"/>
    </row>
    <row r="13" spans="1:11">
      <c r="B13" s="28"/>
      <c r="C13" s="29"/>
      <c r="D13" s="29"/>
      <c r="E13" s="28"/>
      <c r="F13" s="28"/>
      <c r="G13" s="28"/>
      <c r="H13" s="28"/>
      <c r="I13" s="28"/>
    </row>
    <row r="14" spans="1:11">
      <c r="B14" s="28"/>
      <c r="C14" s="29"/>
      <c r="D14" s="29"/>
      <c r="E14" s="28"/>
      <c r="F14" s="28"/>
      <c r="G14" s="28"/>
      <c r="H14" s="28"/>
      <c r="I14" s="28"/>
    </row>
    <row r="15" spans="1:11">
      <c r="B15" s="28"/>
      <c r="C15" s="29"/>
      <c r="D15" s="29"/>
      <c r="E15" s="28"/>
      <c r="F15" s="28"/>
      <c r="G15" s="28"/>
      <c r="H15" s="28"/>
      <c r="I15" s="28"/>
    </row>
    <row r="16" spans="1:11">
      <c r="B16" s="28"/>
      <c r="C16" s="29"/>
      <c r="D16" s="29"/>
      <c r="E16" s="28"/>
      <c r="F16" s="28"/>
      <c r="G16" s="28"/>
      <c r="H16" s="28"/>
      <c r="I16" s="28"/>
    </row>
    <row r="20" spans="3:3">
      <c r="C20" s="5"/>
    </row>
    <row r="21" spans="3:3">
      <c r="C21" s="5"/>
    </row>
    <row r="22" spans="3:3">
      <c r="C22" s="5"/>
    </row>
    <row r="23" spans="3:3">
      <c r="C23" s="5"/>
    </row>
    <row r="24" spans="3:3">
      <c r="C24" s="5"/>
    </row>
    <row r="25" spans="3:3">
      <c r="C25" s="5"/>
    </row>
    <row r="26" spans="3:3">
      <c r="C26" s="5"/>
    </row>
    <row r="27" spans="3:3">
      <c r="C27" s="5"/>
    </row>
  </sheetData>
  <mergeCells count="5">
    <mergeCell ref="A8:K8"/>
    <mergeCell ref="A2:A3"/>
    <mergeCell ref="A1:J1"/>
    <mergeCell ref="E2:K2"/>
    <mergeCell ref="A7:K7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22"/>
  </sheetPr>
  <dimension ref="A1:K34"/>
  <sheetViews>
    <sheetView zoomScale="75" zoomScaleNormal="60" workbookViewId="0">
      <selection activeCell="B4" sqref="B4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30" customFormat="1" ht="16.5" thickBot="1">
      <c r="A1" s="204" t="s">
        <v>117</v>
      </c>
      <c r="B1" s="204"/>
      <c r="C1" s="204"/>
      <c r="D1" s="204"/>
      <c r="E1" s="204"/>
      <c r="F1" s="204"/>
      <c r="G1" s="204"/>
    </row>
    <row r="2" spans="1:11" s="30" customFormat="1" ht="15.75" customHeight="1" thickBot="1">
      <c r="A2" s="205" t="s">
        <v>89</v>
      </c>
      <c r="B2" s="83"/>
      <c r="C2" s="211" t="s">
        <v>90</v>
      </c>
      <c r="D2" s="212"/>
      <c r="E2" s="211" t="s">
        <v>91</v>
      </c>
      <c r="F2" s="212"/>
      <c r="G2" s="84"/>
    </row>
    <row r="3" spans="1:11" s="30" customFormat="1" ht="45.75" thickBot="1">
      <c r="A3" s="206"/>
      <c r="B3" s="98" t="s">
        <v>75</v>
      </c>
      <c r="C3" s="98" t="s">
        <v>92</v>
      </c>
      <c r="D3" s="98" t="s">
        <v>93</v>
      </c>
      <c r="E3" s="98" t="s">
        <v>94</v>
      </c>
      <c r="F3" s="98" t="s">
        <v>93</v>
      </c>
      <c r="G3" s="18" t="s">
        <v>95</v>
      </c>
    </row>
    <row r="4" spans="1:11" s="30" customFormat="1">
      <c r="A4" s="21">
        <v>1</v>
      </c>
      <c r="B4" s="185" t="s">
        <v>105</v>
      </c>
      <c r="C4" s="36">
        <v>28.719630000000119</v>
      </c>
      <c r="D4" s="93">
        <v>1.9415018628416398E-2</v>
      </c>
      <c r="E4" s="37">
        <v>0</v>
      </c>
      <c r="F4" s="93">
        <v>0</v>
      </c>
      <c r="G4" s="38">
        <v>0</v>
      </c>
    </row>
    <row r="5" spans="1:11" s="30" customFormat="1">
      <c r="A5" s="21">
        <v>2</v>
      </c>
      <c r="B5" s="171" t="s">
        <v>106</v>
      </c>
      <c r="C5" s="36" t="s">
        <v>121</v>
      </c>
      <c r="D5" s="93" t="s">
        <v>121</v>
      </c>
      <c r="E5" s="37" t="s">
        <v>121</v>
      </c>
      <c r="F5" s="93" t="s">
        <v>121</v>
      </c>
      <c r="G5" s="38" t="s">
        <v>121</v>
      </c>
    </row>
    <row r="6" spans="1:11" s="30" customFormat="1" ht="15.75" thickBot="1">
      <c r="A6" s="104"/>
      <c r="B6" s="182" t="s">
        <v>71</v>
      </c>
      <c r="C6" s="105">
        <v>28.719630000000119</v>
      </c>
      <c r="D6" s="90">
        <v>1.9415018628416398E-2</v>
      </c>
      <c r="E6" s="87">
        <v>0</v>
      </c>
      <c r="F6" s="90">
        <v>0</v>
      </c>
      <c r="G6" s="88">
        <v>0</v>
      </c>
    </row>
    <row r="7" spans="1:11" s="30" customFormat="1" ht="15" customHeight="1" thickBot="1">
      <c r="A7" s="215"/>
      <c r="B7" s="215"/>
      <c r="C7" s="215"/>
      <c r="D7" s="215"/>
      <c r="E7" s="215"/>
      <c r="F7" s="215"/>
      <c r="G7" s="215"/>
      <c r="H7" s="7"/>
      <c r="I7" s="7"/>
      <c r="J7" s="7"/>
      <c r="K7" s="7"/>
    </row>
    <row r="8" spans="1:11" s="30" customFormat="1">
      <c r="D8" s="39"/>
    </row>
    <row r="9" spans="1:11" s="30" customFormat="1">
      <c r="D9" s="39"/>
    </row>
    <row r="10" spans="1:11" s="30" customFormat="1">
      <c r="D10" s="39"/>
    </row>
    <row r="11" spans="1:11" s="30" customFormat="1">
      <c r="D11" s="39"/>
    </row>
    <row r="12" spans="1:11" s="30" customFormat="1">
      <c r="D12" s="39"/>
    </row>
    <row r="13" spans="1:11" s="30" customFormat="1">
      <c r="D13" s="39"/>
    </row>
    <row r="14" spans="1:11" s="30" customFormat="1">
      <c r="D14" s="39"/>
    </row>
    <row r="15" spans="1:11" s="30" customFormat="1">
      <c r="D15" s="39"/>
    </row>
    <row r="16" spans="1:11" s="30" customFormat="1">
      <c r="D16" s="39"/>
    </row>
    <row r="17" spans="2:9" s="30" customFormat="1">
      <c r="D17" s="39"/>
    </row>
    <row r="18" spans="2:9" s="30" customFormat="1">
      <c r="D18" s="39"/>
    </row>
    <row r="19" spans="2:9" s="30" customFormat="1">
      <c r="D19" s="39"/>
    </row>
    <row r="20" spans="2:9" s="30" customFormat="1">
      <c r="D20" s="39"/>
    </row>
    <row r="21" spans="2:9" s="30" customFormat="1">
      <c r="D21" s="39"/>
    </row>
    <row r="22" spans="2:9" s="30" customFormat="1">
      <c r="D22" s="39"/>
    </row>
    <row r="23" spans="2:9" s="30" customFormat="1">
      <c r="D23" s="39"/>
    </row>
    <row r="24" spans="2:9" s="30" customFormat="1">
      <c r="D24" s="39"/>
    </row>
    <row r="25" spans="2:9" s="30" customFormat="1">
      <c r="D25" s="39"/>
    </row>
    <row r="26" spans="2:9" s="30" customFormat="1">
      <c r="D26" s="39"/>
    </row>
    <row r="27" spans="2:9" s="30" customFormat="1"/>
    <row r="28" spans="2:9" s="30" customFormat="1"/>
    <row r="29" spans="2:9" s="30" customFormat="1">
      <c r="H29" s="22"/>
      <c r="I29" s="22"/>
    </row>
    <row r="32" spans="2:9" ht="30.75" thickBot="1">
      <c r="B32" s="157" t="s">
        <v>75</v>
      </c>
      <c r="C32" s="98" t="s">
        <v>118</v>
      </c>
      <c r="D32" s="98" t="s">
        <v>119</v>
      </c>
      <c r="E32" s="34" t="s">
        <v>120</v>
      </c>
    </row>
    <row r="33" spans="1:5">
      <c r="A33" s="22">
        <v>1</v>
      </c>
      <c r="B33" s="185" t="str">
        <f>B4</f>
        <v>Zbalansovanyi Fond Parytet</v>
      </c>
      <c r="C33" s="109">
        <f>C4</f>
        <v>28.719630000000119</v>
      </c>
      <c r="D33" s="93">
        <f>D4</f>
        <v>1.9415018628416398E-2</v>
      </c>
      <c r="E33" s="110">
        <f>G4</f>
        <v>0</v>
      </c>
    </row>
    <row r="34" spans="1:5">
      <c r="B34" s="35"/>
      <c r="C34" s="109"/>
      <c r="D34" s="93"/>
      <c r="E34" s="110"/>
    </row>
  </sheetData>
  <mergeCells count="5">
    <mergeCell ref="A7:G7"/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22"/>
  </sheetPr>
  <dimension ref="A1:D22"/>
  <sheetViews>
    <sheetView zoomScale="85" workbookViewId="0">
      <selection activeCell="A2" sqref="A2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1" t="s">
        <v>75</v>
      </c>
      <c r="B1" s="62" t="s">
        <v>99</v>
      </c>
      <c r="C1" s="10"/>
      <c r="D1" s="10"/>
    </row>
    <row r="2" spans="1:4" ht="14.25">
      <c r="A2" s="166" t="s">
        <v>105</v>
      </c>
      <c r="B2" s="127">
        <v>1.9415018628398117E-2</v>
      </c>
      <c r="C2" s="10"/>
      <c r="D2" s="10"/>
    </row>
    <row r="3" spans="1:4" ht="14.25">
      <c r="A3" s="164" t="s">
        <v>100</v>
      </c>
      <c r="B3" s="128">
        <v>1.9415018628398117E-2</v>
      </c>
      <c r="C3" s="10"/>
      <c r="D3" s="10"/>
    </row>
    <row r="4" spans="1:4" ht="14.25">
      <c r="A4" s="164" t="s">
        <v>16</v>
      </c>
      <c r="B4" s="128">
        <v>-5.0798843913674951E-2</v>
      </c>
      <c r="C4" s="10"/>
      <c r="D4" s="10"/>
    </row>
    <row r="5" spans="1:4" ht="14.25">
      <c r="A5" s="164" t="s">
        <v>15</v>
      </c>
      <c r="B5" s="128">
        <v>1.5016217514915997E-3</v>
      </c>
      <c r="C5" s="10"/>
      <c r="D5" s="10"/>
    </row>
    <row r="6" spans="1:4" ht="14.25">
      <c r="A6" s="164" t="s">
        <v>101</v>
      </c>
      <c r="B6" s="128">
        <v>8.6895777345804559E-2</v>
      </c>
      <c r="C6" s="10"/>
      <c r="D6" s="10"/>
    </row>
    <row r="7" spans="1:4" ht="14.25">
      <c r="A7" s="164" t="s">
        <v>102</v>
      </c>
      <c r="B7" s="128">
        <v>3.919262094216025E-2</v>
      </c>
      <c r="C7" s="10"/>
      <c r="D7" s="10"/>
    </row>
    <row r="8" spans="1:4" ht="14.25">
      <c r="A8" s="164" t="s">
        <v>103</v>
      </c>
      <c r="B8" s="128">
        <v>5.9452054794520556E-3</v>
      </c>
      <c r="C8" s="10"/>
      <c r="D8" s="10"/>
    </row>
    <row r="9" spans="1:4" ht="15" thickBot="1">
      <c r="A9" s="191" t="s">
        <v>104</v>
      </c>
      <c r="B9" s="129">
        <v>0.15253942228895712</v>
      </c>
      <c r="C9" s="10"/>
      <c r="D9" s="10"/>
    </row>
    <row r="10" spans="1:4">
      <c r="B10" s="10"/>
      <c r="C10" s="10"/>
      <c r="D10" s="10"/>
    </row>
    <row r="11" spans="1:4" ht="14.25">
      <c r="A11" s="50"/>
      <c r="B11" s="51"/>
      <c r="C11" s="10"/>
      <c r="D11" s="10"/>
    </row>
    <row r="12" spans="1:4" ht="14.25">
      <c r="A12" s="50"/>
      <c r="B12" s="51"/>
      <c r="C12" s="10"/>
      <c r="D12" s="10"/>
    </row>
    <row r="13" spans="1:4" ht="14.25">
      <c r="A13" s="50"/>
      <c r="B13" s="51"/>
      <c r="C13" s="10"/>
      <c r="D13" s="10"/>
    </row>
    <row r="14" spans="1:4" ht="14.25">
      <c r="A14" s="50"/>
      <c r="B14" s="51"/>
      <c r="C14" s="10"/>
      <c r="D14" s="10"/>
    </row>
    <row r="15" spans="1:4" ht="14.25">
      <c r="A15" s="50"/>
      <c r="B15" s="51"/>
      <c r="C15" s="10"/>
      <c r="D15" s="10"/>
    </row>
    <row r="16" spans="1:4">
      <c r="B16" s="10"/>
    </row>
    <row r="20" spans="1:2">
      <c r="A20" s="7"/>
      <c r="B20" s="8"/>
    </row>
    <row r="21" spans="1:2">
      <c r="B21" s="8"/>
    </row>
    <row r="22" spans="1:2">
      <c r="B22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IDX + ROR</vt:lpstr>
      <vt:lpstr>O_NAV</vt:lpstr>
      <vt:lpstr>O_ROR</vt:lpstr>
      <vt:lpstr> O_dynamics NAV</vt:lpstr>
      <vt:lpstr>O_diagram(ROR)</vt:lpstr>
      <vt:lpstr>І_NAV</vt:lpstr>
      <vt:lpstr>І_ROR</vt:lpstr>
      <vt:lpstr>І_dynamics NAV</vt:lpstr>
      <vt:lpstr>І_diagram(ROR)</vt:lpstr>
      <vt:lpstr>C_NAV</vt:lpstr>
      <vt:lpstr>C_ROR</vt:lpstr>
      <vt:lpstr>C_dynamics NAV</vt:lpstr>
      <vt:lpstr>C_diagram(ROR)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gleb</cp:lastModifiedBy>
  <dcterms:created xsi:type="dcterms:W3CDTF">2010-05-19T12:57:40Z</dcterms:created>
  <dcterms:modified xsi:type="dcterms:W3CDTF">2020-08-13T12:04:01Z</dcterms:modified>
</cp:coreProperties>
</file>