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9"/>
  </bookViews>
  <sheets>
    <sheet name="IDX+ROR" sheetId="1" r:id="rId1"/>
    <sheet name="O_NAV" sheetId="2" r:id="rId2"/>
    <sheet name="O_ROR" sheetId="3" r:id="rId3"/>
    <sheet name="O_dynamics NAV" sheetId="4" r:id="rId4"/>
    <sheet name="O_diagram (ROR)" sheetId="5" r:id="rId5"/>
    <sheet name="I_NAV" sheetId="6" r:id="rId6"/>
    <sheet name="I_ROR" sheetId="7" r:id="rId7"/>
    <sheet name="I_dynamics NAV" sheetId="8" r:id="rId8"/>
    <sheet name="I_diagram 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8" hidden="1">'I_diagram  (ROR)'!$A$1:$B$1</definedName>
    <definedName name="_xlnm._FilterDatabase" localSheetId="0" hidden="1">'IDX+ROR'!$A$27:$C$27</definedName>
    <definedName name="_xlnm._FilterDatabase" localSheetId="4" hidden="1">'O_diagram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<sst xmlns="http://schemas.openxmlformats.org/spreadsheetml/2006/main" count="370" uniqueCount="135">
  <si>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</si>
  <si>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</si>
  <si>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</si>
  <si>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</si>
  <si>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</si>
  <si>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</si>
  <si>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</si>
  <si>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</si>
  <si>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</si>
  <si>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</si>
  <si>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</si>
  <si>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н.д.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</si>
  <si>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</si>
  <si>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</si>
  <si>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</si>
  <si>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</si>
  <si>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</si>
  <si>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</si>
  <si>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</si>
  <si>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</si>
  <si>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</si>
  <si>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</si>
  <si>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 xml:space="preserve">YTD 2021 </t>
  </si>
  <si>
    <t>Index</t>
  </si>
  <si>
    <t>Monthly change</t>
  </si>
  <si>
    <t>YTD change</t>
  </si>
  <si>
    <t>HANG SENG (Hong Kong)</t>
  </si>
  <si>
    <t>S&amp;P 500 (USA)</t>
  </si>
  <si>
    <t>DJI (USA)</t>
  </si>
  <si>
    <t>DAX (Germany)</t>
  </si>
  <si>
    <t>WIG20 (Poland)</t>
  </si>
  <si>
    <t>CAC 40 (France)</t>
  </si>
  <si>
    <t>SHANGHAI SE COMPOSITE (China)</t>
  </si>
  <si>
    <t>NIKKEI 225 (Japan)</t>
  </si>
  <si>
    <t>РТС (RTSI) (Russia)</t>
  </si>
  <si>
    <t>ММВБ (MICEX) (Russia)</t>
  </si>
  <si>
    <t>FTSE 100  (UK)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</si>
  <si>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</si>
  <si>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</si>
  <si>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</si>
  <si>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</si>
  <si>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</si>
  <si>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</si>
  <si>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</si>
  <si>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</si>
  <si>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</si>
  <si>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OTP Klasychnyi</t>
  </si>
  <si>
    <t>КІNТО-Klasychnyi</t>
  </si>
  <si>
    <t>OTP Fond Aktsii</t>
  </si>
  <si>
    <t>UNIVER.UA/Iaroslav Mudryi: Fond Aktsii</t>
  </si>
  <si>
    <t>UNIVER.UA/Myhailo Hrushevskyi: Fond Derzhavnykh Paperiv</t>
  </si>
  <si>
    <t>КІNTO-Ekviti</t>
  </si>
  <si>
    <t>Altus – Depozyt</t>
  </si>
  <si>
    <t>Sofiivskyi</t>
  </si>
  <si>
    <t>KINTO-Kaznacheiskyi</t>
  </si>
  <si>
    <t>Altus – Zbalansovanyi</t>
  </si>
  <si>
    <t>VSI</t>
  </si>
  <si>
    <t>UNIVER.UA/Volodymyr Velykyi: Fond Zbalansovanyi</t>
  </si>
  <si>
    <t>UNIVER.UA/Taras Shevchenko: Fond Zaoshchadzhen</t>
  </si>
  <si>
    <t>ТАSK Resurs</t>
  </si>
  <si>
    <t>Nadbannia</t>
  </si>
  <si>
    <t>Argentum</t>
  </si>
  <si>
    <t>Total</t>
  </si>
  <si>
    <t>(*) All funds are diversified unit funds.</t>
  </si>
  <si>
    <t>Others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</si>
  <si>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</si>
  <si>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</si>
  <si>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</si>
  <si>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</si>
  <si>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</si>
  <si>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</si>
  <si>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</si>
  <si>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</t>
  </si>
  <si>
    <t>1 year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</si>
  <si>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</si>
  <si>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</si>
  <si>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</si>
  <si>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</si>
  <si>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</t>
  </si>
  <si>
    <t>NAV change, UAH, k</t>
  </si>
  <si>
    <t>NAV change, %</t>
  </si>
  <si>
    <t>Net inflow/ outflow of capital, UAH, k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</si>
  <si>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</si>
  <si>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</si>
  <si>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</si>
  <si>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</si>
  <si>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</si>
  <si>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</si>
  <si>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</si>
  <si>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</si>
  <si>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</si>
  <si>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</si>
  <si>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</si>
  <si>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</si>
  <si>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</si>
  <si>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</si>
  <si>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</si>
  <si>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</si>
  <si>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</si>
  <si>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ТАSК Ukrainskyi Kapital</t>
  </si>
  <si>
    <t>Platynum</t>
  </si>
  <si>
    <t>Aurum</t>
  </si>
  <si>
    <t>unit</t>
  </si>
  <si>
    <t>specialized</t>
  </si>
  <si>
    <t>diversified.</t>
  </si>
  <si>
    <t>LLC AMC "TASK-Invest"</t>
  </si>
  <si>
    <t>LLC AMC "ОZON"</t>
  </si>
  <si>
    <t>*The indicator "since the fund's inception, % per annum (average)" is calculated based on compound interest formula.          .</t>
  </si>
  <si>
    <t>Rates of Return of Interval CII. Ranking by Date of Reaching Compliance with Standards</t>
  </si>
  <si>
    <t>no data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</si>
  <si>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</si>
  <si>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</si>
  <si>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</si>
  <si>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</si>
  <si>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</si>
  <si>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</si>
  <si>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</si>
  <si>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</si>
  <si>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</si>
  <si>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KINTO-Gold</t>
  </si>
  <si>
    <t>ТАSК Universal</t>
  </si>
  <si>
    <t>non-diversified</t>
  </si>
  <si>
    <t>special bank metals</t>
  </si>
  <si>
    <t>PrJSC “KINTO”</t>
  </si>
  <si>
    <t>Rates of Return of Closed-End CII. Ranking by Date of Reaching Compliance with Standards</t>
  </si>
  <si>
    <t>Closed-End Funds' Dynamics /Ranking by Net Inflows</t>
  </si>
  <si>
    <t>Number of Securities in Circulation</t>
  </si>
  <si>
    <t>1month*</t>
  </si>
  <si>
    <t>LLC AMC “Univer Menedzhment”</t>
  </si>
  <si>
    <t>LLC AMC "Altus Essets Activitis"</t>
  </si>
  <si>
    <t>"LLC AMC "Iveks Essets Menedzhment "</t>
  </si>
  <si>
    <t>LLC AMC "Vsesvit"</t>
  </si>
  <si>
    <t>LLC AMC “ART-KAPITAL Menedzhment”</t>
  </si>
  <si>
    <t>LLC AMC "OTP Kapital"</t>
  </si>
  <si>
    <t>LLC AMC "OZON"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</si>
</sst>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0" fontId="22" fillId="0" borderId="5" xfId="21" applyFont="1" applyFill="1" applyBorder="1" applyAlignment="1">
      <alignment vertical="center" wrapText="1"/>
      <protection/>
    </xf>
    <xf numFmtId="10" fontId="22" fillId="0" borderId="7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 shrinkToFit="1"/>
    </xf>
    <xf numFmtId="4" fontId="11" fillId="0" borderId="10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4" fontId="11" fillId="0" borderId="11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7" xfId="22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9" xfId="21" applyFont="1" applyFill="1" applyBorder="1" applyAlignment="1">
      <alignment vertical="center" wrapText="1"/>
      <protection/>
    </xf>
    <xf numFmtId="10" fontId="22" fillId="0" borderId="20" xfId="22" applyNumberFormat="1" applyFont="1" applyFill="1" applyBorder="1" applyAlignment="1">
      <alignment horizontal="center" vertical="center" wrapText="1"/>
      <protection/>
    </xf>
    <xf numFmtId="10" fontId="22" fillId="0" borderId="21" xfId="22" applyNumberFormat="1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 horizontal="right" vertical="center"/>
    </xf>
    <xf numFmtId="0" fontId="22" fillId="0" borderId="7" xfId="19" applyFont="1" applyFill="1" applyBorder="1" applyAlignment="1">
      <alignment vertical="center" wrapText="1"/>
      <protection/>
    </xf>
    <xf numFmtId="4" fontId="22" fillId="0" borderId="7" xfId="19" applyNumberFormat="1" applyFont="1" applyFill="1" applyBorder="1" applyAlignment="1">
      <alignment horizontal="right" vertical="center" wrapText="1" indent="1"/>
      <protection/>
    </xf>
    <xf numFmtId="3" fontId="22" fillId="0" borderId="7" xfId="19" applyNumberFormat="1" applyFont="1" applyFill="1" applyBorder="1" applyAlignment="1">
      <alignment horizontal="right" vertical="center" wrapText="1" indent="1"/>
      <protection/>
    </xf>
    <xf numFmtId="0" fontId="23" fillId="0" borderId="17" xfId="15" applyFont="1" applyFill="1" applyBorder="1" applyAlignment="1" applyProtection="1">
      <alignment vertical="center" wrapText="1"/>
      <protection/>
    </xf>
    <xf numFmtId="0" fontId="22" fillId="0" borderId="23" xfId="21" applyFont="1" applyFill="1" applyBorder="1" applyAlignment="1">
      <alignment vertical="center" wrapText="1"/>
      <protection/>
    </xf>
    <xf numFmtId="10" fontId="22" fillId="0" borderId="24" xfId="22" applyNumberFormat="1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wrapText="1" shrinkToFit="1"/>
    </xf>
    <xf numFmtId="4" fontId="12" fillId="0" borderId="27" xfId="0" applyNumberFormat="1" applyFont="1" applyFill="1" applyBorder="1" applyAlignment="1">
      <alignment horizontal="right" vertical="center" indent="1"/>
    </xf>
    <xf numFmtId="3" fontId="12" fillId="0" borderId="28" xfId="0" applyNumberFormat="1" applyFont="1" applyFill="1" applyBorder="1" applyAlignment="1">
      <alignment horizontal="right" vertical="center" indent="1"/>
    </xf>
    <xf numFmtId="4" fontId="12" fillId="0" borderId="29" xfId="0" applyNumberFormat="1" applyFont="1" applyFill="1" applyBorder="1" applyAlignment="1">
      <alignment horizontal="right" vertical="center" indent="1"/>
    </xf>
    <xf numFmtId="10" fontId="11" fillId="0" borderId="10" xfId="27" applyNumberFormat="1" applyFont="1" applyFill="1" applyBorder="1" applyAlignment="1">
      <alignment horizontal="right" vertical="center" indent="1"/>
    </xf>
    <xf numFmtId="10" fontId="12" fillId="0" borderId="13" xfId="0" applyNumberFormat="1" applyFont="1" applyFill="1" applyBorder="1" applyAlignment="1">
      <alignment horizontal="right" vertical="center" indent="1"/>
    </xf>
    <xf numFmtId="4" fontId="41" fillId="0" borderId="13" xfId="23" applyNumberFormat="1" applyFont="1" applyFill="1" applyBorder="1" applyAlignment="1">
      <alignment horizontal="right" vertical="center" wrapText="1" indent="1"/>
      <protection/>
    </xf>
    <xf numFmtId="3" fontId="41" fillId="0" borderId="13" xfId="23" applyNumberFormat="1" applyFont="1" applyFill="1" applyBorder="1" applyAlignment="1">
      <alignment horizontal="right" vertical="center" wrapText="1" indent="1"/>
      <protection/>
    </xf>
    <xf numFmtId="10" fontId="22" fillId="0" borderId="7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14" fontId="11" fillId="0" borderId="30" xfId="0" applyNumberFormat="1" applyFont="1" applyBorder="1" applyAlignment="1">
      <alignment horizontal="center" vertical="center"/>
    </xf>
    <xf numFmtId="14" fontId="11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14" fontId="22" fillId="0" borderId="7" xfId="21" applyNumberFormat="1" applyFont="1" applyFill="1" applyBorder="1" applyAlignment="1">
      <alignment horizontal="center" vertical="center" wrapText="1"/>
      <protection/>
    </xf>
    <xf numFmtId="10" fontId="22" fillId="0" borderId="33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7" xfId="19" applyFont="1" applyFill="1" applyBorder="1" applyAlignment="1">
      <alignment vertical="center" wrapText="1"/>
      <protection/>
    </xf>
    <xf numFmtId="3" fontId="22" fillId="0" borderId="7" xfId="19" applyNumberFormat="1" applyFont="1" applyFill="1" applyBorder="1" applyAlignment="1">
      <alignment horizontal="center" vertical="center" wrapText="1"/>
      <protection/>
    </xf>
    <xf numFmtId="4" fontId="22" fillId="0" borderId="7" xfId="19" applyNumberFormat="1" applyFont="1" applyFill="1" applyBorder="1" applyAlignment="1">
      <alignment horizontal="right" vertical="center" wrapText="1" indent="1"/>
      <protection/>
    </xf>
    <xf numFmtId="3" fontId="22" fillId="0" borderId="7" xfId="19" applyNumberFormat="1" applyFont="1" applyFill="1" applyBorder="1" applyAlignment="1">
      <alignment horizontal="right" vertical="center" wrapText="1" indent="1"/>
      <protection/>
    </xf>
    <xf numFmtId="0" fontId="23" fillId="0" borderId="17" xfId="15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10" fontId="11" fillId="0" borderId="35" xfId="0" applyNumberFormat="1" applyFont="1" applyBorder="1" applyAlignment="1">
      <alignment horizontal="right" vertical="center" indent="1"/>
    </xf>
    <xf numFmtId="10" fontId="11" fillId="0" borderId="17" xfId="0" applyNumberFormat="1" applyFont="1" applyBorder="1" applyAlignment="1">
      <alignment horizontal="right" vertical="center" indent="1"/>
    </xf>
    <xf numFmtId="4" fontId="11" fillId="0" borderId="36" xfId="0" applyNumberFormat="1" applyFont="1" applyFill="1" applyBorder="1" applyAlignment="1">
      <alignment horizontal="right" vertical="center" indent="1"/>
    </xf>
    <xf numFmtId="10" fontId="11" fillId="0" borderId="36" xfId="27" applyNumberFormat="1" applyFont="1" applyFill="1" applyBorder="1" applyAlignment="1">
      <alignment horizontal="right" vertical="center" inden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4" fontId="11" fillId="0" borderId="39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7" applyNumberFormat="1" applyFont="1" applyFill="1" applyBorder="1" applyAlignment="1">
      <alignment horizontal="right" vertical="center" indent="1"/>
    </xf>
    <xf numFmtId="0" fontId="22" fillId="0" borderId="9" xfId="21" applyFont="1" applyFill="1" applyBorder="1" applyAlignment="1">
      <alignment horizontal="left" vertical="center" wrapText="1"/>
      <protection/>
    </xf>
    <xf numFmtId="0" fontId="20" fillId="0" borderId="9" xfId="0" applyFont="1" applyBorder="1" applyAlignment="1">
      <alignment horizontal="left" vertical="center" wrapText="1"/>
    </xf>
    <xf numFmtId="10" fontId="22" fillId="0" borderId="7" xfId="22" applyNumberFormat="1" applyFont="1" applyFill="1" applyBorder="1" applyAlignment="1">
      <alignment horizontal="right" vertical="center" indent="1"/>
      <protection/>
    </xf>
    <xf numFmtId="10" fontId="22" fillId="0" borderId="17" xfId="22" applyNumberFormat="1" applyFont="1" applyFill="1" applyBorder="1" applyAlignment="1">
      <alignment horizontal="right" vertical="center" indent="1"/>
      <protection/>
    </xf>
    <xf numFmtId="10" fontId="22" fillId="0" borderId="21" xfId="22" applyNumberFormat="1" applyFont="1" applyFill="1" applyBorder="1" applyAlignment="1">
      <alignment horizontal="right" vertical="center" indent="1"/>
      <protection/>
    </xf>
    <xf numFmtId="10" fontId="22" fillId="0" borderId="11" xfId="22" applyNumberFormat="1" applyFont="1" applyFill="1" applyBorder="1" applyAlignment="1">
      <alignment horizontal="right" vertical="center" indent="1"/>
      <protection/>
    </xf>
    <xf numFmtId="10" fontId="22" fillId="0" borderId="42" xfId="22" applyNumberFormat="1" applyFont="1" applyFill="1" applyBorder="1" applyAlignment="1">
      <alignment horizontal="right" vertical="center" indent="1"/>
      <protection/>
    </xf>
    <xf numFmtId="10" fontId="20" fillId="0" borderId="42" xfId="0" applyNumberFormat="1" applyFont="1" applyBorder="1" applyAlignment="1">
      <alignment horizontal="right" vertical="center" indent="1"/>
    </xf>
    <xf numFmtId="10" fontId="22" fillId="0" borderId="29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4" fontId="22" fillId="0" borderId="7" xfId="21" applyNumberFormat="1" applyFont="1" applyFill="1" applyBorder="1" applyAlignment="1">
      <alignment horizontal="center" vertical="center" wrapText="1"/>
      <protection/>
    </xf>
    <xf numFmtId="10" fontId="22" fillId="0" borderId="7" xfId="22" applyNumberFormat="1" applyFont="1" applyFill="1" applyBorder="1" applyAlignment="1">
      <alignment horizontal="right" vertical="center" wrapText="1" indent="1"/>
      <protection/>
    </xf>
    <xf numFmtId="10" fontId="22" fillId="0" borderId="33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8" xfId="22" applyNumberFormat="1" applyFont="1" applyFill="1" applyBorder="1" applyAlignment="1">
      <alignment horizontal="right" vertical="center" wrapText="1" indent="1"/>
      <protection/>
    </xf>
    <xf numFmtId="10" fontId="22" fillId="0" borderId="10" xfId="22" applyNumberFormat="1" applyFont="1" applyFill="1" applyBorder="1" applyAlignment="1">
      <alignment horizontal="right" vertical="center" wrapText="1" indent="1"/>
      <protection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22" fillId="0" borderId="44" xfId="22" applyNumberFormat="1" applyFont="1" applyFill="1" applyBorder="1" applyAlignment="1">
      <alignment horizontal="right" vertical="center" wrapText="1" indent="1"/>
      <protection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15" xfId="0" applyNumberFormat="1" applyFont="1" applyFill="1" applyBorder="1" applyAlignment="1">
      <alignment horizontal="right" vertical="center" indent="1"/>
    </xf>
    <xf numFmtId="10" fontId="20" fillId="0" borderId="35" xfId="0" applyNumberFormat="1" applyFont="1" applyBorder="1" applyAlignment="1">
      <alignment horizontal="right" vertical="center" indent="1"/>
    </xf>
    <xf numFmtId="10" fontId="20" fillId="0" borderId="17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41" fillId="0" borderId="46" xfId="21" applyFont="1" applyFill="1" applyBorder="1" applyAlignment="1">
      <alignment vertical="center" wrapText="1"/>
      <protection/>
    </xf>
    <xf numFmtId="10" fontId="41" fillId="0" borderId="46" xfId="22" applyNumberFormat="1" applyFont="1" applyFill="1" applyBorder="1" applyAlignment="1">
      <alignment horizontal="center" vertical="center" wrapText="1"/>
      <protection/>
    </xf>
    <xf numFmtId="10" fontId="41" fillId="0" borderId="46" xfId="22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center" vertical="center"/>
    </xf>
    <xf numFmtId="10" fontId="22" fillId="0" borderId="39" xfId="22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11" fillId="0" borderId="48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center" vertical="center" wrapText="1"/>
    </xf>
    <xf numFmtId="0" fontId="22" fillId="0" borderId="19" xfId="21" applyFont="1" applyFill="1" applyBorder="1" applyAlignment="1">
      <alignment vertical="center" wrapText="1"/>
      <protection/>
    </xf>
    <xf numFmtId="0" fontId="12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2" fillId="0" borderId="5" xfId="21" applyFont="1" applyBorder="1" applyAlignment="1">
      <alignment vertical="center" wrapText="1"/>
      <protection/>
    </xf>
    <xf numFmtId="14" fontId="29" fillId="0" borderId="32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2" fillId="0" borderId="5" xfId="21" applyFont="1" applyFill="1" applyBorder="1" applyAlignment="1">
      <alignment vertical="center" wrapText="1"/>
      <protection/>
    </xf>
    <xf numFmtId="0" fontId="0" fillId="0" borderId="31" xfId="0" applyBorder="1" applyAlignment="1">
      <alignment/>
    </xf>
    <xf numFmtId="0" fontId="12" fillId="0" borderId="5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22" fillId="0" borderId="52" xfId="21" applyFont="1" applyFill="1" applyBorder="1" applyAlignment="1">
      <alignment horizontal="left"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9" xfId="21" applyFont="1" applyBorder="1" applyAlignment="1">
      <alignment vertical="center" wrapText="1"/>
      <protection/>
    </xf>
    <xf numFmtId="0" fontId="22" fillId="0" borderId="53" xfId="21" applyFont="1" applyBorder="1" applyAlignment="1">
      <alignment vertical="center" wrapText="1"/>
      <protection/>
    </xf>
    <xf numFmtId="4" fontId="22" fillId="0" borderId="7" xfId="20" applyNumberFormat="1" applyFont="1" applyBorder="1" applyAlignment="1">
      <alignment horizontal="center" vertical="center" wrapText="1"/>
      <protection/>
    </xf>
    <xf numFmtId="3" fontId="22" fillId="0" borderId="7" xfId="20" applyNumberFormat="1" applyFont="1" applyBorder="1" applyAlignment="1">
      <alignment horizontal="center" vertical="center" wrapText="1"/>
      <protection/>
    </xf>
    <xf numFmtId="0" fontId="22" fillId="0" borderId="7" xfId="20" applyFont="1" applyBorder="1" applyAlignment="1">
      <alignment vertical="center" wrapText="1"/>
      <protection/>
    </xf>
    <xf numFmtId="0" fontId="22" fillId="0" borderId="54" xfId="20" applyFont="1" applyBorder="1" applyAlignment="1">
      <alignment vertical="center" wrapText="1"/>
      <protection/>
    </xf>
    <xf numFmtId="0" fontId="12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horizontal="center" vertical="center" wrapText="1"/>
    </xf>
    <xf numFmtId="0" fontId="22" fillId="0" borderId="7" xfId="19" applyFont="1" applyBorder="1" applyAlignment="1">
      <alignment vertical="center" wrapText="1"/>
      <protection/>
    </xf>
    <xf numFmtId="0" fontId="22" fillId="0" borderId="56" xfId="0" applyFont="1" applyBorder="1" applyAlignment="1">
      <alignment/>
    </xf>
    <xf numFmtId="0" fontId="22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0" fontId="41" fillId="0" borderId="57" xfId="23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41" fillId="0" borderId="22" xfId="23" applyFont="1" applyFill="1" applyBorder="1" applyAlignment="1">
      <alignment horizontal="center" vertical="center" wrapText="1"/>
      <protection/>
    </xf>
    <xf numFmtId="0" fontId="41" fillId="0" borderId="57" xfId="23" applyFont="1" applyFill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Indexes and Rates of Return of Funds with Public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'IDX+ROR'!$A$3:$A$5</c:f>
              <c:strCache/>
            </c:strRef>
          </c:cat>
          <c:val>
            <c:numRef>
              <c:f>'IDX+ROR'!$B$3:$B$5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'IDX+ROR'!$C$2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'IDX+ROR'!$A$3:$A$5</c:f>
              <c:strCache/>
            </c:strRef>
          </c:cat>
          <c:val>
            <c:numRef>
              <c:f>'IDX+ROR'!$C$3:$C$5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'IDX+ROR'!$D$2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'IDX+ROR'!$A$3:$A$5</c:f>
              <c:strCache/>
            </c:strRef>
          </c:cat>
          <c:val>
            <c:numRef>
              <c:f>'IDX+ROR'!$D$3:$D$5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'IDX+ROR'!$E$2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'IDX+ROR'!$A$3:$A$5</c:f>
              <c:strCache/>
            </c:strRef>
          </c:cat>
          <c:val>
            <c:numRef>
              <c:f>'IDX+ROR'!$E$3:$E$5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'IDX+ROR'!$F$2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'IDX+ROR'!$A$3:$A$5</c:f>
              <c:strCache/>
            </c:strRef>
          </c:cat>
          <c:val>
            <c:numRef>
              <c:f>'IDX+ROR'!$F$3:$F$5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4810839"/>
        <c:crosses val="autoZero"/>
        <c:auto val="1"/>
        <c:lblOffset val="0"/>
        <c:noMultiLvlLbl val="0"/>
      </c:catAx>
      <c:valAx>
        <c:axId val="64810839"/>
        <c:scaling>
          <c:orientation val="minMax"/>
          <c:max val="0.14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027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904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Indexes 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1"/>
          <c:h val="0.7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'IDX+ROR'!$B$27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'IDX+ROR'!$A$28:$A$40</c:f>
              <c:strCache/>
            </c:strRef>
          </c:cat>
          <c:val>
            <c:numRef>
              <c:f>'IDX+ROR'!$B$28:$B$40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'IDX+ROR'!$C$27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'IDX+ROR'!$A$28:$A$40</c:f>
              <c:strCache/>
            </c:strRef>
          </c:cat>
          <c:val>
            <c:numRef>
              <c:f>'IDX+ROR'!$C$28:$C$40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-20"/>
        <c:gapWidth val="100"/>
        <c:axId val="46426640"/>
        <c:axId val="15186577"/>
      </c:barChart>
      <c:catAx>
        <c:axId val="46426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86577"/>
        <c:crosses val="autoZero"/>
        <c:auto val="0"/>
        <c:lblOffset val="100"/>
        <c:tickLblSkip val="1"/>
        <c:noMultiLvlLbl val="0"/>
      </c:catAx>
      <c:valAx>
        <c:axId val="15186577"/>
        <c:scaling>
          <c:orientation val="minMax"/>
          <c:max val="0.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2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92"/>
          <c:w val="0.5972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O_NAV!$C$23:$C$33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O_NAV!$D$23:$D$33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Dynamics of Open-Ended CIIs' NAV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69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NAV'!$C$58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NAV'!$B$59:$B$69</c:f>
              <c:strCache/>
            </c:strRef>
          </c:cat>
          <c:val>
            <c:numRef>
              <c:f>'O_dynamics NAV'!$C$59:$C$69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'O_dynamics NAV'!$E$58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NAV'!$B$59:$B$69</c:f>
              <c:strCache/>
            </c:strRef>
          </c:cat>
          <c:val>
            <c:numRef>
              <c:f>'O_dynamics NAV'!$E$59:$E$69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2461466"/>
        <c:axId val="22153195"/>
      </c:barChart>
      <c:lineChart>
        <c:grouping val="standard"/>
        <c:varyColors val="0"/>
        <c:ser>
          <c:idx val="2"/>
          <c:order val="2"/>
          <c:tx>
            <c:strRef>
              <c:f>'O_dynamics NAV'!$D$58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NAV'!$B$59:$B$68</c:f>
              <c:strCache/>
            </c:strRef>
          </c:cat>
          <c:val>
            <c:numRef>
              <c:f>'O_dynamics NAV'!$D$59:$D$68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5161028"/>
        <c:axId val="49578341"/>
      </c:lineChart>
      <c:catAx>
        <c:axId val="2461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2153195"/>
        <c:crosses val="autoZero"/>
        <c:auto val="0"/>
        <c:lblOffset val="40"/>
        <c:noMultiLvlLbl val="0"/>
      </c:catAx>
      <c:valAx>
        <c:axId val="22153195"/>
        <c:scaling>
          <c:orientation val="minMax"/>
          <c:max val="500"/>
          <c:min val="-4500"/>
        </c:scaling>
        <c:axPos val="l"/>
        <c:delete val="0"/>
        <c:numFmt formatCode="#,##0" sourceLinked="0"/>
        <c:majorTickMark val="in"/>
        <c:minorTickMark val="none"/>
        <c:tickLblPos val="nextTo"/>
        <c:crossAx val="2461466"/>
        <c:crossesAt val="1"/>
        <c:crossBetween val="between"/>
        <c:dispUnits/>
      </c:valAx>
      <c:catAx>
        <c:axId val="65161028"/>
        <c:scaling>
          <c:orientation val="minMax"/>
        </c:scaling>
        <c:axPos val="b"/>
        <c:delete val="1"/>
        <c:majorTickMark val="in"/>
        <c:minorTickMark val="none"/>
        <c:tickLblPos val="nextTo"/>
        <c:crossAx val="49578341"/>
        <c:crosses val="autoZero"/>
        <c:auto val="0"/>
        <c:lblOffset val="100"/>
        <c:noMultiLvlLbl val="0"/>
      </c:catAx>
      <c:valAx>
        <c:axId val="4957834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51610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Rates of Return: Open-ended Funds, Bank Deposits 
and Equity Indexes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(ROR)'!$A$2:$A$24</c:f>
              <c:strCache/>
            </c:strRef>
          </c:cat>
          <c:val>
            <c:numRef>
              <c:f>'O_diagram (ROR)'!$B$2:$B$24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60"/>
        <c:axId val="43551886"/>
        <c:axId val="56422655"/>
      </c:barChart>
      <c:catAx>
        <c:axId val="4355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22655"/>
        <c:crosses val="autoZero"/>
        <c:auto val="0"/>
        <c:lblOffset val="0"/>
        <c:tickLblSkip val="1"/>
        <c:noMultiLvlLbl val="0"/>
      </c:catAx>
      <c:valAx>
        <c:axId val="56422655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188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Dynamics of Interval CIIs' NAV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'I_dynamics NAV'!$C$33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'I_dynamics NAV'!$B$34:$B$36</c:f>
              <c:strCache/>
            </c:strRef>
          </c:cat>
          <c:val>
            <c:numRef>
              <c:f>'I_dynamics NAV'!$C$34:$C$36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'I_dynamics NAV'!$E$33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'I_dynamics NAV'!$B$34:$B$36</c:f>
              <c:strCache/>
            </c:strRef>
          </c:cat>
          <c:val>
            <c:numRef>
              <c:f>'I_dynamics NAV'!$E$34:$E$36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38041848"/>
        <c:axId val="6832313"/>
      </c:barChart>
      <c:lineChart>
        <c:grouping val="standard"/>
        <c:varyColors val="0"/>
        <c:ser>
          <c:idx val="2"/>
          <c:order val="2"/>
          <c:tx>
            <c:strRef>
              <c:f>'I_dynamics NAV'!$D$33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'I_dynamics NAV'!$D$34:$D$36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1490818"/>
        <c:axId val="16546451"/>
      </c:lineChart>
      <c:catAx>
        <c:axId val="38041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832313"/>
        <c:crosses val="autoZero"/>
        <c:auto val="0"/>
        <c:lblOffset val="100"/>
        <c:noMultiLvlLbl val="0"/>
      </c:catAx>
      <c:valAx>
        <c:axId val="6832313"/>
        <c:scaling>
          <c:orientation val="minMax"/>
          <c:max val="1"/>
          <c:min val="-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041848"/>
        <c:crossesAt val="1"/>
        <c:crossBetween val="between"/>
        <c:dispUnits/>
      </c:valAx>
      <c:catAx>
        <c:axId val="61490818"/>
        <c:scaling>
          <c:orientation val="minMax"/>
        </c:scaling>
        <c:axPos val="b"/>
        <c:delete val="1"/>
        <c:majorTickMark val="in"/>
        <c:minorTickMark val="none"/>
        <c:tickLblPos val="nextTo"/>
        <c:crossAx val="16546451"/>
        <c:crosses val="autoZero"/>
        <c:auto val="0"/>
        <c:lblOffset val="100"/>
        <c:noMultiLvlLbl val="0"/>
      </c:catAx>
      <c:valAx>
        <c:axId val="1654645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4908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Interval Funds, Bank Deposits 
and Equity Indexes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'I_diagram  (ROR)'!$A$2:$A$11</c:f>
              <c:strCache/>
            </c:strRef>
          </c:cat>
          <c:val>
            <c:numRef>
              <c:f>'I_diagram  (ROR)'!$B$2:$B$11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003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Dynamics of Closed-End CIIs’ NAV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NAV'!$B$37:$B$39</c:f>
              <c:strCache/>
            </c:strRef>
          </c:cat>
          <c:val>
            <c:numRef>
              <c:f>'C_dynamics NAV'!$C$37:$C$39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'C_dynamics NAV'!$E$36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NAV'!$B$37:$B$39</c:f>
              <c:strCache/>
            </c:strRef>
          </c:cat>
          <c:val>
            <c:numRef>
              <c:f>'C_dynamics NAV'!$E$37:$E$39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49876214"/>
        <c:axId val="46232743"/>
      </c:barChart>
      <c:lineChart>
        <c:grouping val="standard"/>
        <c:varyColors val="0"/>
        <c:ser>
          <c:idx val="2"/>
          <c:order val="2"/>
          <c:tx>
            <c:strRef>
              <c:f>'C_dynamics NAV'!$D$36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NAV'!$D$37:$D$39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13441504"/>
        <c:axId val="53864673"/>
      </c:lineChart>
      <c:catAx>
        <c:axId val="49876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232743"/>
        <c:crosses val="autoZero"/>
        <c:auto val="0"/>
        <c:lblOffset val="100"/>
        <c:noMultiLvlLbl val="0"/>
      </c:catAx>
      <c:valAx>
        <c:axId val="46232743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876214"/>
        <c:crossesAt val="1"/>
        <c:crossBetween val="between"/>
        <c:dispUnits/>
      </c:valAx>
      <c:catAx>
        <c:axId val="13441504"/>
        <c:scaling>
          <c:orientation val="minMax"/>
        </c:scaling>
        <c:axPos val="b"/>
        <c:delete val="1"/>
        <c:majorTickMark val="in"/>
        <c:minorTickMark val="none"/>
        <c:tickLblPos val="nextTo"/>
        <c:crossAx val="53864673"/>
        <c:crosses val="autoZero"/>
        <c:auto val="0"/>
        <c:lblOffset val="100"/>
        <c:noMultiLvlLbl val="0"/>
      </c:catAx>
      <c:valAx>
        <c:axId val="5386467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4415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Rates of Return: Closed-End Funds, Bank Deposits 
and Equity Indexes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(ROR)'!$A$2:$A$11</c:f>
              <c:strCache/>
            </c:strRef>
          </c:cat>
          <c:val>
            <c:numRef>
              <c:f>'C_diagram (ROR)'!$B$2:$B$11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5020010"/>
        <c:axId val="962363"/>
      </c:barChart>
      <c:catAx>
        <c:axId val="15020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  <c:max val="0.01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20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3430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972050"/>
        <a:ext cx="65913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47625</xdr:rowOff>
    </xdr:from>
    <xdr:to>
      <xdr:col>7</xdr:col>
      <xdr:colOff>257175</xdr:colOff>
      <xdr:row>46</xdr:row>
      <xdr:rowOff>142875</xdr:rowOff>
    </xdr:to>
    <xdr:graphicFrame>
      <xdr:nvGraphicFramePr>
        <xdr:cNvPr id="1" name="Chart 7"/>
        <xdr:cNvGraphicFramePr/>
      </xdr:nvGraphicFramePr>
      <xdr:xfrm>
        <a:off x="285750" y="4343400"/>
        <a:ext cx="14411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19</xdr:col>
      <xdr:colOff>657225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1601450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="85" zoomScaleNormal="85" workbookViewId="0" topLeftCell="A10">
      <selection activeCell="A50" sqref="A5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66" t="s">
        <v>13</v>
      </c>
      <c r="B1" s="66"/>
      <c r="C1" s="66"/>
      <c r="D1" s="67"/>
      <c r="E1" s="67"/>
      <c r="F1" s="67"/>
    </row>
    <row r="2" spans="1:9" ht="30.75" thickBot="1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"/>
      <c r="I2" s="1"/>
    </row>
    <row r="3" spans="1:12" ht="14.25">
      <c r="A3" s="80" t="s">
        <v>20</v>
      </c>
      <c r="B3" s="81">
        <v>0.0026541996481508345</v>
      </c>
      <c r="C3" s="81">
        <v>-0.011147777232427325</v>
      </c>
      <c r="D3" s="81">
        <v>0.007187862275101065</v>
      </c>
      <c r="E3" s="81">
        <v>-0.008344640353805222</v>
      </c>
      <c r="F3" s="81">
        <v>-0.008496493588850332</v>
      </c>
      <c r="G3" s="54"/>
      <c r="H3" s="54"/>
      <c r="I3" s="2"/>
      <c r="J3" s="2"/>
      <c r="K3" s="2"/>
      <c r="L3" s="2"/>
    </row>
    <row r="4" spans="1:12" ht="14.25">
      <c r="A4" s="80" t="s">
        <v>21</v>
      </c>
      <c r="B4" s="81">
        <v>-0.00038332349064484905</v>
      </c>
      <c r="C4" s="81">
        <v>-0.0324844363010407</v>
      </c>
      <c r="D4" s="81">
        <v>-0.0007997835112681581</v>
      </c>
      <c r="E4" s="81">
        <v>-0.006284058990001469</v>
      </c>
      <c r="F4" s="81">
        <v>-0.02232260633196792</v>
      </c>
      <c r="G4" s="54"/>
      <c r="H4" s="54"/>
      <c r="I4" s="2"/>
      <c r="J4" s="2"/>
      <c r="K4" s="2"/>
      <c r="L4" s="2"/>
    </row>
    <row r="5" spans="1:12" ht="15" thickBot="1">
      <c r="A5" s="165" t="s">
        <v>22</v>
      </c>
      <c r="B5" s="72">
        <v>0.05302309182442433</v>
      </c>
      <c r="C5" s="72">
        <v>0.13309792960150402</v>
      </c>
      <c r="D5" s="72">
        <v>0.050612399970982526</v>
      </c>
      <c r="E5" s="72">
        <v>-0.01031477893022792</v>
      </c>
      <c r="F5" s="72">
        <v>0.01801321776356431</v>
      </c>
      <c r="G5" s="54"/>
      <c r="H5" s="54"/>
      <c r="I5" s="2"/>
      <c r="J5" s="2"/>
      <c r="K5" s="2"/>
      <c r="L5" s="2"/>
    </row>
    <row r="6" spans="1:14" ht="14.25">
      <c r="A6" s="64"/>
      <c r="B6" s="63"/>
      <c r="C6" s="63"/>
      <c r="D6" s="65"/>
      <c r="E6" s="65"/>
      <c r="F6" s="65"/>
      <c r="G6" s="10"/>
      <c r="J6" s="2"/>
      <c r="K6" s="2"/>
      <c r="L6" s="2"/>
      <c r="M6" s="2"/>
      <c r="N6" s="2"/>
    </row>
    <row r="7" spans="1:14" ht="14.25">
      <c r="A7" s="64"/>
      <c r="B7" s="65"/>
      <c r="C7" s="65"/>
      <c r="D7" s="65"/>
      <c r="E7" s="65"/>
      <c r="F7" s="65"/>
      <c r="J7" s="4"/>
      <c r="K7" s="4"/>
      <c r="L7" s="4"/>
      <c r="M7" s="4"/>
      <c r="N7" s="4"/>
    </row>
    <row r="8" spans="1:6" ht="14.25">
      <c r="A8" s="64"/>
      <c r="B8" s="65"/>
      <c r="C8" s="65"/>
      <c r="D8" s="65"/>
      <c r="E8" s="65"/>
      <c r="F8" s="65"/>
    </row>
    <row r="9" spans="1:6" ht="14.25">
      <c r="A9" s="64"/>
      <c r="B9" s="65"/>
      <c r="C9" s="65"/>
      <c r="D9" s="65"/>
      <c r="E9" s="65"/>
      <c r="F9" s="65"/>
    </row>
    <row r="10" spans="1:14" ht="14.25">
      <c r="A10" s="64"/>
      <c r="B10" s="65"/>
      <c r="C10" s="65"/>
      <c r="D10" s="65"/>
      <c r="E10" s="65"/>
      <c r="F10" s="65"/>
      <c r="N10" s="10"/>
    </row>
    <row r="11" spans="1:6" ht="14.25">
      <c r="A11" s="64"/>
      <c r="B11" s="65"/>
      <c r="C11" s="65"/>
      <c r="D11" s="65"/>
      <c r="E11" s="65"/>
      <c r="F11" s="65"/>
    </row>
    <row r="12" spans="1:6" ht="14.25">
      <c r="A12" s="64"/>
      <c r="B12" s="65"/>
      <c r="C12" s="65"/>
      <c r="D12" s="65"/>
      <c r="E12" s="65"/>
      <c r="F12" s="65"/>
    </row>
    <row r="13" spans="1:6" ht="14.25">
      <c r="A13" s="64"/>
      <c r="B13" s="65"/>
      <c r="C13" s="65"/>
      <c r="D13" s="65"/>
      <c r="E13" s="65"/>
      <c r="F13" s="65"/>
    </row>
    <row r="14" spans="1:6" ht="14.25">
      <c r="A14" s="64"/>
      <c r="B14" s="65"/>
      <c r="C14" s="65"/>
      <c r="D14" s="65"/>
      <c r="E14" s="65"/>
      <c r="F14" s="65"/>
    </row>
    <row r="15" spans="1:6" ht="14.25">
      <c r="A15" s="64"/>
      <c r="B15" s="65"/>
      <c r="C15" s="65"/>
      <c r="D15" s="65"/>
      <c r="E15" s="65"/>
      <c r="F15" s="65"/>
    </row>
    <row r="16" spans="1:6" ht="14.25">
      <c r="A16" s="64"/>
      <c r="B16" s="65"/>
      <c r="C16" s="65"/>
      <c r="D16" s="65"/>
      <c r="E16" s="65"/>
      <c r="F16" s="65"/>
    </row>
    <row r="17" spans="1:6" ht="14.25">
      <c r="A17" s="64"/>
      <c r="B17" s="65"/>
      <c r="C17" s="65"/>
      <c r="D17" s="65"/>
      <c r="E17" s="65"/>
      <c r="F17" s="65"/>
    </row>
    <row r="18" spans="1:6" ht="14.25">
      <c r="A18" s="64"/>
      <c r="B18" s="65"/>
      <c r="C18" s="65"/>
      <c r="D18" s="65"/>
      <c r="E18" s="65"/>
      <c r="F18" s="65"/>
    </row>
    <row r="19" spans="1:6" ht="14.25">
      <c r="A19" s="64"/>
      <c r="B19" s="65"/>
      <c r="C19" s="65"/>
      <c r="D19" s="65"/>
      <c r="E19" s="65"/>
      <c r="F19" s="65"/>
    </row>
    <row r="20" spans="1:6" ht="14.25">
      <c r="A20" s="64"/>
      <c r="B20" s="65"/>
      <c r="C20" s="65"/>
      <c r="D20" s="65"/>
      <c r="E20" s="65"/>
      <c r="F20" s="65"/>
    </row>
    <row r="21" spans="1:6" ht="14.25">
      <c r="A21" s="64"/>
      <c r="B21" s="65"/>
      <c r="C21" s="65"/>
      <c r="D21" s="65"/>
      <c r="E21" s="65"/>
      <c r="F21" s="65"/>
    </row>
    <row r="22" spans="1:6" ht="14.25">
      <c r="A22" s="64"/>
      <c r="B22" s="65"/>
      <c r="C22" s="65"/>
      <c r="D22" s="65"/>
      <c r="E22" s="65"/>
      <c r="F22" s="65"/>
    </row>
    <row r="23" spans="1:6" ht="14.25">
      <c r="A23" s="64"/>
      <c r="B23" s="65"/>
      <c r="C23" s="65"/>
      <c r="D23" s="65"/>
      <c r="E23" s="65"/>
      <c r="F23" s="65"/>
    </row>
    <row r="24" spans="1:6" ht="14.25">
      <c r="A24" s="64"/>
      <c r="B24" s="65"/>
      <c r="C24" s="65"/>
      <c r="D24" s="65"/>
      <c r="E24" s="65"/>
      <c r="F24" s="65"/>
    </row>
    <row r="25" spans="1:6" ht="14.25">
      <c r="A25" s="64"/>
      <c r="B25" s="65"/>
      <c r="C25" s="65"/>
      <c r="D25" s="65"/>
      <c r="E25" s="65"/>
      <c r="F25" s="65"/>
    </row>
    <row r="26" spans="1:6" ht="14.25">
      <c r="A26" s="64"/>
      <c r="B26" s="65"/>
      <c r="C26" s="65"/>
      <c r="D26" s="65"/>
      <c r="E26" s="65"/>
      <c r="F26" s="65"/>
    </row>
    <row r="27" spans="1:6" ht="15">
      <c r="A27" s="166" t="s">
        <v>23</v>
      </c>
      <c r="B27" s="167" t="s">
        <v>24</v>
      </c>
      <c r="C27" s="168" t="s">
        <v>25</v>
      </c>
      <c r="D27" s="69"/>
      <c r="E27" s="65"/>
      <c r="F27" s="65"/>
    </row>
    <row r="28" spans="1:6" ht="14.25">
      <c r="A28" s="169" t="s">
        <v>26</v>
      </c>
      <c r="B28" s="27">
        <v>-0.05036324833388017</v>
      </c>
      <c r="C28" s="60">
        <v>-0.09472352674004714</v>
      </c>
      <c r="D28" s="69"/>
      <c r="E28" s="65"/>
      <c r="F28" s="65"/>
    </row>
    <row r="29" spans="1:6" ht="14.25">
      <c r="A29" s="26" t="s">
        <v>27</v>
      </c>
      <c r="B29" s="27">
        <v>-0.047569140421166334</v>
      </c>
      <c r="C29" s="60">
        <v>0.15420520680378558</v>
      </c>
      <c r="D29" s="69"/>
      <c r="E29" s="65"/>
      <c r="F29" s="65"/>
    </row>
    <row r="30" spans="1:6" ht="14.25">
      <c r="A30" s="26" t="s">
        <v>28</v>
      </c>
      <c r="B30" s="27">
        <v>-0.04289532484199299</v>
      </c>
      <c r="C30" s="60">
        <v>0.11293685275288423</v>
      </c>
      <c r="D30" s="69"/>
      <c r="E30" s="65"/>
      <c r="F30" s="65"/>
    </row>
    <row r="31" spans="1:6" ht="14.25">
      <c r="A31" s="26" t="s">
        <v>29</v>
      </c>
      <c r="B31" s="27">
        <v>-0.036273870246395834</v>
      </c>
      <c r="C31" s="60">
        <v>0.11239410501516889</v>
      </c>
      <c r="D31" s="69"/>
      <c r="E31" s="65"/>
      <c r="F31" s="65"/>
    </row>
    <row r="32" spans="1:6" ht="14.25">
      <c r="A32" s="26" t="s">
        <v>16</v>
      </c>
      <c r="B32" s="27">
        <v>-0.0324844363010407</v>
      </c>
      <c r="C32" s="60">
        <v>0.13309792960150402</v>
      </c>
      <c r="D32" s="69"/>
      <c r="E32" s="65"/>
      <c r="F32" s="65"/>
    </row>
    <row r="33" spans="1:6" ht="14.25">
      <c r="A33" s="26" t="s">
        <v>30</v>
      </c>
      <c r="B33" s="27">
        <v>-0.024383137037959912</v>
      </c>
      <c r="C33" s="60">
        <v>0.16447242411717866</v>
      </c>
      <c r="D33" s="69"/>
      <c r="E33" s="65"/>
      <c r="F33" s="65"/>
    </row>
    <row r="34" spans="1:6" ht="14.25">
      <c r="A34" s="26" t="s">
        <v>31</v>
      </c>
      <c r="B34" s="27">
        <v>-0.023976898826079562</v>
      </c>
      <c r="C34" s="60">
        <v>0.16441017892956578</v>
      </c>
      <c r="D34" s="69"/>
      <c r="E34" s="65"/>
      <c r="F34" s="65"/>
    </row>
    <row r="35" spans="1:6" ht="14.25">
      <c r="A35" s="26" t="s">
        <v>36</v>
      </c>
      <c r="B35" s="27">
        <v>-0.0046743542564995355</v>
      </c>
      <c r="C35" s="60">
        <v>0.08093571818628331</v>
      </c>
      <c r="D35" s="69"/>
      <c r="E35" s="65"/>
      <c r="F35" s="65"/>
    </row>
    <row r="36" spans="1:6" ht="14.25">
      <c r="A36" s="26" t="s">
        <v>15</v>
      </c>
      <c r="B36" s="27">
        <v>-0.00038332349064484905</v>
      </c>
      <c r="C36" s="60">
        <v>0.05302309182442433</v>
      </c>
      <c r="D36" s="69"/>
      <c r="E36" s="65"/>
      <c r="F36" s="65"/>
    </row>
    <row r="37" spans="1:6" ht="28.5">
      <c r="A37" s="26" t="s">
        <v>32</v>
      </c>
      <c r="B37" s="27">
        <v>0.006837023200167103</v>
      </c>
      <c r="C37" s="60">
        <v>0.04502042788736116</v>
      </c>
      <c r="D37" s="69"/>
      <c r="E37" s="65"/>
      <c r="F37" s="65"/>
    </row>
    <row r="38" spans="1:6" ht="14.25">
      <c r="A38" s="26" t="s">
        <v>33</v>
      </c>
      <c r="B38" s="27">
        <v>0.022323161008471537</v>
      </c>
      <c r="C38" s="60">
        <v>0.0731845779996263</v>
      </c>
      <c r="D38" s="69"/>
      <c r="E38" s="65"/>
      <c r="F38" s="65"/>
    </row>
    <row r="39" spans="1:6" ht="14.25">
      <c r="A39" s="26" t="s">
        <v>34</v>
      </c>
      <c r="B39" s="27">
        <v>0.04263073544251195</v>
      </c>
      <c r="C39" s="60">
        <v>0.26599685756706504</v>
      </c>
      <c r="D39" s="69"/>
      <c r="E39" s="65"/>
      <c r="F39" s="65"/>
    </row>
    <row r="40" spans="1:6" ht="15" thickBot="1">
      <c r="A40" s="70" t="s">
        <v>35</v>
      </c>
      <c r="B40" s="71">
        <v>0.04709412701328941</v>
      </c>
      <c r="C40" s="72">
        <v>0.24764215480599105</v>
      </c>
      <c r="D40" s="69"/>
      <c r="E40" s="65"/>
      <c r="F40" s="65"/>
    </row>
    <row r="41" spans="1:6" ht="14.25">
      <c r="A41" s="64"/>
      <c r="B41" s="65"/>
      <c r="C41" s="65"/>
      <c r="D41" s="69"/>
      <c r="E41" s="65"/>
      <c r="F41" s="65"/>
    </row>
    <row r="42" spans="1:6" ht="14.25">
      <c r="A42" s="64"/>
      <c r="B42" s="65"/>
      <c r="C42" s="65"/>
      <c r="D42" s="69"/>
      <c r="E42" s="65"/>
      <c r="F42" s="65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tabSelected="1" zoomScale="85" zoomScaleNormal="85" workbookViewId="0" topLeftCell="A1">
      <selection activeCell="E3" sqref="E3:E6"/>
    </sheetView>
  </sheetViews>
  <sheetFormatPr defaultColWidth="9.00390625" defaultRowHeight="12.75"/>
  <cols>
    <col min="1" max="1" width="4.75390625" style="30" customWidth="1"/>
    <col min="2" max="2" width="37.00390625" style="28" bestFit="1" customWidth="1"/>
    <col min="3" max="4" width="12.75390625" style="30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8" bestFit="1" customWidth="1"/>
    <col min="10" max="10" width="34.75390625" style="28" customWidth="1"/>
    <col min="11" max="11" width="35.875" style="28" customWidth="1"/>
    <col min="12" max="16384" width="9.125" style="28" customWidth="1"/>
  </cols>
  <sheetData>
    <row r="1" spans="1:10" ht="16.5" thickBot="1">
      <c r="A1" s="189" t="s">
        <v>114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5.75" thickBot="1">
      <c r="A2" s="25" t="s">
        <v>38</v>
      </c>
      <c r="B2" s="174" t="s">
        <v>67</v>
      </c>
      <c r="C2" s="15" t="s">
        <v>97</v>
      </c>
      <c r="D2" s="41" t="s">
        <v>98</v>
      </c>
      <c r="E2" s="41" t="s">
        <v>40</v>
      </c>
      <c r="F2" s="41" t="s">
        <v>115</v>
      </c>
      <c r="G2" s="41" t="s">
        <v>116</v>
      </c>
      <c r="H2" s="41" t="s">
        <v>117</v>
      </c>
      <c r="I2" s="17" t="s">
        <v>44</v>
      </c>
      <c r="J2" s="18" t="s">
        <v>45</v>
      </c>
    </row>
    <row r="3" spans="1:11" ht="25.5" customHeight="1">
      <c r="A3" s="21">
        <v>1</v>
      </c>
      <c r="B3" s="76" t="s">
        <v>118</v>
      </c>
      <c r="C3" s="180" t="s">
        <v>102</v>
      </c>
      <c r="D3" s="181" t="s">
        <v>121</v>
      </c>
      <c r="E3" s="103">
        <v>13116638.06</v>
      </c>
      <c r="F3" s="104">
        <v>164425</v>
      </c>
      <c r="G3" s="103">
        <v>79.7728</v>
      </c>
      <c r="H3" s="48">
        <v>100</v>
      </c>
      <c r="I3" s="183" t="s">
        <v>123</v>
      </c>
      <c r="J3" s="105" t="s">
        <v>6</v>
      </c>
      <c r="K3" s="44"/>
    </row>
    <row r="4" spans="1:11" ht="14.25" customHeight="1">
      <c r="A4" s="21">
        <v>2</v>
      </c>
      <c r="B4" s="76" t="s">
        <v>119</v>
      </c>
      <c r="C4" s="180" t="s">
        <v>102</v>
      </c>
      <c r="D4" s="181" t="s">
        <v>122</v>
      </c>
      <c r="E4" s="103">
        <v>2224515.41</v>
      </c>
      <c r="F4" s="104">
        <v>173506</v>
      </c>
      <c r="G4" s="103">
        <v>12.821</v>
      </c>
      <c r="H4" s="48">
        <v>10</v>
      </c>
      <c r="I4" s="183" t="s">
        <v>123</v>
      </c>
      <c r="J4" s="105" t="s">
        <v>6</v>
      </c>
      <c r="K4" s="44"/>
    </row>
    <row r="5" spans="1:11" ht="28.5">
      <c r="A5" s="21">
        <v>3</v>
      </c>
      <c r="B5" s="76" t="s">
        <v>120</v>
      </c>
      <c r="C5" s="180" t="s">
        <v>102</v>
      </c>
      <c r="D5" s="181" t="s">
        <v>121</v>
      </c>
      <c r="E5" s="103">
        <v>904216.5204</v>
      </c>
      <c r="F5" s="104">
        <v>658</v>
      </c>
      <c r="G5" s="103">
        <v>1374.1892</v>
      </c>
      <c r="H5" s="48">
        <v>5000</v>
      </c>
      <c r="I5" s="182" t="s">
        <v>105</v>
      </c>
      <c r="J5" s="105" t="s">
        <v>0</v>
      </c>
      <c r="K5" s="45"/>
    </row>
    <row r="6" spans="1:10" ht="15.75" customHeight="1" thickBot="1">
      <c r="A6" s="190" t="s">
        <v>62</v>
      </c>
      <c r="B6" s="190"/>
      <c r="C6" s="106" t="s">
        <v>3</v>
      </c>
      <c r="D6" s="106" t="s">
        <v>3</v>
      </c>
      <c r="E6" s="89">
        <f>SUM(E3:E5)</f>
        <v>16245369.990400001</v>
      </c>
      <c r="F6" s="90">
        <f>SUM(F3:F5)</f>
        <v>338589</v>
      </c>
      <c r="G6" s="106" t="s">
        <v>3</v>
      </c>
      <c r="H6" s="106" t="s">
        <v>3</v>
      </c>
      <c r="I6" s="106" t="s">
        <v>3</v>
      </c>
      <c r="J6" s="106" t="s">
        <v>3</v>
      </c>
    </row>
    <row r="7" spans="1:10" ht="15" thickBot="1">
      <c r="A7" s="205"/>
      <c r="B7" s="205"/>
      <c r="C7" s="205"/>
      <c r="D7" s="205"/>
      <c r="E7" s="205"/>
      <c r="F7" s="205"/>
      <c r="G7" s="205"/>
      <c r="H7" s="205"/>
      <c r="I7" s="155"/>
      <c r="J7" s="155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J33" sqref="J33"/>
    </sheetView>
  </sheetViews>
  <sheetFormatPr defaultColWidth="9.00390625" defaultRowHeight="12.75"/>
  <cols>
    <col min="1" max="1" width="4.375" style="30" customWidth="1"/>
    <col min="2" max="2" width="46.75390625" style="30" customWidth="1"/>
    <col min="3" max="4" width="14.75390625" style="29" customWidth="1"/>
    <col min="5" max="8" width="12.75390625" style="30" customWidth="1"/>
    <col min="9" max="9" width="16.125" style="30" bestFit="1" customWidth="1"/>
    <col min="10" max="10" width="19.125" style="30" customWidth="1"/>
    <col min="11" max="11" width="21.375" style="30" bestFit="1" customWidth="1"/>
    <col min="12" max="16384" width="9.125" style="30" customWidth="1"/>
  </cols>
  <sheetData>
    <row r="1" spans="1:10" s="46" customFormat="1" ht="16.5" thickBo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1" s="22" customFormat="1" ht="15.75" customHeight="1" thickBot="1">
      <c r="A2" s="195" t="s">
        <v>38</v>
      </c>
      <c r="B2" s="93"/>
      <c r="C2" s="94"/>
      <c r="D2" s="95"/>
      <c r="E2" s="196" t="s">
        <v>66</v>
      </c>
      <c r="F2" s="196"/>
      <c r="G2" s="196"/>
      <c r="H2" s="196"/>
      <c r="I2" s="196"/>
      <c r="J2" s="196"/>
      <c r="K2" s="196"/>
    </row>
    <row r="3" spans="1:11" s="22" customFormat="1" ht="51.75" thickBot="1">
      <c r="A3" s="195"/>
      <c r="B3" s="96" t="s">
        <v>67</v>
      </c>
      <c r="C3" s="170" t="s">
        <v>68</v>
      </c>
      <c r="D3" s="170" t="s">
        <v>69</v>
      </c>
      <c r="E3" s="17" t="s">
        <v>70</v>
      </c>
      <c r="F3" s="17" t="s">
        <v>71</v>
      </c>
      <c r="G3" s="17" t="s">
        <v>72</v>
      </c>
      <c r="H3" s="17" t="s">
        <v>73</v>
      </c>
      <c r="I3" s="17" t="s">
        <v>74</v>
      </c>
      <c r="J3" s="18" t="s">
        <v>75</v>
      </c>
      <c r="K3" s="171" t="s">
        <v>76</v>
      </c>
    </row>
    <row r="4" spans="1:11" s="22" customFormat="1" ht="14.25" collapsed="1">
      <c r="A4" s="21">
        <v>1</v>
      </c>
      <c r="B4" s="76" t="s">
        <v>120</v>
      </c>
      <c r="C4" s="97">
        <v>38945</v>
      </c>
      <c r="D4" s="97">
        <v>39016</v>
      </c>
      <c r="E4" s="91">
        <v>-0.014696142650634458</v>
      </c>
      <c r="F4" s="91">
        <v>-0.021432171122394483</v>
      </c>
      <c r="G4" s="91">
        <v>0.009030979007115025</v>
      </c>
      <c r="H4" s="91">
        <v>0.17191580540013707</v>
      </c>
      <c r="I4" s="91">
        <v>0.047061454403258374</v>
      </c>
      <c r="J4" s="98">
        <v>-0.72516216</v>
      </c>
      <c r="K4" s="114">
        <v>-0.08282072438733601</v>
      </c>
    </row>
    <row r="5" spans="1:11" s="22" customFormat="1" ht="14.25">
      <c r="A5" s="21">
        <v>2</v>
      </c>
      <c r="B5" s="76" t="s">
        <v>118</v>
      </c>
      <c r="C5" s="97">
        <v>40555</v>
      </c>
      <c r="D5" s="97">
        <v>40626</v>
      </c>
      <c r="E5" s="91">
        <v>0.001291579379414376</v>
      </c>
      <c r="F5" s="91">
        <v>-0.010383352892576414</v>
      </c>
      <c r="G5" s="91">
        <v>-0.00649881648359496</v>
      </c>
      <c r="H5" s="91">
        <v>0.4403519846078958</v>
      </c>
      <c r="I5" s="91">
        <v>0.1546439024870363</v>
      </c>
      <c r="J5" s="98">
        <v>-0.202272</v>
      </c>
      <c r="K5" s="163">
        <v>-0.02123511419173818</v>
      </c>
    </row>
    <row r="6" spans="1:11" s="22" customFormat="1" ht="14.25" collapsed="1">
      <c r="A6" s="21">
        <v>3</v>
      </c>
      <c r="B6" s="76" t="s">
        <v>119</v>
      </c>
      <c r="C6" s="97">
        <v>41848</v>
      </c>
      <c r="D6" s="97">
        <v>42032</v>
      </c>
      <c r="E6" s="91">
        <v>-0.05356325572468368</v>
      </c>
      <c r="F6" s="91">
        <v>-0.060181791526169204</v>
      </c>
      <c r="G6" s="91">
        <v>-0.02444035245240528</v>
      </c>
      <c r="H6" s="91">
        <v>-0.1504742594562002</v>
      </c>
      <c r="I6" s="91">
        <v>-0.14766570359960174</v>
      </c>
      <c r="J6" s="98">
        <v>0.2821</v>
      </c>
      <c r="K6" s="115">
        <v>0.03792011432636744</v>
      </c>
    </row>
    <row r="7" spans="1:11" s="22" customFormat="1" ht="15.75" collapsed="1" thickBot="1">
      <c r="A7" s="156"/>
      <c r="B7" s="157" t="s">
        <v>77</v>
      </c>
      <c r="C7" s="158" t="s">
        <v>3</v>
      </c>
      <c r="D7" s="158" t="s">
        <v>3</v>
      </c>
      <c r="E7" s="159">
        <f>AVERAGE(E4:E6)</f>
        <v>-0.02232260633196792</v>
      </c>
      <c r="F7" s="159">
        <f>AVERAGE(F4:F6)</f>
        <v>-0.0306657718470467</v>
      </c>
      <c r="G7" s="159">
        <f>AVERAGE(G4:G6)</f>
        <v>-0.007302729976295071</v>
      </c>
      <c r="H7" s="159">
        <f>AVERAGE(H4:H6)</f>
        <v>0.1539311768506109</v>
      </c>
      <c r="I7" s="159">
        <f>AVERAGE(I4:I6)</f>
        <v>0.01801321776356431</v>
      </c>
      <c r="J7" s="158" t="s">
        <v>3</v>
      </c>
      <c r="K7" s="159">
        <f>AVERAGE(K4:K6)</f>
        <v>-0.022045241417568917</v>
      </c>
    </row>
    <row r="8" spans="1:11" s="22" customFormat="1" ht="14.25" hidden="1">
      <c r="A8" s="175" t="s">
        <v>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22" customFormat="1" ht="15" hidden="1" thickBot="1">
      <c r="A9" s="207" t="s">
        <v>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3:4" s="22" customFormat="1" ht="15.75" customHeight="1" hidden="1">
      <c r="C10" s="59"/>
      <c r="D10" s="59"/>
    </row>
    <row r="11" spans="1:11" ht="15" thickBot="1">
      <c r="A11" s="206"/>
      <c r="B11" s="206"/>
      <c r="C11" s="206"/>
      <c r="D11" s="206"/>
      <c r="E11" s="206"/>
      <c r="F11" s="206"/>
      <c r="G11" s="206"/>
      <c r="H11" s="206"/>
      <c r="I11" s="160"/>
      <c r="J11" s="160"/>
      <c r="K11" s="160"/>
    </row>
    <row r="12" spans="2:5" ht="14.25">
      <c r="B12" s="28"/>
      <c r="C12" s="99"/>
      <c r="E12" s="99"/>
    </row>
    <row r="13" spans="5:6" ht="14.25">
      <c r="E13" s="99"/>
      <c r="F13" s="99"/>
    </row>
  </sheetData>
  <mergeCells count="6">
    <mergeCell ref="A11:H11"/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0"/>
  <sheetViews>
    <sheetView zoomScale="85" zoomScaleNormal="85" workbookViewId="0" topLeftCell="A4">
      <selection activeCell="A8" sqref="A8:G8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47" customWidth="1"/>
    <col min="5" max="7" width="24.75390625" style="20" customWidth="1"/>
    <col min="8" max="16384" width="9.125" style="20" customWidth="1"/>
  </cols>
  <sheetData>
    <row r="1" spans="1:7" s="28" customFormat="1" ht="16.5" thickBot="1">
      <c r="A1" s="194" t="s">
        <v>125</v>
      </c>
      <c r="B1" s="194"/>
      <c r="C1" s="194"/>
      <c r="D1" s="194"/>
      <c r="E1" s="194"/>
      <c r="F1" s="194"/>
      <c r="G1" s="194"/>
    </row>
    <row r="2" spans="1:7" s="28" customFormat="1" ht="15.75" customHeight="1" thickBot="1">
      <c r="A2" s="195" t="s">
        <v>38</v>
      </c>
      <c r="B2" s="93"/>
      <c r="C2" s="199" t="s">
        <v>84</v>
      </c>
      <c r="D2" s="199"/>
      <c r="E2" s="199" t="s">
        <v>126</v>
      </c>
      <c r="F2" s="199"/>
      <c r="G2" s="173"/>
    </row>
    <row r="3" spans="1:7" s="28" customFormat="1" ht="45.75" thickBot="1">
      <c r="A3" s="195"/>
      <c r="B3" s="17" t="s">
        <v>67</v>
      </c>
      <c r="C3" s="96" t="s">
        <v>86</v>
      </c>
      <c r="D3" s="96" t="s">
        <v>87</v>
      </c>
      <c r="E3" s="96" t="s">
        <v>88</v>
      </c>
      <c r="F3" s="96" t="s">
        <v>87</v>
      </c>
      <c r="G3" s="18" t="s">
        <v>89</v>
      </c>
    </row>
    <row r="4" spans="1:7" s="28" customFormat="1" ht="14.25">
      <c r="A4" s="21">
        <v>1</v>
      </c>
      <c r="B4" s="76" t="s">
        <v>118</v>
      </c>
      <c r="C4" s="36">
        <v>16.916480000000448</v>
      </c>
      <c r="D4" s="91">
        <v>0.0012913617970192347</v>
      </c>
      <c r="E4" s="37">
        <v>0</v>
      </c>
      <c r="F4" s="91">
        <v>0</v>
      </c>
      <c r="G4" s="38">
        <v>0</v>
      </c>
    </row>
    <row r="5" spans="1:7" s="28" customFormat="1" ht="14.25">
      <c r="A5" s="21">
        <v>2</v>
      </c>
      <c r="B5" s="76" t="s">
        <v>120</v>
      </c>
      <c r="C5" s="36">
        <v>-13.486649999999905</v>
      </c>
      <c r="D5" s="91">
        <v>-0.01469609175930107</v>
      </c>
      <c r="E5" s="37">
        <v>0</v>
      </c>
      <c r="F5" s="91">
        <v>0</v>
      </c>
      <c r="G5" s="38">
        <v>0</v>
      </c>
    </row>
    <row r="6" spans="1:7" s="28" customFormat="1" ht="14.25">
      <c r="A6" s="21">
        <v>3</v>
      </c>
      <c r="B6" s="76" t="s">
        <v>119</v>
      </c>
      <c r="C6" s="36">
        <v>-125.89408000000009</v>
      </c>
      <c r="D6" s="91">
        <v>-0.053562615593421584</v>
      </c>
      <c r="E6" s="37">
        <v>0</v>
      </c>
      <c r="F6" s="91">
        <v>0</v>
      </c>
      <c r="G6" s="38">
        <v>0</v>
      </c>
    </row>
    <row r="7" spans="1:7" s="28" customFormat="1" ht="15.75" thickBot="1">
      <c r="A7" s="109"/>
      <c r="B7" s="83" t="s">
        <v>62</v>
      </c>
      <c r="C7" s="84">
        <v>-122.46424999999954</v>
      </c>
      <c r="D7" s="88">
        <v>-0.007482006977913208</v>
      </c>
      <c r="E7" s="85">
        <v>0</v>
      </c>
      <c r="F7" s="88">
        <v>0</v>
      </c>
      <c r="G7" s="110">
        <v>0</v>
      </c>
    </row>
    <row r="8" spans="1:8" s="28" customFormat="1" ht="15" customHeight="1" thickBot="1">
      <c r="A8" s="191"/>
      <c r="B8" s="191"/>
      <c r="C8" s="191"/>
      <c r="D8" s="191"/>
      <c r="E8" s="191"/>
      <c r="F8" s="191"/>
      <c r="G8" s="191"/>
      <c r="H8" s="7"/>
    </row>
    <row r="9" s="28" customFormat="1" ht="14.25">
      <c r="D9" s="6"/>
    </row>
    <row r="10" s="28" customFormat="1" ht="14.25">
      <c r="D10" s="6"/>
    </row>
    <row r="11" s="28" customFormat="1" ht="14.25">
      <c r="D11" s="6"/>
    </row>
    <row r="12" s="28" customFormat="1" ht="14.25">
      <c r="D12" s="6"/>
    </row>
    <row r="13" s="28" customFormat="1" ht="14.25">
      <c r="D13" s="6"/>
    </row>
    <row r="14" s="28" customFormat="1" ht="14.25">
      <c r="D14" s="6"/>
    </row>
    <row r="15" s="28" customFormat="1" ht="14.25">
      <c r="D15" s="6"/>
    </row>
    <row r="16" s="28" customFormat="1" ht="14.25">
      <c r="D16" s="6"/>
    </row>
    <row r="17" s="28" customFormat="1" ht="14.25">
      <c r="D17" s="6"/>
    </row>
    <row r="18" s="28" customFormat="1" ht="14.25">
      <c r="D18" s="6"/>
    </row>
    <row r="19" s="28" customFormat="1" ht="14.25">
      <c r="D19" s="6"/>
    </row>
    <row r="20" s="28" customFormat="1" ht="14.25">
      <c r="D20" s="6"/>
    </row>
    <row r="21" s="28" customFormat="1" ht="14.25">
      <c r="D21" s="6"/>
    </row>
    <row r="22" s="28" customFormat="1" ht="14.25">
      <c r="D22" s="6"/>
    </row>
    <row r="23" s="28" customFormat="1" ht="14.25">
      <c r="D23" s="6"/>
    </row>
    <row r="24" s="28" customFormat="1" ht="14.25">
      <c r="D24" s="6"/>
    </row>
    <row r="25" s="28" customFormat="1" ht="14.25">
      <c r="D25" s="6"/>
    </row>
    <row r="26" s="28" customFormat="1" ht="14.25">
      <c r="D26" s="6"/>
    </row>
    <row r="27" s="28" customFormat="1" ht="14.25">
      <c r="D27" s="6"/>
    </row>
    <row r="28" s="28" customFormat="1" ht="14.25">
      <c r="D28" s="6"/>
    </row>
    <row r="29" s="28" customFormat="1" ht="14.25">
      <c r="D29" s="6"/>
    </row>
    <row r="30" spans="2:5" s="28" customFormat="1" ht="15" thickBot="1">
      <c r="B30" s="74"/>
      <c r="C30" s="74"/>
      <c r="D30" s="75"/>
      <c r="E30" s="74"/>
    </row>
    <row r="31" s="28" customFormat="1" ht="14.25"/>
    <row r="32" s="28" customFormat="1" ht="14.25"/>
    <row r="33" s="28" customFormat="1" ht="14.25"/>
    <row r="34" s="28" customFormat="1" ht="14.25"/>
    <row r="35" s="28" customFormat="1" ht="14.25"/>
    <row r="36" spans="2:5" s="28" customFormat="1" ht="30.75" thickBot="1">
      <c r="B36" s="184" t="s">
        <v>67</v>
      </c>
      <c r="C36" s="185" t="s">
        <v>79</v>
      </c>
      <c r="D36" s="185" t="s">
        <v>80</v>
      </c>
      <c r="E36" s="185" t="s">
        <v>81</v>
      </c>
    </row>
    <row r="37" spans="2:5" s="28" customFormat="1" ht="14.25">
      <c r="B37" s="76" t="s">
        <v>118</v>
      </c>
      <c r="C37" s="120">
        <f aca="true" t="shared" si="0" ref="C37:D39">C4</f>
        <v>16.916480000000448</v>
      </c>
      <c r="D37" s="144">
        <f t="shared" si="0"/>
        <v>0.0012913617970192347</v>
      </c>
      <c r="E37" s="121">
        <f>G4</f>
        <v>0</v>
      </c>
    </row>
    <row r="38" spans="2:6" ht="14.25">
      <c r="B38" s="76" t="s">
        <v>120</v>
      </c>
      <c r="C38" s="36">
        <f t="shared" si="0"/>
        <v>-13.486649999999905</v>
      </c>
      <c r="D38" s="145">
        <f t="shared" si="0"/>
        <v>-0.01469609175930107</v>
      </c>
      <c r="E38" s="38">
        <f>G5</f>
        <v>0</v>
      </c>
      <c r="F38" s="19"/>
    </row>
    <row r="39" spans="2:6" ht="14.25">
      <c r="B39" s="76" t="s">
        <v>119</v>
      </c>
      <c r="C39" s="36">
        <f t="shared" si="0"/>
        <v>-125.89408000000009</v>
      </c>
      <c r="D39" s="145">
        <f t="shared" si="0"/>
        <v>-0.053562615593421584</v>
      </c>
      <c r="E39" s="38">
        <f>G6</f>
        <v>0</v>
      </c>
      <c r="F39" s="19"/>
    </row>
    <row r="40" spans="2:6" ht="14.25">
      <c r="B40" s="146"/>
      <c r="C40" s="147"/>
      <c r="D40" s="148"/>
      <c r="E40" s="149"/>
      <c r="F40" s="19"/>
    </row>
    <row r="41" spans="2:6" ht="14.25">
      <c r="B41" s="28"/>
      <c r="C41" s="150"/>
      <c r="D41" s="6"/>
      <c r="F41" s="19"/>
    </row>
    <row r="42" spans="2:6" ht="14.25">
      <c r="B42" s="28"/>
      <c r="C42" s="28"/>
      <c r="D42" s="6"/>
      <c r="F42" s="19"/>
    </row>
    <row r="43" spans="2:6" ht="14.25">
      <c r="B43" s="28"/>
      <c r="C43" s="28"/>
      <c r="D43" s="6"/>
      <c r="F43" s="19"/>
    </row>
    <row r="44" spans="2:6" ht="14.25">
      <c r="B44" s="28"/>
      <c r="C44" s="28"/>
      <c r="D44" s="6"/>
      <c r="F44" s="19"/>
    </row>
    <row r="45" spans="2:6" ht="14.25">
      <c r="B45" s="28"/>
      <c r="C45" s="28"/>
      <c r="D45" s="6"/>
      <c r="F45" s="19"/>
    </row>
    <row r="46" spans="2:6" ht="14.25">
      <c r="B46" s="28"/>
      <c r="C46" s="28"/>
      <c r="D46" s="6"/>
      <c r="F46" s="19"/>
    </row>
    <row r="47" spans="2:6" ht="14.25">
      <c r="B47" s="28"/>
      <c r="C47" s="28"/>
      <c r="D47" s="6"/>
      <c r="F47" s="19"/>
    </row>
    <row r="48" spans="2:4" ht="14.25">
      <c r="B48" s="28"/>
      <c r="C48" s="28"/>
      <c r="D48" s="6"/>
    </row>
    <row r="49" spans="2:4" ht="14.25">
      <c r="B49" s="28"/>
      <c r="C49" s="28"/>
      <c r="D49" s="6"/>
    </row>
    <row r="50" spans="2:4" ht="14.25">
      <c r="B50" s="28"/>
      <c r="C50" s="28"/>
      <c r="D50" s="6"/>
    </row>
    <row r="51" spans="2:4" ht="14.25">
      <c r="B51" s="28"/>
      <c r="C51" s="28"/>
      <c r="D51" s="6"/>
    </row>
    <row r="52" spans="2:4" ht="14.25">
      <c r="B52" s="28"/>
      <c r="C52" s="28"/>
      <c r="D52" s="6"/>
    </row>
    <row r="53" spans="2:4" ht="14.25">
      <c r="B53" s="28"/>
      <c r="C53" s="28"/>
      <c r="D53" s="6"/>
    </row>
    <row r="54" spans="2:4" ht="14.25">
      <c r="B54" s="28"/>
      <c r="C54" s="28"/>
      <c r="D54" s="6"/>
    </row>
    <row r="55" spans="2:4" ht="14.25">
      <c r="B55" s="28"/>
      <c r="C55" s="28"/>
      <c r="D55" s="6"/>
    </row>
    <row r="56" spans="2:4" ht="14.25">
      <c r="B56" s="28"/>
      <c r="C56" s="28"/>
      <c r="D56" s="6"/>
    </row>
    <row r="57" spans="2:4" ht="14.25">
      <c r="B57" s="28"/>
      <c r="C57" s="28"/>
      <c r="D57" s="6"/>
    </row>
    <row r="58" spans="2:4" ht="14.25">
      <c r="B58" s="28"/>
      <c r="C58" s="28"/>
      <c r="D58" s="6"/>
    </row>
    <row r="59" spans="2:4" ht="14.25">
      <c r="B59" s="28"/>
      <c r="C59" s="28"/>
      <c r="D59" s="6"/>
    </row>
    <row r="60" spans="2:4" ht="14.25">
      <c r="B60" s="28"/>
      <c r="C60" s="28"/>
      <c r="D60" s="6"/>
    </row>
    <row r="61" spans="2:4" ht="14.25">
      <c r="B61" s="28"/>
      <c r="C61" s="28"/>
      <c r="D61" s="6"/>
    </row>
    <row r="62" spans="2:4" ht="14.25">
      <c r="B62" s="28"/>
      <c r="C62" s="28"/>
      <c r="D62" s="6"/>
    </row>
    <row r="63" spans="2:4" ht="14.25">
      <c r="B63" s="28"/>
      <c r="C63" s="28"/>
      <c r="D63" s="6"/>
    </row>
    <row r="64" spans="2:4" ht="14.25">
      <c r="B64" s="28"/>
      <c r="C64" s="28"/>
      <c r="D64" s="6"/>
    </row>
    <row r="65" spans="2:4" ht="14.25">
      <c r="B65" s="28"/>
      <c r="C65" s="28"/>
      <c r="D65" s="6"/>
    </row>
    <row r="66" spans="2:4" ht="14.25">
      <c r="B66" s="28"/>
      <c r="C66" s="28"/>
      <c r="D66" s="6"/>
    </row>
    <row r="67" spans="2:4" ht="14.25">
      <c r="B67" s="28"/>
      <c r="C67" s="28"/>
      <c r="D67" s="6"/>
    </row>
    <row r="68" spans="2:4" ht="14.25">
      <c r="B68" s="28"/>
      <c r="C68" s="28"/>
      <c r="D68" s="6"/>
    </row>
    <row r="69" spans="2:4" ht="14.25">
      <c r="B69" s="28"/>
      <c r="C69" s="28"/>
      <c r="D69" s="6"/>
    </row>
    <row r="70" spans="2:4" ht="14.25">
      <c r="B70" s="28"/>
      <c r="C70" s="28"/>
      <c r="D70" s="6"/>
    </row>
    <row r="71" spans="2:4" ht="14.25">
      <c r="B71" s="28"/>
      <c r="C71" s="28"/>
      <c r="D71" s="6"/>
    </row>
    <row r="72" spans="2:4" ht="14.25">
      <c r="B72" s="28"/>
      <c r="C72" s="28"/>
      <c r="D72" s="6"/>
    </row>
    <row r="73" spans="2:4" ht="14.25">
      <c r="B73" s="28"/>
      <c r="C73" s="28"/>
      <c r="D73" s="6"/>
    </row>
    <row r="74" spans="2:4" ht="14.25">
      <c r="B74" s="28"/>
      <c r="C74" s="28"/>
      <c r="D74" s="6"/>
    </row>
    <row r="75" spans="2:4" ht="14.25">
      <c r="B75" s="28"/>
      <c r="C75" s="28"/>
      <c r="D75" s="6"/>
    </row>
    <row r="76" spans="2:4" ht="14.25">
      <c r="B76" s="28"/>
      <c r="C76" s="28"/>
      <c r="D76" s="6"/>
    </row>
    <row r="77" spans="2:4" ht="14.25">
      <c r="B77" s="28"/>
      <c r="C77" s="28"/>
      <c r="D77" s="6"/>
    </row>
    <row r="78" spans="2:4" ht="14.25">
      <c r="B78" s="28"/>
      <c r="C78" s="28"/>
      <c r="D78" s="6"/>
    </row>
    <row r="79" spans="2:4" ht="14.25">
      <c r="B79" s="28"/>
      <c r="C79" s="28"/>
      <c r="D79" s="6"/>
    </row>
    <row r="80" spans="2:4" ht="14.25">
      <c r="B80" s="28"/>
      <c r="C80" s="28"/>
      <c r="D80" s="6"/>
    </row>
    <row r="81" spans="2:4" ht="14.25">
      <c r="B81" s="28"/>
      <c r="C81" s="28"/>
      <c r="D81" s="6"/>
    </row>
    <row r="82" spans="2:4" ht="14.25">
      <c r="B82" s="28"/>
      <c r="C82" s="28"/>
      <c r="D82" s="6"/>
    </row>
    <row r="83" spans="2:4" ht="14.25">
      <c r="B83" s="28"/>
      <c r="C83" s="28"/>
      <c r="D83" s="6"/>
    </row>
    <row r="84" spans="2:4" ht="14.25">
      <c r="B84" s="28"/>
      <c r="C84" s="28"/>
      <c r="D84" s="6"/>
    </row>
    <row r="85" spans="2:4" ht="14.25">
      <c r="B85" s="28"/>
      <c r="C85" s="28"/>
      <c r="D85" s="6"/>
    </row>
    <row r="86" spans="2:4" ht="14.25">
      <c r="B86" s="28"/>
      <c r="C86" s="28"/>
      <c r="D86" s="6"/>
    </row>
    <row r="87" spans="2:4" ht="14.25">
      <c r="B87" s="28"/>
      <c r="C87" s="28"/>
      <c r="D87" s="6"/>
    </row>
    <row r="88" spans="2:4" ht="14.25">
      <c r="B88" s="28"/>
      <c r="C88" s="28"/>
      <c r="D88" s="6"/>
    </row>
    <row r="89" spans="2:4" ht="14.25">
      <c r="B89" s="28"/>
      <c r="C89" s="28"/>
      <c r="D89" s="6"/>
    </row>
    <row r="90" spans="2:4" ht="14.25">
      <c r="B90" s="28"/>
      <c r="C90" s="28"/>
      <c r="D90" s="6"/>
    </row>
    <row r="91" spans="2:4" ht="14.25">
      <c r="B91" s="28"/>
      <c r="C91" s="28"/>
      <c r="D91" s="6"/>
    </row>
    <row r="92" spans="2:4" ht="14.25">
      <c r="B92" s="28"/>
      <c r="C92" s="28"/>
      <c r="D92" s="6"/>
    </row>
    <row r="93" spans="2:4" ht="14.25">
      <c r="B93" s="28"/>
      <c r="C93" s="28"/>
      <c r="D93" s="6"/>
    </row>
    <row r="94" spans="2:4" ht="14.25">
      <c r="B94" s="28"/>
      <c r="C94" s="28"/>
      <c r="D94" s="6"/>
    </row>
    <row r="95" spans="2:4" ht="14.25">
      <c r="B95" s="28"/>
      <c r="C95" s="28"/>
      <c r="D95" s="6"/>
    </row>
    <row r="96" spans="2:4" ht="14.25">
      <c r="B96" s="28"/>
      <c r="C96" s="28"/>
      <c r="D96" s="6"/>
    </row>
    <row r="97" spans="2:4" ht="14.25">
      <c r="B97" s="28"/>
      <c r="C97" s="28"/>
      <c r="D97" s="6"/>
    </row>
    <row r="98" spans="2:4" ht="14.25">
      <c r="B98" s="28"/>
      <c r="C98" s="28"/>
      <c r="D98" s="6"/>
    </row>
    <row r="99" spans="2:4" ht="14.25">
      <c r="B99" s="28"/>
      <c r="C99" s="28"/>
      <c r="D99" s="6"/>
    </row>
    <row r="100" spans="2:4" ht="14.25">
      <c r="B100" s="28"/>
      <c r="C100" s="28"/>
      <c r="D100" s="6"/>
    </row>
    <row r="101" spans="2:4" ht="14.25">
      <c r="B101" s="28"/>
      <c r="C101" s="28"/>
      <c r="D101" s="6"/>
    </row>
    <row r="102" spans="2:4" ht="14.25">
      <c r="B102" s="28"/>
      <c r="C102" s="28"/>
      <c r="D102" s="6"/>
    </row>
    <row r="103" spans="2:4" ht="14.25">
      <c r="B103" s="28"/>
      <c r="C103" s="28"/>
      <c r="D103" s="6"/>
    </row>
    <row r="104" spans="2:4" ht="14.25">
      <c r="B104" s="28"/>
      <c r="C104" s="28"/>
      <c r="D104" s="6"/>
    </row>
    <row r="105" spans="2:4" ht="14.25">
      <c r="B105" s="28"/>
      <c r="C105" s="28"/>
      <c r="D105" s="6"/>
    </row>
    <row r="106" spans="2:4" ht="14.25">
      <c r="B106" s="28"/>
      <c r="C106" s="28"/>
      <c r="D106" s="6"/>
    </row>
    <row r="107" spans="2:4" ht="14.25">
      <c r="B107" s="28"/>
      <c r="C107" s="28"/>
      <c r="D107" s="6"/>
    </row>
    <row r="108" spans="2:4" ht="14.25">
      <c r="B108" s="28"/>
      <c r="C108" s="28"/>
      <c r="D108" s="6"/>
    </row>
    <row r="109" spans="2:4" ht="14.25">
      <c r="B109" s="28"/>
      <c r="C109" s="28"/>
      <c r="D109" s="6"/>
    </row>
    <row r="110" spans="2:4" ht="14.25">
      <c r="B110" s="28"/>
      <c r="C110" s="28"/>
      <c r="D110" s="6"/>
    </row>
    <row r="111" spans="2:4" ht="14.25">
      <c r="B111" s="28"/>
      <c r="C111" s="28"/>
      <c r="D111" s="6"/>
    </row>
    <row r="112" spans="2:4" ht="14.25">
      <c r="B112" s="28"/>
      <c r="C112" s="28"/>
      <c r="D112" s="6"/>
    </row>
    <row r="113" spans="2:4" ht="14.25">
      <c r="B113" s="28"/>
      <c r="C113" s="28"/>
      <c r="D113" s="6"/>
    </row>
    <row r="114" spans="2:4" ht="14.25">
      <c r="B114" s="28"/>
      <c r="C114" s="28"/>
      <c r="D114" s="6"/>
    </row>
    <row r="115" spans="2:4" ht="14.25">
      <c r="B115" s="28"/>
      <c r="C115" s="28"/>
      <c r="D115" s="6"/>
    </row>
    <row r="116" spans="2:4" ht="14.25">
      <c r="B116" s="28"/>
      <c r="C116" s="28"/>
      <c r="D116" s="6"/>
    </row>
    <row r="117" spans="2:4" ht="14.25">
      <c r="B117" s="28"/>
      <c r="C117" s="28"/>
      <c r="D117" s="6"/>
    </row>
    <row r="118" spans="2:4" ht="14.25">
      <c r="B118" s="28"/>
      <c r="C118" s="28"/>
      <c r="D118" s="6"/>
    </row>
    <row r="119" spans="2:4" ht="14.25">
      <c r="B119" s="28"/>
      <c r="C119" s="28"/>
      <c r="D119" s="6"/>
    </row>
    <row r="120" spans="2:4" ht="14.25">
      <c r="B120" s="28"/>
      <c r="C120" s="28"/>
      <c r="D120" s="6"/>
    </row>
  </sheetData>
  <mergeCells count="5">
    <mergeCell ref="A1:G1"/>
    <mergeCell ref="A8:G8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41" sqref="A4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1" t="s">
        <v>67</v>
      </c>
      <c r="B1" s="62" t="s">
        <v>127</v>
      </c>
      <c r="C1" s="10"/>
      <c r="D1" s="10"/>
    </row>
    <row r="2" spans="1:4" ht="14.25">
      <c r="A2" s="76" t="s">
        <v>119</v>
      </c>
      <c r="B2" s="129">
        <v>-0.05356325572468368</v>
      </c>
      <c r="C2" s="10"/>
      <c r="D2" s="10"/>
    </row>
    <row r="3" spans="1:4" ht="14.25">
      <c r="A3" s="76" t="s">
        <v>120</v>
      </c>
      <c r="B3" s="130">
        <v>-0.014696142650634458</v>
      </c>
      <c r="C3" s="10"/>
      <c r="D3" s="10"/>
    </row>
    <row r="4" spans="1:4" ht="14.25">
      <c r="A4" s="76" t="s">
        <v>118</v>
      </c>
      <c r="B4" s="130">
        <v>0.001291579379414376</v>
      </c>
      <c r="C4" s="10"/>
      <c r="D4" s="10"/>
    </row>
    <row r="5" spans="1:4" ht="14.25">
      <c r="A5" s="178" t="s">
        <v>91</v>
      </c>
      <c r="B5" s="130">
        <v>-0.0223226063319679</v>
      </c>
      <c r="C5" s="10"/>
      <c r="D5" s="10"/>
    </row>
    <row r="6" spans="1:4" ht="14.25">
      <c r="A6" s="178" t="s">
        <v>16</v>
      </c>
      <c r="B6" s="130">
        <v>-0.011147777232427325</v>
      </c>
      <c r="C6" s="10"/>
      <c r="D6" s="10"/>
    </row>
    <row r="7" spans="1:4" ht="14.25">
      <c r="A7" s="178" t="s">
        <v>15</v>
      </c>
      <c r="B7" s="130">
        <v>0.0026541996481508345</v>
      </c>
      <c r="C7" s="10"/>
      <c r="D7" s="10"/>
    </row>
    <row r="8" spans="1:4" ht="14.25">
      <c r="A8" s="178" t="s">
        <v>92</v>
      </c>
      <c r="B8" s="130">
        <v>-0.007120750116061614</v>
      </c>
      <c r="C8" s="10"/>
      <c r="D8" s="10"/>
    </row>
    <row r="9" spans="1:4" ht="14.25">
      <c r="A9" s="178" t="s">
        <v>93</v>
      </c>
      <c r="B9" s="130">
        <v>0.0003244307123178025</v>
      </c>
      <c r="C9" s="10"/>
      <c r="D9" s="10"/>
    </row>
    <row r="10" spans="1:4" ht="14.25">
      <c r="A10" s="178" t="s">
        <v>94</v>
      </c>
      <c r="B10" s="130">
        <v>0.00832876712328767</v>
      </c>
      <c r="C10" s="10"/>
      <c r="D10" s="10"/>
    </row>
    <row r="11" spans="1:4" ht="15" thickBot="1">
      <c r="A11" s="179" t="s">
        <v>95</v>
      </c>
      <c r="B11" s="131">
        <v>-0.00404700636142441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9">
      <selection activeCell="H44" sqref="H44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9" t="s">
        <v>37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 ht="14.25">
      <c r="A3" s="21">
        <v>1</v>
      </c>
      <c r="B3" s="76" t="s">
        <v>46</v>
      </c>
      <c r="C3" s="77">
        <v>83593103.59</v>
      </c>
      <c r="D3" s="78">
        <v>17241</v>
      </c>
      <c r="E3" s="77">
        <v>4848.51</v>
      </c>
      <c r="F3" s="78">
        <v>1000</v>
      </c>
      <c r="G3" s="186" t="s">
        <v>133</v>
      </c>
      <c r="H3" s="79" t="s">
        <v>2</v>
      </c>
      <c r="I3" s="19"/>
    </row>
    <row r="4" spans="1:9" ht="14.25">
      <c r="A4" s="21">
        <v>2</v>
      </c>
      <c r="B4" s="76" t="s">
        <v>47</v>
      </c>
      <c r="C4" s="77">
        <v>32726049.82</v>
      </c>
      <c r="D4" s="78">
        <v>45436</v>
      </c>
      <c r="E4" s="77">
        <v>720.267</v>
      </c>
      <c r="F4" s="78">
        <v>100</v>
      </c>
      <c r="G4" s="183" t="s">
        <v>123</v>
      </c>
      <c r="H4" s="79" t="s">
        <v>6</v>
      </c>
      <c r="I4" s="19"/>
    </row>
    <row r="5" spans="1:9" ht="14.25" customHeight="1">
      <c r="A5" s="21">
        <v>3</v>
      </c>
      <c r="B5" s="76" t="s">
        <v>48</v>
      </c>
      <c r="C5" s="77">
        <v>13691228.4</v>
      </c>
      <c r="D5" s="78">
        <v>6930002</v>
      </c>
      <c r="E5" s="77">
        <v>1.98</v>
      </c>
      <c r="F5" s="78">
        <v>1</v>
      </c>
      <c r="G5" s="76" t="s">
        <v>133</v>
      </c>
      <c r="H5" s="79" t="s">
        <v>2</v>
      </c>
      <c r="I5" s="19"/>
    </row>
    <row r="6" spans="1:9" ht="14.25">
      <c r="A6" s="21">
        <v>4</v>
      </c>
      <c r="B6" s="76" t="s">
        <v>49</v>
      </c>
      <c r="C6" s="77">
        <v>8621676.04</v>
      </c>
      <c r="D6" s="78">
        <v>10000</v>
      </c>
      <c r="E6" s="77">
        <v>862.1676</v>
      </c>
      <c r="F6" s="78">
        <v>1000</v>
      </c>
      <c r="G6" s="187" t="s">
        <v>128</v>
      </c>
      <c r="H6" s="79" t="s">
        <v>1</v>
      </c>
      <c r="I6" s="19"/>
    </row>
    <row r="7" spans="1:9" ht="14.25" customHeight="1">
      <c r="A7" s="21">
        <v>5</v>
      </c>
      <c r="B7" s="76" t="s">
        <v>50</v>
      </c>
      <c r="C7" s="77">
        <v>8533123.72</v>
      </c>
      <c r="D7" s="78">
        <v>1830</v>
      </c>
      <c r="E7" s="77">
        <v>4662.9091</v>
      </c>
      <c r="F7" s="78">
        <v>1000</v>
      </c>
      <c r="G7" s="187" t="s">
        <v>128</v>
      </c>
      <c r="H7" s="79" t="s">
        <v>1</v>
      </c>
      <c r="I7" s="19"/>
    </row>
    <row r="8" spans="1:9" ht="14.25">
      <c r="A8" s="21">
        <v>6</v>
      </c>
      <c r="B8" s="76" t="s">
        <v>51</v>
      </c>
      <c r="C8" s="77">
        <v>5033803.84</v>
      </c>
      <c r="D8" s="78">
        <v>3410</v>
      </c>
      <c r="E8" s="77">
        <v>1476.1888</v>
      </c>
      <c r="F8" s="78">
        <v>1000</v>
      </c>
      <c r="G8" s="183" t="s">
        <v>123</v>
      </c>
      <c r="H8" s="79" t="s">
        <v>6</v>
      </c>
      <c r="I8" s="19"/>
    </row>
    <row r="9" spans="1:9" ht="14.25">
      <c r="A9" s="21">
        <v>7</v>
      </c>
      <c r="B9" s="76" t="s">
        <v>52</v>
      </c>
      <c r="C9" s="77">
        <v>4863145.58</v>
      </c>
      <c r="D9" s="78">
        <v>1256</v>
      </c>
      <c r="E9" s="77">
        <v>3871.93</v>
      </c>
      <c r="F9" s="78">
        <v>1000</v>
      </c>
      <c r="G9" s="188" t="s">
        <v>129</v>
      </c>
      <c r="H9" s="79" t="s">
        <v>4</v>
      </c>
      <c r="I9" s="19"/>
    </row>
    <row r="10" spans="1:9" ht="14.25">
      <c r="A10" s="21">
        <v>8</v>
      </c>
      <c r="B10" s="76" t="s">
        <v>53</v>
      </c>
      <c r="C10" s="77">
        <v>4703103.3701</v>
      </c>
      <c r="D10" s="78">
        <v>2678</v>
      </c>
      <c r="E10" s="77">
        <v>1756.1999</v>
      </c>
      <c r="F10" s="78">
        <v>1000</v>
      </c>
      <c r="G10" s="182" t="s">
        <v>130</v>
      </c>
      <c r="H10" s="79" t="s">
        <v>7</v>
      </c>
      <c r="I10" s="19"/>
    </row>
    <row r="11" spans="1:9" ht="14.25">
      <c r="A11" s="21">
        <v>9</v>
      </c>
      <c r="B11" s="76" t="s">
        <v>54</v>
      </c>
      <c r="C11" s="77">
        <v>4563600.95</v>
      </c>
      <c r="D11" s="78">
        <v>15410</v>
      </c>
      <c r="E11" s="77">
        <v>296.1454</v>
      </c>
      <c r="F11" s="78">
        <v>100</v>
      </c>
      <c r="G11" s="183" t="s">
        <v>123</v>
      </c>
      <c r="H11" s="79" t="s">
        <v>6</v>
      </c>
      <c r="I11" s="19"/>
    </row>
    <row r="12" spans="1:9" ht="14.25">
      <c r="A12" s="21">
        <v>10</v>
      </c>
      <c r="B12" s="76" t="s">
        <v>55</v>
      </c>
      <c r="C12" s="77">
        <v>3893708.3</v>
      </c>
      <c r="D12" s="78">
        <v>675</v>
      </c>
      <c r="E12" s="77">
        <v>5768.46</v>
      </c>
      <c r="F12" s="78">
        <v>1000</v>
      </c>
      <c r="G12" s="188" t="s">
        <v>129</v>
      </c>
      <c r="H12" s="79" t="s">
        <v>4</v>
      </c>
      <c r="I12" s="19"/>
    </row>
    <row r="13" spans="1:9" ht="14.25">
      <c r="A13" s="21">
        <v>11</v>
      </c>
      <c r="B13" s="76" t="s">
        <v>56</v>
      </c>
      <c r="C13" s="77">
        <v>2020735.6</v>
      </c>
      <c r="D13" s="78">
        <v>1523</v>
      </c>
      <c r="E13" s="77">
        <v>1326.8126</v>
      </c>
      <c r="F13" s="78">
        <v>1000</v>
      </c>
      <c r="G13" s="182" t="s">
        <v>131</v>
      </c>
      <c r="H13" s="79" t="s">
        <v>5</v>
      </c>
      <c r="I13" s="19"/>
    </row>
    <row r="14" spans="1:9" ht="14.25">
      <c r="A14" s="21">
        <v>12</v>
      </c>
      <c r="B14" s="76" t="s">
        <v>57</v>
      </c>
      <c r="C14" s="77">
        <v>1640983.64</v>
      </c>
      <c r="D14" s="78">
        <v>529</v>
      </c>
      <c r="E14" s="77">
        <v>3102.0485</v>
      </c>
      <c r="F14" s="78">
        <v>1000</v>
      </c>
      <c r="G14" s="187" t="s">
        <v>128</v>
      </c>
      <c r="H14" s="79" t="s">
        <v>1</v>
      </c>
      <c r="I14" s="19"/>
    </row>
    <row r="15" spans="1:9" ht="14.25">
      <c r="A15" s="21">
        <v>13</v>
      </c>
      <c r="B15" s="76" t="s">
        <v>58</v>
      </c>
      <c r="C15" s="77">
        <v>1446964.12</v>
      </c>
      <c r="D15" s="78">
        <v>366</v>
      </c>
      <c r="E15" s="77">
        <v>3953.4539</v>
      </c>
      <c r="F15" s="78">
        <v>1000</v>
      </c>
      <c r="G15" s="187" t="s">
        <v>128</v>
      </c>
      <c r="H15" s="79" t="s">
        <v>1</v>
      </c>
      <c r="I15" s="19"/>
    </row>
    <row r="16" spans="1:9" ht="14.25">
      <c r="A16" s="21">
        <v>14</v>
      </c>
      <c r="B16" s="76" t="s">
        <v>61</v>
      </c>
      <c r="C16" s="77">
        <v>1443887.67</v>
      </c>
      <c r="D16" s="78">
        <v>22187</v>
      </c>
      <c r="E16" s="77">
        <v>65.07809</v>
      </c>
      <c r="F16" s="78">
        <v>100</v>
      </c>
      <c r="G16" s="76" t="s">
        <v>134</v>
      </c>
      <c r="H16" s="79" t="s">
        <v>12</v>
      </c>
      <c r="I16" s="19"/>
    </row>
    <row r="17" spans="1:9" ht="14.25">
      <c r="A17" s="21">
        <v>15</v>
      </c>
      <c r="B17" s="76" t="s">
        <v>59</v>
      </c>
      <c r="C17" s="77">
        <v>1048887.6701</v>
      </c>
      <c r="D17" s="78">
        <v>953</v>
      </c>
      <c r="E17" s="77">
        <v>1100.6167</v>
      </c>
      <c r="F17" s="78">
        <v>1000</v>
      </c>
      <c r="G17" s="182" t="s">
        <v>105</v>
      </c>
      <c r="H17" s="79" t="s">
        <v>0</v>
      </c>
      <c r="I17" s="19"/>
    </row>
    <row r="18" spans="1:9" ht="14.25">
      <c r="A18" s="21">
        <v>16</v>
      </c>
      <c r="B18" s="76" t="s">
        <v>60</v>
      </c>
      <c r="C18" s="77">
        <v>976784.86</v>
      </c>
      <c r="D18" s="78">
        <v>7881</v>
      </c>
      <c r="E18" s="77">
        <v>123.9417</v>
      </c>
      <c r="F18" s="78">
        <v>100</v>
      </c>
      <c r="G18" s="182" t="s">
        <v>132</v>
      </c>
      <c r="H18" s="79" t="s">
        <v>10</v>
      </c>
      <c r="I18" s="19"/>
    </row>
    <row r="19" spans="1:8" ht="15" customHeight="1" thickBot="1">
      <c r="A19" s="190" t="s">
        <v>62</v>
      </c>
      <c r="B19" s="190"/>
      <c r="C19" s="89">
        <f>SUM(C3:C18)</f>
        <v>178800787.1702</v>
      </c>
      <c r="D19" s="90">
        <f>SUM(D3:D18)</f>
        <v>7061377</v>
      </c>
      <c r="E19" s="52" t="s">
        <v>3</v>
      </c>
      <c r="F19" s="52" t="s">
        <v>3</v>
      </c>
      <c r="G19" s="52" t="s">
        <v>3</v>
      </c>
      <c r="H19" s="52" t="s">
        <v>3</v>
      </c>
    </row>
    <row r="20" spans="1:8" ht="15" customHeight="1">
      <c r="A20" s="192" t="s">
        <v>63</v>
      </c>
      <c r="B20" s="192"/>
      <c r="C20" s="192"/>
      <c r="D20" s="192"/>
      <c r="E20" s="192"/>
      <c r="F20" s="192"/>
      <c r="G20" s="192"/>
      <c r="H20" s="192"/>
    </row>
    <row r="21" spans="1:8" ht="15" customHeight="1" thickBot="1">
      <c r="A21" s="191"/>
      <c r="B21" s="191"/>
      <c r="C21" s="191"/>
      <c r="D21" s="191"/>
      <c r="E21" s="191"/>
      <c r="F21" s="191"/>
      <c r="G21" s="191"/>
      <c r="H21" s="191"/>
    </row>
    <row r="23" spans="2:4" ht="14.25">
      <c r="B23" s="20" t="s">
        <v>64</v>
      </c>
      <c r="C23" s="23">
        <f>C19-SUM(C3:C12)</f>
        <v>8578243.56009999</v>
      </c>
      <c r="D23" s="119">
        <f>C23/$C$19</f>
        <v>0.04797654247424751</v>
      </c>
    </row>
    <row r="24" spans="2:8" ht="14.25">
      <c r="B24" s="76" t="str">
        <f aca="true" t="shared" si="0" ref="B24:C33">B3</f>
        <v>OTP Klasychnyi</v>
      </c>
      <c r="C24" s="77">
        <f t="shared" si="0"/>
        <v>83593103.59</v>
      </c>
      <c r="D24" s="119">
        <f>C24/$C$19</f>
        <v>0.46752089245797307</v>
      </c>
      <c r="H24" s="19"/>
    </row>
    <row r="25" spans="2:8" ht="14.25">
      <c r="B25" s="76" t="str">
        <f t="shared" si="0"/>
        <v>КІNТО-Klasychnyi</v>
      </c>
      <c r="C25" s="77">
        <f t="shared" si="0"/>
        <v>32726049.82</v>
      </c>
      <c r="D25" s="119">
        <f aca="true" t="shared" si="1" ref="D25:D33">C25/$C$19</f>
        <v>0.1830307927495205</v>
      </c>
      <c r="H25" s="19"/>
    </row>
    <row r="26" spans="2:8" ht="14.25">
      <c r="B26" s="76" t="str">
        <f t="shared" si="0"/>
        <v>OTP Fond Aktsii</v>
      </c>
      <c r="C26" s="77">
        <f t="shared" si="0"/>
        <v>13691228.4</v>
      </c>
      <c r="D26" s="119">
        <f t="shared" si="1"/>
        <v>0.07657252865988423</v>
      </c>
      <c r="H26" s="19"/>
    </row>
    <row r="27" spans="2:8" ht="14.25">
      <c r="B27" s="76" t="str">
        <f t="shared" si="0"/>
        <v>UNIVER.UA/Iaroslav Mudryi: Fond Aktsii</v>
      </c>
      <c r="C27" s="77">
        <f t="shared" si="0"/>
        <v>8621676.04</v>
      </c>
      <c r="D27" s="119">
        <f t="shared" si="1"/>
        <v>0.04821945236624182</v>
      </c>
      <c r="G27" s="186"/>
      <c r="H27" s="19"/>
    </row>
    <row r="28" spans="2:8" ht="14.25">
      <c r="B28" s="76" t="str">
        <f t="shared" si="0"/>
        <v>UNIVER.UA/Myhailo Hrushevskyi: Fond Derzhavnykh Paperiv</v>
      </c>
      <c r="C28" s="77">
        <f t="shared" si="0"/>
        <v>8533123.72</v>
      </c>
      <c r="D28" s="119">
        <f t="shared" si="1"/>
        <v>0.04772419548621642</v>
      </c>
      <c r="H28" s="19"/>
    </row>
    <row r="29" spans="2:8" ht="14.25">
      <c r="B29" s="76" t="str">
        <f t="shared" si="0"/>
        <v>КІNTO-Ekviti</v>
      </c>
      <c r="C29" s="77">
        <f t="shared" si="0"/>
        <v>5033803.84</v>
      </c>
      <c r="D29" s="119">
        <f t="shared" si="1"/>
        <v>0.028153141379676005</v>
      </c>
      <c r="H29" s="19"/>
    </row>
    <row r="30" spans="2:8" ht="14.25">
      <c r="B30" s="76" t="str">
        <f t="shared" si="0"/>
        <v>Altus – Depozyt</v>
      </c>
      <c r="C30" s="77">
        <f t="shared" si="0"/>
        <v>4863145.58</v>
      </c>
      <c r="D30" s="119">
        <f t="shared" si="1"/>
        <v>0.027198681040317706</v>
      </c>
      <c r="H30" s="19"/>
    </row>
    <row r="31" spans="2:8" ht="14.25">
      <c r="B31" s="76" t="str">
        <f t="shared" si="0"/>
        <v>Sofiivskyi</v>
      </c>
      <c r="C31" s="77">
        <f t="shared" si="0"/>
        <v>4703103.3701</v>
      </c>
      <c r="D31" s="119">
        <f t="shared" si="1"/>
        <v>0.02630359432155703</v>
      </c>
      <c r="H31" s="19"/>
    </row>
    <row r="32" spans="2:4" ht="14.25">
      <c r="B32" s="76" t="str">
        <f t="shared" si="0"/>
        <v>KINTO-Kaznacheiskyi</v>
      </c>
      <c r="C32" s="77">
        <f t="shared" si="0"/>
        <v>4563600.95</v>
      </c>
      <c r="D32" s="119">
        <f t="shared" si="1"/>
        <v>0.025523382878935096</v>
      </c>
    </row>
    <row r="33" spans="2:4" ht="14.25">
      <c r="B33" s="76" t="str">
        <f>B12</f>
        <v>Altus – Zbalansovanyi</v>
      </c>
      <c r="C33" s="77">
        <f t="shared" si="0"/>
        <v>3893708.3</v>
      </c>
      <c r="D33" s="119">
        <f t="shared" si="1"/>
        <v>0.0217767961854306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workbookViewId="0" topLeftCell="A1">
      <selection activeCell="H12" sqref="H12"/>
    </sheetView>
  </sheetViews>
  <sheetFormatPr defaultColWidth="9.00390625" defaultRowHeight="12.75"/>
  <cols>
    <col min="1" max="1" width="4.25390625" style="31" customWidth="1"/>
    <col min="2" max="2" width="61.75390625" style="31" bestFit="1" customWidth="1"/>
    <col min="3" max="4" width="14.75390625" style="32" customWidth="1"/>
    <col min="5" max="8" width="12.75390625" style="33" customWidth="1"/>
    <col min="9" max="9" width="16.125" style="31" bestFit="1" customWidth="1"/>
    <col min="10" max="10" width="18.625" style="31" customWidth="1"/>
    <col min="11" max="11" width="20.75390625" style="31" customWidth="1"/>
    <col min="12" max="16384" width="9.125" style="31" customWidth="1"/>
  </cols>
  <sheetData>
    <row r="1" spans="1:10" s="14" customFormat="1" ht="16.5" thickBot="1">
      <c r="A1" s="194" t="s">
        <v>65</v>
      </c>
      <c r="B1" s="194"/>
      <c r="C1" s="194"/>
      <c r="D1" s="194"/>
      <c r="E1" s="194"/>
      <c r="F1" s="194"/>
      <c r="G1" s="194"/>
      <c r="H1" s="194"/>
      <c r="I1" s="194"/>
      <c r="J1" s="92"/>
    </row>
    <row r="2" spans="1:11" s="20" customFormat="1" ht="15.75" customHeight="1" thickBot="1">
      <c r="A2" s="195" t="s">
        <v>38</v>
      </c>
      <c r="B2" s="93"/>
      <c r="C2" s="94"/>
      <c r="D2" s="95"/>
      <c r="E2" s="196" t="s">
        <v>66</v>
      </c>
      <c r="F2" s="196"/>
      <c r="G2" s="196"/>
      <c r="H2" s="196"/>
      <c r="I2" s="196"/>
      <c r="J2" s="196"/>
      <c r="K2" s="196"/>
    </row>
    <row r="3" spans="1:11" s="22" customFormat="1" ht="51.75" thickBot="1">
      <c r="A3" s="195"/>
      <c r="B3" s="96" t="s">
        <v>67</v>
      </c>
      <c r="C3" s="170" t="s">
        <v>68</v>
      </c>
      <c r="D3" s="170" t="s">
        <v>69</v>
      </c>
      <c r="E3" s="17" t="s">
        <v>70</v>
      </c>
      <c r="F3" s="17" t="s">
        <v>71</v>
      </c>
      <c r="G3" s="17" t="s">
        <v>72</v>
      </c>
      <c r="H3" s="17" t="s">
        <v>73</v>
      </c>
      <c r="I3" s="17" t="s">
        <v>74</v>
      </c>
      <c r="J3" s="18" t="s">
        <v>75</v>
      </c>
      <c r="K3" s="171" t="s">
        <v>76</v>
      </c>
    </row>
    <row r="4" spans="1:11" s="20" customFormat="1" ht="14.25" collapsed="1">
      <c r="A4" s="21">
        <v>1</v>
      </c>
      <c r="B4" s="172" t="s">
        <v>47</v>
      </c>
      <c r="C4" s="137">
        <v>38118</v>
      </c>
      <c r="D4" s="137">
        <v>38182</v>
      </c>
      <c r="E4" s="138">
        <v>0.004398191080176472</v>
      </c>
      <c r="F4" s="138">
        <v>0.004821494762501377</v>
      </c>
      <c r="G4" s="138">
        <v>0.05619370732183859</v>
      </c>
      <c r="H4" s="138">
        <v>0.11768642988618416</v>
      </c>
      <c r="I4" s="138">
        <v>0.06760269806502106</v>
      </c>
      <c r="J4" s="139">
        <v>6.202669999999929</v>
      </c>
      <c r="K4" s="114">
        <v>0.12145772436508517</v>
      </c>
    </row>
    <row r="5" spans="1:11" s="20" customFormat="1" ht="14.25" collapsed="1">
      <c r="A5" s="21">
        <v>2</v>
      </c>
      <c r="B5" s="172" t="s">
        <v>55</v>
      </c>
      <c r="C5" s="137">
        <v>38828</v>
      </c>
      <c r="D5" s="137">
        <v>39028</v>
      </c>
      <c r="E5" s="138">
        <v>0.00423912494722356</v>
      </c>
      <c r="F5" s="138">
        <v>0.009951642441231368</v>
      </c>
      <c r="G5" s="138">
        <v>0.022008277465277004</v>
      </c>
      <c r="H5" s="138">
        <v>0.053630791036884506</v>
      </c>
      <c r="I5" s="138">
        <v>0.03536620825566428</v>
      </c>
      <c r="J5" s="139">
        <v>4.768460000000256</v>
      </c>
      <c r="K5" s="115">
        <v>0.12474578858913588</v>
      </c>
    </row>
    <row r="6" spans="1:11" s="20" customFormat="1" ht="14.25" collapsed="1">
      <c r="A6" s="21">
        <v>3</v>
      </c>
      <c r="B6" s="76" t="s">
        <v>57</v>
      </c>
      <c r="C6" s="137">
        <v>38919</v>
      </c>
      <c r="D6" s="137">
        <v>39092</v>
      </c>
      <c r="E6" s="138">
        <v>0.0054025443091301195</v>
      </c>
      <c r="F6" s="138">
        <v>0.00014489300052988874</v>
      </c>
      <c r="G6" s="138">
        <v>-0.01173357831925026</v>
      </c>
      <c r="H6" s="138">
        <v>0.11028309657429558</v>
      </c>
      <c r="I6" s="138">
        <v>0.04301445401103887</v>
      </c>
      <c r="J6" s="139">
        <v>2.1020485000001528</v>
      </c>
      <c r="K6" s="115">
        <v>0.07987615301561024</v>
      </c>
    </row>
    <row r="7" spans="1:11" s="20" customFormat="1" ht="14.25" collapsed="1">
      <c r="A7" s="21">
        <v>4</v>
      </c>
      <c r="B7" s="76" t="s">
        <v>49</v>
      </c>
      <c r="C7" s="137">
        <v>38919</v>
      </c>
      <c r="D7" s="137">
        <v>39092</v>
      </c>
      <c r="E7" s="138">
        <v>-0.02748479527801273</v>
      </c>
      <c r="F7" s="138">
        <v>-0.011615048686124951</v>
      </c>
      <c r="G7" s="138">
        <v>0.01687966321410772</v>
      </c>
      <c r="H7" s="138">
        <v>0.08703669607923126</v>
      </c>
      <c r="I7" s="138">
        <v>0.05664798295295781</v>
      </c>
      <c r="J7" s="139">
        <v>-0.137832399999957</v>
      </c>
      <c r="K7" s="115">
        <v>-0.01001673366320266</v>
      </c>
    </row>
    <row r="8" spans="1:11" s="20" customFormat="1" ht="14.25" collapsed="1">
      <c r="A8" s="21">
        <v>5</v>
      </c>
      <c r="B8" s="76" t="s">
        <v>46</v>
      </c>
      <c r="C8" s="137">
        <v>39413</v>
      </c>
      <c r="D8" s="137">
        <v>39589</v>
      </c>
      <c r="E8" s="138">
        <v>0.008232617718358926</v>
      </c>
      <c r="F8" s="138">
        <v>0.017636762039221487</v>
      </c>
      <c r="G8" s="138">
        <v>0.04862803790022263</v>
      </c>
      <c r="H8" s="138">
        <v>0.09847367165920629</v>
      </c>
      <c r="I8" s="138">
        <v>0.07855353822742583</v>
      </c>
      <c r="J8" s="139">
        <v>3.8485099999996777</v>
      </c>
      <c r="K8" s="115">
        <v>0.12533060078230696</v>
      </c>
    </row>
    <row r="9" spans="1:11" s="20" customFormat="1" ht="14.25" collapsed="1">
      <c r="A9" s="21">
        <v>6</v>
      </c>
      <c r="B9" s="76" t="s">
        <v>59</v>
      </c>
      <c r="C9" s="137">
        <v>39429</v>
      </c>
      <c r="D9" s="137">
        <v>39618</v>
      </c>
      <c r="E9" s="138">
        <v>-0.0024529532646181407</v>
      </c>
      <c r="F9" s="138">
        <v>-0.004650290822918235</v>
      </c>
      <c r="G9" s="138">
        <v>0.006596905175754841</v>
      </c>
      <c r="H9" s="138">
        <v>0.012955379394293143</v>
      </c>
      <c r="I9" s="138">
        <v>-0.016496049132666002</v>
      </c>
      <c r="J9" s="139">
        <v>0.10061669999996448</v>
      </c>
      <c r="K9" s="115">
        <v>0.0072396011540756255</v>
      </c>
    </row>
    <row r="10" spans="1:11" s="20" customFormat="1" ht="14.25" collapsed="1">
      <c r="A10" s="21">
        <v>7</v>
      </c>
      <c r="B10" s="76" t="s">
        <v>60</v>
      </c>
      <c r="C10" s="137">
        <v>39560</v>
      </c>
      <c r="D10" s="137">
        <v>39770</v>
      </c>
      <c r="E10" s="138">
        <v>-0.0034349423367957543</v>
      </c>
      <c r="F10" s="138">
        <v>0.006423024798171362</v>
      </c>
      <c r="G10" s="138">
        <v>-0.0449395474444545</v>
      </c>
      <c r="H10" s="138">
        <v>0.12843969540377276</v>
      </c>
      <c r="I10" s="138">
        <v>0.025866563524400865</v>
      </c>
      <c r="J10" s="139">
        <v>0.23941700000010546</v>
      </c>
      <c r="K10" s="115">
        <v>0.016812245941644655</v>
      </c>
    </row>
    <row r="11" spans="1:11" s="20" customFormat="1" ht="14.25" collapsed="1">
      <c r="A11" s="21">
        <v>8</v>
      </c>
      <c r="B11" s="76" t="s">
        <v>51</v>
      </c>
      <c r="C11" s="137">
        <v>39884</v>
      </c>
      <c r="D11" s="137">
        <v>40001</v>
      </c>
      <c r="E11" s="138">
        <v>0.004486472638172145</v>
      </c>
      <c r="F11" s="138">
        <v>-0.0027051203936432344</v>
      </c>
      <c r="G11" s="138">
        <v>0.06701445925397032</v>
      </c>
      <c r="H11" s="138">
        <v>0.19185424660067518</v>
      </c>
      <c r="I11" s="138">
        <v>0.08040378073891352</v>
      </c>
      <c r="J11" s="139">
        <v>0.4761887999997916</v>
      </c>
      <c r="K11" s="115">
        <v>0.03232761752123481</v>
      </c>
    </row>
    <row r="12" spans="1:11" s="20" customFormat="1" ht="14.25" collapsed="1">
      <c r="A12" s="21">
        <v>9</v>
      </c>
      <c r="B12" s="76" t="s">
        <v>61</v>
      </c>
      <c r="C12" s="137">
        <v>40031</v>
      </c>
      <c r="D12" s="137">
        <v>40129</v>
      </c>
      <c r="E12" s="138">
        <v>-0.0030822177230753756</v>
      </c>
      <c r="F12" s="138" t="s">
        <v>109</v>
      </c>
      <c r="G12" s="138">
        <v>-0.017066361446857803</v>
      </c>
      <c r="H12" s="138" t="s">
        <v>109</v>
      </c>
      <c r="I12" s="138">
        <v>0.060599354006328765</v>
      </c>
      <c r="J12" s="139">
        <v>-0.34921909999998846</v>
      </c>
      <c r="K12" s="115">
        <v>-0.03548361753577156</v>
      </c>
    </row>
    <row r="13" spans="1:11" s="20" customFormat="1" ht="14.25">
      <c r="A13" s="21">
        <v>10</v>
      </c>
      <c r="B13" s="76" t="s">
        <v>48</v>
      </c>
      <c r="C13" s="137">
        <v>40253</v>
      </c>
      <c r="D13" s="137">
        <v>40366</v>
      </c>
      <c r="E13" s="138">
        <v>0.005076142132031336</v>
      </c>
      <c r="F13" s="138">
        <v>0</v>
      </c>
      <c r="G13" s="138">
        <v>0.04761904761898483</v>
      </c>
      <c r="H13" s="138">
        <v>0.5308252539778653</v>
      </c>
      <c r="I13" s="138">
        <v>0.17768816244954944</v>
      </c>
      <c r="J13" s="139">
        <v>0.9800000000000166</v>
      </c>
      <c r="K13" s="115">
        <v>0.06265215452450978</v>
      </c>
    </row>
    <row r="14" spans="1:11" s="20" customFormat="1" ht="14.25">
      <c r="A14" s="21">
        <v>11</v>
      </c>
      <c r="B14" s="76" t="s">
        <v>53</v>
      </c>
      <c r="C14" s="137">
        <v>40114</v>
      </c>
      <c r="D14" s="137">
        <v>40401</v>
      </c>
      <c r="E14" s="138">
        <v>-0.0067758904080833515</v>
      </c>
      <c r="F14" s="138">
        <v>-0.0015685982447889435</v>
      </c>
      <c r="G14" s="138">
        <v>-0.014569828872584956</v>
      </c>
      <c r="H14" s="138">
        <v>0.24088767663155952</v>
      </c>
      <c r="I14" s="138">
        <v>0.09571053260199247</v>
      </c>
      <c r="J14" s="139">
        <v>0.7561998999999624</v>
      </c>
      <c r="K14" s="115">
        <v>0.05182701099375708</v>
      </c>
    </row>
    <row r="15" spans="1:11" s="20" customFormat="1" ht="14.25" collapsed="1">
      <c r="A15" s="21">
        <v>12</v>
      </c>
      <c r="B15" s="76" t="s">
        <v>52</v>
      </c>
      <c r="C15" s="137">
        <v>40226</v>
      </c>
      <c r="D15" s="137">
        <v>40430</v>
      </c>
      <c r="E15" s="138">
        <v>0.0019848560915123326</v>
      </c>
      <c r="F15" s="138">
        <v>0.0061586755468772125</v>
      </c>
      <c r="G15" s="138">
        <v>0.0055341737174954275</v>
      </c>
      <c r="H15" s="138">
        <v>0.027639544666762106</v>
      </c>
      <c r="I15" s="138">
        <v>0.013501380763595527</v>
      </c>
      <c r="J15" s="139">
        <v>2.8719300000000128</v>
      </c>
      <c r="K15" s="115">
        <v>0.13013509876294926</v>
      </c>
    </row>
    <row r="16" spans="1:11" s="20" customFormat="1" ht="14.25">
      <c r="A16" s="21">
        <v>13</v>
      </c>
      <c r="B16" s="76" t="s">
        <v>58</v>
      </c>
      <c r="C16" s="137">
        <v>40427</v>
      </c>
      <c r="D16" s="137">
        <v>40543</v>
      </c>
      <c r="E16" s="138">
        <v>0.004323021485902245</v>
      </c>
      <c r="F16" s="138">
        <v>0.011075465394194461</v>
      </c>
      <c r="G16" s="138">
        <v>0.018715145350340467</v>
      </c>
      <c r="H16" s="138">
        <v>0.07166525868945461</v>
      </c>
      <c r="I16" s="138">
        <v>0.054501022528672616</v>
      </c>
      <c r="J16" s="139">
        <v>2.9534538999994187</v>
      </c>
      <c r="K16" s="115">
        <v>0.1363206221231561</v>
      </c>
    </row>
    <row r="17" spans="1:11" s="20" customFormat="1" ht="14.25">
      <c r="A17" s="21">
        <v>14</v>
      </c>
      <c r="B17" s="76" t="s">
        <v>56</v>
      </c>
      <c r="C17" s="137">
        <v>40444</v>
      </c>
      <c r="D17" s="137">
        <v>40638</v>
      </c>
      <c r="E17" s="138">
        <v>-0.0076675427649578465</v>
      </c>
      <c r="F17" s="138">
        <v>-0.008714162514487978</v>
      </c>
      <c r="G17" s="138">
        <v>-0.03425478415467664</v>
      </c>
      <c r="H17" s="138">
        <v>-0.05084038493879928</v>
      </c>
      <c r="I17" s="138">
        <v>-0.045959768588890726</v>
      </c>
      <c r="J17" s="139">
        <v>0.3268126000000007</v>
      </c>
      <c r="K17" s="115">
        <v>0.0273081432740494</v>
      </c>
    </row>
    <row r="18" spans="1:11" s="20" customFormat="1" ht="14.25">
      <c r="A18" s="21">
        <v>15</v>
      </c>
      <c r="B18" s="76" t="s">
        <v>50</v>
      </c>
      <c r="C18" s="137">
        <v>40427</v>
      </c>
      <c r="D18" s="137">
        <v>40708</v>
      </c>
      <c r="E18" s="138">
        <v>0.0047917628137850166</v>
      </c>
      <c r="F18" s="138">
        <v>0.012936447697635467</v>
      </c>
      <c r="G18" s="138">
        <v>0.03619609978575489</v>
      </c>
      <c r="H18" s="138">
        <v>0.09754450405532977</v>
      </c>
      <c r="I18" s="138">
        <v>0.07788243286050034</v>
      </c>
      <c r="J18" s="139">
        <v>3.6629090999998315</v>
      </c>
      <c r="K18" s="115">
        <v>0.16116051440711465</v>
      </c>
    </row>
    <row r="19" spans="1:11" s="20" customFormat="1" ht="14.25">
      <c r="A19" s="21">
        <v>16</v>
      </c>
      <c r="B19" s="76" t="s">
        <v>54</v>
      </c>
      <c r="C19" s="137">
        <v>41026</v>
      </c>
      <c r="D19" s="137">
        <v>41242</v>
      </c>
      <c r="E19" s="138">
        <v>-0.0048329276210394845</v>
      </c>
      <c r="F19" s="138">
        <v>-0.006751444869551704</v>
      </c>
      <c r="G19" s="138">
        <v>0.004462065153885364</v>
      </c>
      <c r="H19" s="138">
        <v>0.05544781334474291</v>
      </c>
      <c r="I19" s="138">
        <v>0.004916106271215748</v>
      </c>
      <c r="J19" s="139">
        <v>1.961454000000011</v>
      </c>
      <c r="K19" s="115">
        <v>0.13065747232485347</v>
      </c>
    </row>
    <row r="20" spans="1:12" s="20" customFormat="1" ht="15.75" thickBot="1">
      <c r="A20" s="136"/>
      <c r="B20" s="140" t="s">
        <v>77</v>
      </c>
      <c r="C20" s="141" t="s">
        <v>3</v>
      </c>
      <c r="D20" s="141" t="s">
        <v>3</v>
      </c>
      <c r="E20" s="142">
        <f>AVERAGE(E4:E19)</f>
        <v>-0.0007997835112681581</v>
      </c>
      <c r="F20" s="142">
        <f>AVERAGE(F4:F19)</f>
        <v>0.0022095826765898387</v>
      </c>
      <c r="G20" s="142">
        <f>AVERAGE(G4:G19)</f>
        <v>0.012955217607487995</v>
      </c>
      <c r="H20" s="142">
        <f>AVERAGE(H4:H19)</f>
        <v>0.11823531153743053</v>
      </c>
      <c r="I20" s="142">
        <f>AVERAGE(I4:I19)</f>
        <v>0.050612399970982526</v>
      </c>
      <c r="J20" s="141" t="s">
        <v>3</v>
      </c>
      <c r="K20" s="142">
        <f>AVERAGE(K4:K19)</f>
        <v>0.0726468997862818</v>
      </c>
      <c r="L20" s="143"/>
    </row>
    <row r="21" spans="1:11" s="20" customFormat="1" ht="14.25">
      <c r="A21" s="197" t="s">
        <v>78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s="20" customFormat="1" ht="15" collapsed="1" thickBot="1">
      <c r="A22" s="193"/>
      <c r="B22" s="193"/>
      <c r="C22" s="193"/>
      <c r="D22" s="193"/>
      <c r="E22" s="193"/>
      <c r="F22" s="193"/>
      <c r="G22" s="193"/>
      <c r="H22" s="193"/>
      <c r="I22" s="154"/>
      <c r="J22" s="154"/>
      <c r="K22" s="154"/>
    </row>
    <row r="23" spans="5:10" s="20" customFormat="1" ht="14.25" collapsed="1">
      <c r="E23" s="99"/>
      <c r="J23" s="19"/>
    </row>
    <row r="24" spans="5:10" s="20" customFormat="1" ht="14.25" collapsed="1">
      <c r="E24" s="100"/>
      <c r="J24" s="19"/>
    </row>
    <row r="25" spans="5:10" s="20" customFormat="1" ht="14.25">
      <c r="E25" s="99"/>
      <c r="F25" s="99"/>
      <c r="J25" s="19"/>
    </row>
    <row r="26" spans="2:10" s="20" customFormat="1" ht="14.25" collapsed="1">
      <c r="B26" s="76"/>
      <c r="E26" s="100"/>
      <c r="I26" s="100"/>
      <c r="J26" s="19"/>
    </row>
    <row r="27" s="20" customFormat="1" ht="14.25" collapsed="1">
      <c r="B27" s="76"/>
    </row>
    <row r="28" s="20" customFormat="1" ht="14.25" collapsed="1">
      <c r="B28" s="76"/>
    </row>
    <row r="29" s="20" customFormat="1" ht="14.25" collapsed="1">
      <c r="B29" s="76"/>
    </row>
    <row r="30" s="20" customFormat="1" ht="14.25" collapsed="1">
      <c r="B30" s="76"/>
    </row>
    <row r="31" s="20" customFormat="1" ht="14.25" collapsed="1">
      <c r="B31" s="76"/>
    </row>
    <row r="32" s="20" customFormat="1" ht="14.25" collapsed="1">
      <c r="B32" s="76"/>
    </row>
    <row r="33" s="20" customFormat="1" ht="14.25" collapsed="1">
      <c r="B33" s="76"/>
    </row>
    <row r="34" s="20" customFormat="1" ht="14.25" collapsed="1">
      <c r="B34" s="76"/>
    </row>
    <row r="35" s="20" customFormat="1" ht="14.25" collapsed="1">
      <c r="B35" s="76"/>
    </row>
    <row r="36" s="20" customFormat="1" ht="14.25" collapsed="1">
      <c r="B36" s="76"/>
    </row>
    <row r="37" s="20" customFormat="1" ht="14.25" collapsed="1">
      <c r="B37" s="76"/>
    </row>
    <row r="38" s="20" customFormat="1" ht="14.25" collapsed="1">
      <c r="B38" s="76"/>
    </row>
    <row r="39" s="20" customFormat="1" ht="14.25" collapsed="1">
      <c r="B39" s="76"/>
    </row>
    <row r="40" s="20" customFormat="1" ht="14.25">
      <c r="B40" s="76"/>
    </row>
    <row r="41" s="20" customFormat="1" ht="14.25">
      <c r="B41" s="76"/>
    </row>
    <row r="42" spans="3:8" s="28" customFormat="1" ht="14.25">
      <c r="C42" s="29"/>
      <c r="D42" s="29"/>
      <c r="E42" s="30"/>
      <c r="F42" s="30"/>
      <c r="G42" s="30"/>
      <c r="H42" s="30"/>
    </row>
    <row r="43" spans="3:8" s="28" customFormat="1" ht="14.25">
      <c r="C43" s="29"/>
      <c r="D43" s="29"/>
      <c r="E43" s="30"/>
      <c r="F43" s="30"/>
      <c r="G43" s="30"/>
      <c r="H43" s="30"/>
    </row>
    <row r="44" spans="3:8" s="28" customFormat="1" ht="14.25">
      <c r="C44" s="29"/>
      <c r="D44" s="29"/>
      <c r="E44" s="30"/>
      <c r="F44" s="30"/>
      <c r="G44" s="30"/>
      <c r="H44" s="30"/>
    </row>
    <row r="45" spans="3:8" s="28" customFormat="1" ht="14.25">
      <c r="C45" s="29"/>
      <c r="D45" s="29"/>
      <c r="E45" s="30"/>
      <c r="F45" s="30"/>
      <c r="G45" s="30"/>
      <c r="H45" s="30"/>
    </row>
    <row r="46" spans="3:8" s="28" customFormat="1" ht="14.25">
      <c r="C46" s="29"/>
      <c r="D46" s="29"/>
      <c r="E46" s="30"/>
      <c r="F46" s="30"/>
      <c r="G46" s="30"/>
      <c r="H46" s="30"/>
    </row>
    <row r="47" spans="3:8" s="28" customFormat="1" ht="14.25">
      <c r="C47" s="29"/>
      <c r="D47" s="29"/>
      <c r="E47" s="30"/>
      <c r="F47" s="30"/>
      <c r="G47" s="30"/>
      <c r="H47" s="30"/>
    </row>
    <row r="48" spans="3:8" s="28" customFormat="1" ht="14.25">
      <c r="C48" s="29"/>
      <c r="D48" s="29"/>
      <c r="E48" s="30"/>
      <c r="F48" s="30"/>
      <c r="G48" s="30"/>
      <c r="H48" s="30"/>
    </row>
    <row r="49" spans="3:8" s="28" customFormat="1" ht="14.25">
      <c r="C49" s="29"/>
      <c r="D49" s="29"/>
      <c r="E49" s="30"/>
      <c r="F49" s="30"/>
      <c r="G49" s="30"/>
      <c r="H49" s="30"/>
    </row>
    <row r="50" spans="3:8" s="28" customFormat="1" ht="14.25">
      <c r="C50" s="29"/>
      <c r="D50" s="29"/>
      <c r="E50" s="30"/>
      <c r="F50" s="30"/>
      <c r="G50" s="30"/>
      <c r="H50" s="30"/>
    </row>
    <row r="51" spans="3:8" s="28" customFormat="1" ht="14.25">
      <c r="C51" s="29"/>
      <c r="D51" s="29"/>
      <c r="E51" s="30"/>
      <c r="F51" s="30"/>
      <c r="G51" s="30"/>
      <c r="H51" s="30"/>
    </row>
    <row r="52" spans="3:8" s="28" customFormat="1" ht="14.25">
      <c r="C52" s="29"/>
      <c r="D52" s="29"/>
      <c r="E52" s="30"/>
      <c r="F52" s="30"/>
      <c r="G52" s="30"/>
      <c r="H52" s="30"/>
    </row>
    <row r="53" spans="3:8" s="28" customFormat="1" ht="14.25">
      <c r="C53" s="29"/>
      <c r="D53" s="29"/>
      <c r="E53" s="30"/>
      <c r="F53" s="30"/>
      <c r="G53" s="30"/>
      <c r="H53" s="30"/>
    </row>
    <row r="54" spans="3:8" s="28" customFormat="1" ht="14.25">
      <c r="C54" s="29"/>
      <c r="D54" s="29"/>
      <c r="E54" s="30"/>
      <c r="F54" s="30"/>
      <c r="G54" s="30"/>
      <c r="H54" s="30"/>
    </row>
    <row r="55" spans="3:8" s="28" customFormat="1" ht="14.25">
      <c r="C55" s="29"/>
      <c r="D55" s="29"/>
      <c r="E55" s="30"/>
      <c r="F55" s="30"/>
      <c r="G55" s="30"/>
      <c r="H55" s="30"/>
    </row>
    <row r="56" spans="3:8" s="28" customFormat="1" ht="14.25">
      <c r="C56" s="29"/>
      <c r="D56" s="29"/>
      <c r="E56" s="30"/>
      <c r="F56" s="30"/>
      <c r="G56" s="30"/>
      <c r="H56" s="30"/>
    </row>
    <row r="57" spans="3:8" s="28" customFormat="1" ht="14.25">
      <c r="C57" s="29"/>
      <c r="D57" s="29"/>
      <c r="E57" s="30"/>
      <c r="F57" s="30"/>
      <c r="G57" s="30"/>
      <c r="H57" s="30"/>
    </row>
    <row r="58" spans="3:8" s="28" customFormat="1" ht="14.25">
      <c r="C58" s="29"/>
      <c r="D58" s="29"/>
      <c r="E58" s="30"/>
      <c r="F58" s="30"/>
      <c r="G58" s="30"/>
      <c r="H58" s="30"/>
    </row>
    <row r="59" spans="3:8" s="28" customFormat="1" ht="14.25">
      <c r="C59" s="29"/>
      <c r="D59" s="29"/>
      <c r="E59" s="30"/>
      <c r="F59" s="30"/>
      <c r="G59" s="30"/>
      <c r="H59" s="30"/>
    </row>
    <row r="60" spans="3:8" s="28" customFormat="1" ht="14.25">
      <c r="C60" s="29"/>
      <c r="D60" s="29"/>
      <c r="E60" s="30"/>
      <c r="F60" s="30"/>
      <c r="G60" s="30"/>
      <c r="H60" s="30"/>
    </row>
    <row r="61" spans="3:8" s="28" customFormat="1" ht="14.25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46">
      <selection activeCell="L59" sqref="L59"/>
    </sheetView>
  </sheetViews>
  <sheetFormatPr defaultColWidth="9.00390625" defaultRowHeight="12.75"/>
  <cols>
    <col min="1" max="1" width="3.875" style="28" customWidth="1"/>
    <col min="2" max="2" width="61.875" style="28" bestFit="1" customWidth="1"/>
    <col min="3" max="3" width="24.75390625" style="28" customWidth="1"/>
    <col min="4" max="4" width="24.75390625" style="39" customWidth="1"/>
    <col min="5" max="7" width="24.75390625" style="28" customWidth="1"/>
    <col min="8" max="16384" width="9.125" style="28" customWidth="1"/>
  </cols>
  <sheetData>
    <row r="1" spans="1:7" ht="16.5" thickBot="1">
      <c r="A1" s="194" t="s">
        <v>82</v>
      </c>
      <c r="B1" s="194"/>
      <c r="C1" s="194"/>
      <c r="D1" s="194"/>
      <c r="E1" s="194"/>
      <c r="F1" s="194"/>
      <c r="G1" s="194"/>
    </row>
    <row r="2" spans="1:7" ht="15.75" customHeight="1" thickBot="1">
      <c r="A2" s="196" t="s">
        <v>83</v>
      </c>
      <c r="B2" s="93"/>
      <c r="C2" s="199" t="s">
        <v>84</v>
      </c>
      <c r="D2" s="199"/>
      <c r="E2" s="199" t="s">
        <v>85</v>
      </c>
      <c r="F2" s="199"/>
      <c r="G2" s="173"/>
    </row>
    <row r="3" spans="1:7" ht="45.75" thickBot="1">
      <c r="A3" s="196"/>
      <c r="B3" s="174" t="s">
        <v>67</v>
      </c>
      <c r="C3" s="96" t="s">
        <v>86</v>
      </c>
      <c r="D3" s="96" t="s">
        <v>87</v>
      </c>
      <c r="E3" s="96" t="s">
        <v>88</v>
      </c>
      <c r="F3" s="96" t="s">
        <v>87</v>
      </c>
      <c r="G3" s="18" t="s">
        <v>89</v>
      </c>
    </row>
    <row r="4" spans="1:8" ht="15" customHeight="1">
      <c r="A4" s="21">
        <v>1</v>
      </c>
      <c r="B4" s="35" t="s">
        <v>54</v>
      </c>
      <c r="C4" s="36">
        <v>-12.34189999999944</v>
      </c>
      <c r="D4" s="87">
        <v>-0.0026971272160882516</v>
      </c>
      <c r="E4" s="37">
        <v>33</v>
      </c>
      <c r="F4" s="87">
        <v>0.002146062300838915</v>
      </c>
      <c r="G4" s="38">
        <v>9.820258441178373</v>
      </c>
      <c r="H4" s="49"/>
    </row>
    <row r="5" spans="1:8" ht="14.25" customHeight="1">
      <c r="A5" s="21">
        <v>2</v>
      </c>
      <c r="B5" s="35" t="s">
        <v>47</v>
      </c>
      <c r="C5" s="36">
        <v>143.30549000000207</v>
      </c>
      <c r="D5" s="87">
        <v>0.004398201960786219</v>
      </c>
      <c r="E5" s="37">
        <v>0</v>
      </c>
      <c r="F5" s="87">
        <v>0</v>
      </c>
      <c r="G5" s="38">
        <v>0</v>
      </c>
      <c r="H5" s="49"/>
    </row>
    <row r="6" spans="1:7" ht="14.25">
      <c r="A6" s="21">
        <v>3</v>
      </c>
      <c r="B6" s="35" t="s">
        <v>50</v>
      </c>
      <c r="C6" s="36">
        <v>40.69375999999978</v>
      </c>
      <c r="D6" s="87">
        <v>0.004791768691843268</v>
      </c>
      <c r="E6" s="37">
        <v>0</v>
      </c>
      <c r="F6" s="87">
        <v>0</v>
      </c>
      <c r="G6" s="38">
        <v>0</v>
      </c>
    </row>
    <row r="7" spans="1:7" ht="14.25">
      <c r="A7" s="21">
        <v>4</v>
      </c>
      <c r="B7" s="35" t="s">
        <v>51</v>
      </c>
      <c r="C7" s="36">
        <v>22.483269999999553</v>
      </c>
      <c r="D7" s="87">
        <v>0.0044864960614562225</v>
      </c>
      <c r="E7" s="37">
        <v>0</v>
      </c>
      <c r="F7" s="87">
        <v>0</v>
      </c>
      <c r="G7" s="38">
        <v>0</v>
      </c>
    </row>
    <row r="8" spans="1:7" ht="14.25">
      <c r="A8" s="21">
        <v>5</v>
      </c>
      <c r="B8" s="35" t="s">
        <v>55</v>
      </c>
      <c r="C8" s="36">
        <v>16.435499999999998</v>
      </c>
      <c r="D8" s="87">
        <v>0.004238933097511219</v>
      </c>
      <c r="E8" s="37">
        <v>0</v>
      </c>
      <c r="F8" s="87">
        <v>0</v>
      </c>
      <c r="G8" s="38">
        <v>0</v>
      </c>
    </row>
    <row r="9" spans="1:7" ht="14.25">
      <c r="A9" s="21">
        <v>6</v>
      </c>
      <c r="B9" s="35" t="s">
        <v>52</v>
      </c>
      <c r="C9" s="36">
        <v>9.628839999999851</v>
      </c>
      <c r="D9" s="87">
        <v>0.001983889314864061</v>
      </c>
      <c r="E9" s="37">
        <v>0</v>
      </c>
      <c r="F9" s="87">
        <v>0</v>
      </c>
      <c r="G9" s="38">
        <v>0</v>
      </c>
    </row>
    <row r="10" spans="1:7" ht="14.25">
      <c r="A10" s="21">
        <v>7</v>
      </c>
      <c r="B10" s="35" t="s">
        <v>57</v>
      </c>
      <c r="C10" s="36">
        <v>8.817819999999832</v>
      </c>
      <c r="D10" s="87">
        <v>0.005402527054512042</v>
      </c>
      <c r="E10" s="37">
        <v>0</v>
      </c>
      <c r="F10" s="87">
        <v>0</v>
      </c>
      <c r="G10" s="38">
        <v>0</v>
      </c>
    </row>
    <row r="11" spans="1:8" ht="14.25">
      <c r="A11" s="21">
        <v>8</v>
      </c>
      <c r="B11" s="35" t="s">
        <v>58</v>
      </c>
      <c r="C11" s="36">
        <v>6.228310000000056</v>
      </c>
      <c r="D11" s="87">
        <v>0.0043230063116152136</v>
      </c>
      <c r="E11" s="37">
        <v>0</v>
      </c>
      <c r="F11" s="87">
        <v>0</v>
      </c>
      <c r="G11" s="38">
        <v>0</v>
      </c>
      <c r="H11" s="49"/>
    </row>
    <row r="12" spans="1:8" ht="14.25">
      <c r="A12" s="21">
        <v>9</v>
      </c>
      <c r="B12" s="35" t="s">
        <v>59</v>
      </c>
      <c r="C12" s="36">
        <v>-2.5792399999999907</v>
      </c>
      <c r="D12" s="87">
        <v>-0.002452992077282481</v>
      </c>
      <c r="E12" s="37">
        <v>0</v>
      </c>
      <c r="F12" s="87">
        <v>0</v>
      </c>
      <c r="G12" s="38">
        <v>0</v>
      </c>
      <c r="H12" s="49"/>
    </row>
    <row r="13" spans="1:7" ht="14.25">
      <c r="A13" s="21">
        <v>10</v>
      </c>
      <c r="B13" s="35" t="s">
        <v>60</v>
      </c>
      <c r="C13" s="36">
        <v>-3.366810000000056</v>
      </c>
      <c r="D13" s="87">
        <v>-0.003434988791071545</v>
      </c>
      <c r="E13" s="37">
        <v>0</v>
      </c>
      <c r="F13" s="87">
        <v>0</v>
      </c>
      <c r="G13" s="38">
        <v>0</v>
      </c>
    </row>
    <row r="14" spans="1:7" ht="14.25">
      <c r="A14" s="21">
        <v>11</v>
      </c>
      <c r="B14" s="28" t="s">
        <v>61</v>
      </c>
      <c r="C14" s="36">
        <v>-4.464010000000009</v>
      </c>
      <c r="D14" s="87">
        <v>-0.0030821312680080638</v>
      </c>
      <c r="E14" s="37">
        <v>0</v>
      </c>
      <c r="F14" s="87">
        <v>0</v>
      </c>
      <c r="G14" s="38">
        <v>0</v>
      </c>
    </row>
    <row r="15" spans="1:7" ht="14.25">
      <c r="A15" s="21">
        <v>12</v>
      </c>
      <c r="B15" s="35" t="s">
        <v>56</v>
      </c>
      <c r="C15" s="36">
        <v>-15.613809999999821</v>
      </c>
      <c r="D15" s="87">
        <v>-0.007667549548876203</v>
      </c>
      <c r="E15" s="37">
        <v>0</v>
      </c>
      <c r="F15" s="87">
        <v>0</v>
      </c>
      <c r="G15" s="38">
        <v>0</v>
      </c>
    </row>
    <row r="16" spans="1:7" ht="14.25">
      <c r="A16" s="21">
        <v>13</v>
      </c>
      <c r="B16" s="35" t="s">
        <v>53</v>
      </c>
      <c r="C16" s="36">
        <v>-32.08519000000041</v>
      </c>
      <c r="D16" s="87">
        <v>-0.006775905456090817</v>
      </c>
      <c r="E16" s="37">
        <v>0</v>
      </c>
      <c r="F16" s="87">
        <v>0</v>
      </c>
      <c r="G16" s="38">
        <v>0</v>
      </c>
    </row>
    <row r="17" spans="1:7" ht="14.25">
      <c r="A17" s="21">
        <v>14</v>
      </c>
      <c r="B17" s="35" t="s">
        <v>49</v>
      </c>
      <c r="C17" s="36">
        <v>-243.66205000000073</v>
      </c>
      <c r="D17" s="87">
        <v>-0.0274848006388892</v>
      </c>
      <c r="E17" s="37">
        <v>0</v>
      </c>
      <c r="F17" s="87">
        <v>0</v>
      </c>
      <c r="G17" s="38">
        <v>0</v>
      </c>
    </row>
    <row r="18" spans="1:7" ht="14.25">
      <c r="A18" s="21">
        <v>15</v>
      </c>
      <c r="B18" s="35" t="s">
        <v>48</v>
      </c>
      <c r="C18" s="36">
        <v>-197.09401999999957</v>
      </c>
      <c r="D18" s="87">
        <v>-0.014191348244923564</v>
      </c>
      <c r="E18" s="37">
        <v>-110633</v>
      </c>
      <c r="F18" s="87">
        <v>-0.015713497433115054</v>
      </c>
      <c r="G18" s="38">
        <v>-217.1430746990638</v>
      </c>
    </row>
    <row r="19" spans="1:7" ht="14.25">
      <c r="A19" s="21">
        <v>16</v>
      </c>
      <c r="B19" s="35" t="s">
        <v>46</v>
      </c>
      <c r="C19" s="36">
        <v>-3405.1238199999925</v>
      </c>
      <c r="D19" s="87">
        <v>-0.03914015171771869</v>
      </c>
      <c r="E19" s="37">
        <v>-850</v>
      </c>
      <c r="F19" s="87">
        <v>-0.04698468851915317</v>
      </c>
      <c r="G19" s="38">
        <v>-4116.4408022560765</v>
      </c>
    </row>
    <row r="20" spans="1:8" ht="15.75" thickBot="1">
      <c r="A20" s="82"/>
      <c r="B20" s="83" t="s">
        <v>62</v>
      </c>
      <c r="C20" s="84">
        <v>-3668.7378599999915</v>
      </c>
      <c r="D20" s="88">
        <v>-0.020106030633843044</v>
      </c>
      <c r="E20" s="85">
        <v>-111450</v>
      </c>
      <c r="F20" s="88">
        <v>-0.015537806781064147</v>
      </c>
      <c r="G20" s="86">
        <v>-4323.763618513962</v>
      </c>
      <c r="H20" s="49"/>
    </row>
    <row r="21" spans="1:8" ht="15" customHeight="1" thickBot="1">
      <c r="A21" s="198"/>
      <c r="B21" s="198"/>
      <c r="C21" s="198"/>
      <c r="D21" s="198"/>
      <c r="E21" s="198"/>
      <c r="F21" s="198"/>
      <c r="G21" s="198"/>
      <c r="H21" s="153"/>
    </row>
    <row r="23" ht="14.25">
      <c r="B23" s="172"/>
    </row>
    <row r="24" ht="14.25">
      <c r="B24" s="35"/>
    </row>
    <row r="25" ht="14.25">
      <c r="B25" s="35"/>
    </row>
    <row r="26" ht="14.25">
      <c r="B26" s="35"/>
    </row>
    <row r="27" ht="14.25">
      <c r="B27" s="35"/>
    </row>
    <row r="28" ht="14.25">
      <c r="B28" s="35"/>
    </row>
    <row r="29" ht="14.25">
      <c r="B29" s="35"/>
    </row>
    <row r="30" ht="14.25">
      <c r="B30" s="35"/>
    </row>
    <row r="31" ht="14.25">
      <c r="B31" s="35"/>
    </row>
    <row r="32" ht="14.25">
      <c r="B32" s="35"/>
    </row>
    <row r="33" ht="14.25">
      <c r="B33" s="35"/>
    </row>
    <row r="35" ht="14.25">
      <c r="B35" s="35"/>
    </row>
    <row r="36" ht="14.25">
      <c r="B36" s="35"/>
    </row>
    <row r="37" ht="14.25">
      <c r="B37" s="35"/>
    </row>
    <row r="38" ht="14.25">
      <c r="B38" s="35"/>
    </row>
    <row r="39" ht="14.25">
      <c r="B39" s="35"/>
    </row>
    <row r="44" spans="2:5" ht="15">
      <c r="B44" s="55"/>
      <c r="C44" s="56"/>
      <c r="D44" s="57"/>
      <c r="E44" s="58"/>
    </row>
    <row r="45" spans="2:5" ht="15">
      <c r="B45" s="55"/>
      <c r="C45" s="56"/>
      <c r="D45" s="57"/>
      <c r="E45" s="58"/>
    </row>
    <row r="46" spans="2:5" ht="15">
      <c r="B46" s="55"/>
      <c r="C46" s="56"/>
      <c r="D46" s="57"/>
      <c r="E46" s="58"/>
    </row>
    <row r="47" spans="2:5" ht="15">
      <c r="B47" s="55"/>
      <c r="C47" s="56"/>
      <c r="D47" s="57"/>
      <c r="E47" s="58"/>
    </row>
    <row r="48" spans="2:5" ht="15">
      <c r="B48" s="55"/>
      <c r="C48" s="56"/>
      <c r="D48" s="57"/>
      <c r="E48" s="58"/>
    </row>
    <row r="49" spans="2:5" ht="15">
      <c r="B49" s="55"/>
      <c r="C49" s="56"/>
      <c r="D49" s="57"/>
      <c r="E49" s="58"/>
    </row>
    <row r="50" spans="2:5" ht="15.75" thickBot="1">
      <c r="B50" s="73"/>
      <c r="C50" s="73"/>
      <c r="D50" s="73"/>
      <c r="E50" s="73"/>
    </row>
    <row r="53" ht="14.25" customHeight="1"/>
    <row r="54" ht="14.25">
      <c r="F54" s="49"/>
    </row>
    <row r="56" ht="14.25">
      <c r="F56"/>
    </row>
    <row r="57" ht="14.25">
      <c r="F57"/>
    </row>
    <row r="58" spans="2:6" ht="30.75" thickBot="1">
      <c r="B58" s="164" t="s">
        <v>67</v>
      </c>
      <c r="C58" s="96" t="s">
        <v>79</v>
      </c>
      <c r="D58" s="96" t="s">
        <v>80</v>
      </c>
      <c r="E58" s="34" t="s">
        <v>81</v>
      </c>
      <c r="F58"/>
    </row>
    <row r="59" spans="2:5" ht="14.25">
      <c r="B59" s="35" t="s">
        <v>54</v>
      </c>
      <c r="C59" s="36">
        <f aca="true" t="shared" si="0" ref="C59:D63">C4</f>
        <v>-12.34189999999944</v>
      </c>
      <c r="D59" s="87">
        <f t="shared" si="0"/>
        <v>-0.0026971272160882516</v>
      </c>
      <c r="E59" s="38">
        <f>G4</f>
        <v>9.820258441178373</v>
      </c>
    </row>
    <row r="60" spans="2:5" ht="14.25">
      <c r="B60" s="35" t="s">
        <v>47</v>
      </c>
      <c r="C60" s="36">
        <f t="shared" si="0"/>
        <v>143.30549000000207</v>
      </c>
      <c r="D60" s="87">
        <f t="shared" si="0"/>
        <v>0.004398201960786219</v>
      </c>
      <c r="E60" s="38">
        <f>G5</f>
        <v>0</v>
      </c>
    </row>
    <row r="61" spans="2:5" ht="14.25">
      <c r="B61" s="35" t="s">
        <v>50</v>
      </c>
      <c r="C61" s="36">
        <f t="shared" si="0"/>
        <v>40.69375999999978</v>
      </c>
      <c r="D61" s="87">
        <f t="shared" si="0"/>
        <v>0.004791768691843268</v>
      </c>
      <c r="E61" s="38">
        <f>G6</f>
        <v>0</v>
      </c>
    </row>
    <row r="62" spans="2:5" ht="14.25">
      <c r="B62" s="35" t="s">
        <v>51</v>
      </c>
      <c r="C62" s="36">
        <f t="shared" si="0"/>
        <v>22.483269999999553</v>
      </c>
      <c r="D62" s="87">
        <f t="shared" si="0"/>
        <v>0.0044864960614562225</v>
      </c>
      <c r="E62" s="38">
        <f>G7</f>
        <v>0</v>
      </c>
    </row>
    <row r="63" spans="2:5" ht="14.25">
      <c r="B63" s="35" t="s">
        <v>55</v>
      </c>
      <c r="C63" s="116">
        <f t="shared" si="0"/>
        <v>16.435499999999998</v>
      </c>
      <c r="D63" s="117">
        <f t="shared" si="0"/>
        <v>0.004238933097511219</v>
      </c>
      <c r="E63" s="118">
        <f>G8</f>
        <v>0</v>
      </c>
    </row>
    <row r="64" spans="2:5" ht="14.25">
      <c r="B64" s="28" t="s">
        <v>61</v>
      </c>
      <c r="C64" s="36">
        <f aca="true" t="shared" si="1" ref="C64:D68">C14</f>
        <v>-4.464010000000009</v>
      </c>
      <c r="D64" s="87">
        <f t="shared" si="1"/>
        <v>-0.0030821312680080638</v>
      </c>
      <c r="E64" s="38">
        <f>G14</f>
        <v>0</v>
      </c>
    </row>
    <row r="65" spans="2:5" ht="14.25">
      <c r="B65" s="35" t="s">
        <v>56</v>
      </c>
      <c r="C65" s="36">
        <f t="shared" si="1"/>
        <v>-15.613809999999821</v>
      </c>
      <c r="D65" s="87">
        <f t="shared" si="1"/>
        <v>-0.007667549548876203</v>
      </c>
      <c r="E65" s="38">
        <f>G15</f>
        <v>0</v>
      </c>
    </row>
    <row r="66" spans="2:5" ht="14.25">
      <c r="B66" s="35" t="s">
        <v>53</v>
      </c>
      <c r="C66" s="36">
        <f t="shared" si="1"/>
        <v>-32.08519000000041</v>
      </c>
      <c r="D66" s="87">
        <f t="shared" si="1"/>
        <v>-0.006775905456090817</v>
      </c>
      <c r="E66" s="38">
        <f>G16</f>
        <v>0</v>
      </c>
    </row>
    <row r="67" spans="2:5" ht="14.25">
      <c r="B67" s="35" t="s">
        <v>49</v>
      </c>
      <c r="C67" s="36">
        <f t="shared" si="1"/>
        <v>-243.66205000000073</v>
      </c>
      <c r="D67" s="87">
        <f t="shared" si="1"/>
        <v>-0.0274848006388892</v>
      </c>
      <c r="E67" s="38">
        <f>G17</f>
        <v>0</v>
      </c>
    </row>
    <row r="68" spans="2:5" ht="14.25">
      <c r="B68" s="35" t="s">
        <v>48</v>
      </c>
      <c r="C68" s="36">
        <f t="shared" si="1"/>
        <v>-197.09401999999957</v>
      </c>
      <c r="D68" s="87">
        <f t="shared" si="1"/>
        <v>-0.014191348244923564</v>
      </c>
      <c r="E68" s="38">
        <f>G18</f>
        <v>-217.1430746990638</v>
      </c>
    </row>
    <row r="69" spans="2:5" ht="14.25">
      <c r="B69" s="124" t="s">
        <v>64</v>
      </c>
      <c r="C69" s="125">
        <f>C20-SUM(C59:C68)</f>
        <v>-3386.394899999993</v>
      </c>
      <c r="D69" s="126"/>
      <c r="E69" s="125">
        <f>G20-SUM(E59:E68)</f>
        <v>-4116.4408022560765</v>
      </c>
    </row>
    <row r="70" spans="2:5" ht="15">
      <c r="B70" s="122" t="s">
        <v>62</v>
      </c>
      <c r="C70" s="123">
        <f>SUM(C59:C69)</f>
        <v>-3668.7378599999915</v>
      </c>
      <c r="D70" s="123"/>
      <c r="E70" s="123">
        <f>SUM(E59:E69)</f>
        <v>-4323.763618513962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workbookViewId="0" topLeftCell="A31">
      <selection activeCell="A43" sqref="A4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1" t="s">
        <v>67</v>
      </c>
      <c r="B1" s="62" t="s">
        <v>90</v>
      </c>
      <c r="C1" s="10"/>
    </row>
    <row r="2" spans="1:3" ht="15" thickBot="1">
      <c r="A2" s="177" t="s">
        <v>49</v>
      </c>
      <c r="B2" s="161">
        <v>-0.02748479527801273</v>
      </c>
      <c r="C2" s="10"/>
    </row>
    <row r="3" spans="1:3" ht="14.25">
      <c r="A3" s="176" t="s">
        <v>56</v>
      </c>
      <c r="B3" s="132">
        <v>-0.0076675427649578465</v>
      </c>
      <c r="C3" s="10"/>
    </row>
    <row r="4" spans="1:3" ht="14.25">
      <c r="A4" s="177" t="s">
        <v>53</v>
      </c>
      <c r="B4" s="132">
        <v>-0.0067758904080833515</v>
      </c>
      <c r="C4" s="10"/>
    </row>
    <row r="5" spans="1:3" ht="14.25">
      <c r="A5" s="128" t="s">
        <v>54</v>
      </c>
      <c r="B5" s="133">
        <v>-0.0048329276210394845</v>
      </c>
      <c r="C5" s="10"/>
    </row>
    <row r="6" spans="1:3" ht="14.25">
      <c r="A6" s="177" t="s">
        <v>60</v>
      </c>
      <c r="B6" s="133">
        <v>-0.0034349423367957543</v>
      </c>
      <c r="C6" s="10"/>
    </row>
    <row r="7" spans="1:3" ht="14.25">
      <c r="A7" s="127" t="s">
        <v>61</v>
      </c>
      <c r="B7" s="133">
        <v>-0.0030822177230753756</v>
      </c>
      <c r="C7" s="10"/>
    </row>
    <row r="8" spans="1:3" ht="14.25">
      <c r="A8" s="128" t="s">
        <v>59</v>
      </c>
      <c r="B8" s="134">
        <v>-0.0024529532646181407</v>
      </c>
      <c r="C8" s="10"/>
    </row>
    <row r="9" spans="1:3" ht="14.25">
      <c r="A9" s="177" t="s">
        <v>52</v>
      </c>
      <c r="B9" s="133">
        <v>0.0019848560915123326</v>
      </c>
      <c r="C9" s="10"/>
    </row>
    <row r="10" spans="1:3" ht="14.25">
      <c r="A10" s="177" t="s">
        <v>55</v>
      </c>
      <c r="B10" s="133">
        <v>0.00423912494722356</v>
      </c>
      <c r="C10" s="10"/>
    </row>
    <row r="11" spans="1:3" ht="14.25">
      <c r="A11" s="177" t="s">
        <v>58</v>
      </c>
      <c r="B11" s="133">
        <v>0.004323021485902245</v>
      </c>
      <c r="C11" s="10"/>
    </row>
    <row r="12" spans="1:3" ht="14.25">
      <c r="A12" s="177" t="s">
        <v>47</v>
      </c>
      <c r="B12" s="133">
        <v>0.004398191080176472</v>
      </c>
      <c r="C12" s="10"/>
    </row>
    <row r="13" spans="1:3" ht="14.25">
      <c r="A13" s="177" t="s">
        <v>51</v>
      </c>
      <c r="B13" s="133">
        <v>0.004486472638172145</v>
      </c>
      <c r="C13" s="10"/>
    </row>
    <row r="14" spans="1:3" ht="14.25">
      <c r="A14" s="177" t="s">
        <v>50</v>
      </c>
      <c r="B14" s="133">
        <v>0.0047917628137850166</v>
      </c>
      <c r="C14" s="10"/>
    </row>
    <row r="15" spans="1:3" ht="14.25">
      <c r="A15" s="177" t="s">
        <v>48</v>
      </c>
      <c r="B15" s="133">
        <v>0.005076142132031336</v>
      </c>
      <c r="C15" s="10"/>
    </row>
    <row r="16" spans="1:3" ht="14.25">
      <c r="A16" s="177" t="s">
        <v>57</v>
      </c>
      <c r="B16" s="133">
        <v>0.0054025443091301195</v>
      </c>
      <c r="C16" s="10"/>
    </row>
    <row r="17" spans="1:3" ht="14.25">
      <c r="A17" s="177" t="s">
        <v>46</v>
      </c>
      <c r="B17" s="134">
        <v>0.008232617718358926</v>
      </c>
      <c r="C17" s="10"/>
    </row>
    <row r="18" spans="1:3" ht="14.25">
      <c r="A18" s="178" t="s">
        <v>91</v>
      </c>
      <c r="B18" s="132">
        <v>-0.0007997835112681581</v>
      </c>
      <c r="C18" s="10"/>
    </row>
    <row r="19" spans="1:3" ht="14.25">
      <c r="A19" s="178" t="s">
        <v>16</v>
      </c>
      <c r="B19" s="132">
        <v>-0.011147777232427325</v>
      </c>
      <c r="C19" s="10"/>
    </row>
    <row r="20" spans="1:3" ht="14.25">
      <c r="A20" s="178" t="s">
        <v>15</v>
      </c>
      <c r="B20" s="132">
        <v>0.0026541996481508345</v>
      </c>
      <c r="C20" s="53"/>
    </row>
    <row r="21" spans="1:3" ht="14.25">
      <c r="A21" s="178" t="s">
        <v>92</v>
      </c>
      <c r="B21" s="132">
        <v>-0.007120750116061614</v>
      </c>
      <c r="C21" s="9"/>
    </row>
    <row r="22" spans="1:3" ht="14.25">
      <c r="A22" s="178" t="s">
        <v>93</v>
      </c>
      <c r="B22" s="132">
        <v>0.0003244307123178025</v>
      </c>
      <c r="C22" s="68"/>
    </row>
    <row r="23" spans="1:3" ht="14.25">
      <c r="A23" s="178" t="s">
        <v>94</v>
      </c>
      <c r="B23" s="132">
        <v>0.00832876712328767</v>
      </c>
      <c r="C23" s="10"/>
    </row>
    <row r="24" spans="1:3" ht="15" thickBot="1">
      <c r="A24" s="179" t="s">
        <v>95</v>
      </c>
      <c r="B24" s="135">
        <v>-0.00404700636142441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E35" sqref="E35"/>
    </sheetView>
  </sheetViews>
  <sheetFormatPr defaultColWidth="9.00390625" defaultRowHeight="12.75"/>
  <cols>
    <col min="1" max="1" width="4.75390625" style="30" customWidth="1"/>
    <col min="2" max="2" width="35.875" style="28" customWidth="1"/>
    <col min="3" max="4" width="12.75390625" style="30" customWidth="1"/>
    <col min="5" max="5" width="16.75390625" style="39" customWidth="1"/>
    <col min="6" max="6" width="14.75390625" style="42" customWidth="1"/>
    <col min="7" max="7" width="14.75390625" style="39" customWidth="1"/>
    <col min="8" max="8" width="12.75390625" style="42" customWidth="1"/>
    <col min="9" max="9" width="39.125" style="28" bestFit="1" customWidth="1"/>
    <col min="10" max="10" width="31.875" style="28" bestFit="1" customWidth="1"/>
    <col min="11" max="20" width="4.75390625" style="28" customWidth="1"/>
    <col min="21" max="16384" width="9.125" style="28" customWidth="1"/>
  </cols>
  <sheetData>
    <row r="1" spans="1:13" s="40" customFormat="1" ht="16.5" thickBo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0" ht="30.75" thickBot="1">
      <c r="A2" s="15" t="s">
        <v>83</v>
      </c>
      <c r="B2" s="15" t="s">
        <v>67</v>
      </c>
      <c r="C2" s="41" t="s">
        <v>97</v>
      </c>
      <c r="D2" s="41" t="s">
        <v>98</v>
      </c>
      <c r="E2" s="41" t="s">
        <v>40</v>
      </c>
      <c r="F2" s="41" t="s">
        <v>41</v>
      </c>
      <c r="G2" s="41" t="s">
        <v>42</v>
      </c>
      <c r="H2" s="41" t="s">
        <v>43</v>
      </c>
      <c r="I2" s="17" t="s">
        <v>44</v>
      </c>
      <c r="J2" s="18" t="s">
        <v>45</v>
      </c>
    </row>
    <row r="3" spans="1:10" ht="14.25">
      <c r="A3" s="21">
        <v>1</v>
      </c>
      <c r="B3" s="101" t="s">
        <v>100</v>
      </c>
      <c r="C3" s="180" t="s">
        <v>102</v>
      </c>
      <c r="D3" s="102" t="s">
        <v>104</v>
      </c>
      <c r="E3" s="103">
        <v>9796053.06</v>
      </c>
      <c r="F3" s="104">
        <v>21926</v>
      </c>
      <c r="G3" s="103">
        <v>446.77794</v>
      </c>
      <c r="H3" s="48">
        <v>100</v>
      </c>
      <c r="I3" s="101" t="s">
        <v>106</v>
      </c>
      <c r="J3" s="105" t="s">
        <v>12</v>
      </c>
    </row>
    <row r="4" spans="1:10" ht="14.25">
      <c r="A4" s="21">
        <v>2</v>
      </c>
      <c r="B4" s="101" t="s">
        <v>101</v>
      </c>
      <c r="C4" s="180" t="s">
        <v>102</v>
      </c>
      <c r="D4" s="181" t="s">
        <v>103</v>
      </c>
      <c r="E4" s="103">
        <v>1554370.59</v>
      </c>
      <c r="F4" s="104">
        <v>25348</v>
      </c>
      <c r="G4" s="103">
        <v>61.32123</v>
      </c>
      <c r="H4" s="48">
        <v>100</v>
      </c>
      <c r="I4" s="101" t="s">
        <v>106</v>
      </c>
      <c r="J4" s="105" t="s">
        <v>12</v>
      </c>
    </row>
    <row r="5" spans="1:10" ht="14.25">
      <c r="A5" s="21">
        <v>3</v>
      </c>
      <c r="B5" s="76" t="s">
        <v>99</v>
      </c>
      <c r="C5" s="180" t="s">
        <v>102</v>
      </c>
      <c r="D5" s="181" t="s">
        <v>103</v>
      </c>
      <c r="E5" s="103">
        <v>825167.2203</v>
      </c>
      <c r="F5" s="104">
        <v>1982</v>
      </c>
      <c r="G5" s="103">
        <v>416.3306</v>
      </c>
      <c r="H5" s="48">
        <v>1000</v>
      </c>
      <c r="I5" s="182" t="s">
        <v>105</v>
      </c>
      <c r="J5" s="105" t="s">
        <v>0</v>
      </c>
    </row>
    <row r="6" spans="1:10" ht="15.75" thickBot="1">
      <c r="A6" s="200" t="s">
        <v>62</v>
      </c>
      <c r="B6" s="201"/>
      <c r="C6" s="106" t="s">
        <v>3</v>
      </c>
      <c r="D6" s="106" t="s">
        <v>3</v>
      </c>
      <c r="E6" s="89">
        <f>SUM(E3:E5)</f>
        <v>12175590.8703</v>
      </c>
      <c r="F6" s="90">
        <f>SUM(F3:F5)</f>
        <v>49256</v>
      </c>
      <c r="G6" s="106" t="s">
        <v>3</v>
      </c>
      <c r="H6" s="106" t="s">
        <v>3</v>
      </c>
      <c r="I6" s="106" t="s">
        <v>3</v>
      </c>
      <c r="J6" s="106" t="s">
        <v>3</v>
      </c>
    </row>
    <row r="7" spans="1:8" ht="14.25">
      <c r="A7" s="192"/>
      <c r="B7" s="192"/>
      <c r="C7" s="192"/>
      <c r="D7" s="192"/>
      <c r="E7" s="192"/>
      <c r="F7" s="192"/>
      <c r="G7" s="192"/>
      <c r="H7" s="192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F40" sqref="F40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3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1" ht="15.75" customHeight="1" thickBot="1">
      <c r="A2" s="195" t="s">
        <v>38</v>
      </c>
      <c r="B2" s="93"/>
      <c r="C2" s="94"/>
      <c r="D2" s="95"/>
      <c r="E2" s="196" t="s">
        <v>66</v>
      </c>
      <c r="F2" s="196"/>
      <c r="G2" s="196"/>
      <c r="H2" s="196"/>
      <c r="I2" s="196"/>
      <c r="J2" s="196"/>
      <c r="K2" s="196"/>
    </row>
    <row r="3" spans="1:11" ht="51.75" thickBot="1">
      <c r="A3" s="195"/>
      <c r="B3" s="96" t="s">
        <v>67</v>
      </c>
      <c r="C3" s="170" t="s">
        <v>68</v>
      </c>
      <c r="D3" s="170" t="s">
        <v>69</v>
      </c>
      <c r="E3" s="17" t="s">
        <v>70</v>
      </c>
      <c r="F3" s="17" t="s">
        <v>71</v>
      </c>
      <c r="G3" s="17" t="s">
        <v>72</v>
      </c>
      <c r="H3" s="17" t="s">
        <v>73</v>
      </c>
      <c r="I3" s="17" t="s">
        <v>74</v>
      </c>
      <c r="J3" s="18" t="s">
        <v>75</v>
      </c>
      <c r="K3" s="171" t="s">
        <v>76</v>
      </c>
    </row>
    <row r="4" spans="1:11" ht="14.25" collapsed="1">
      <c r="A4" s="21">
        <v>1</v>
      </c>
      <c r="B4" s="101" t="s">
        <v>100</v>
      </c>
      <c r="C4" s="97">
        <v>38862</v>
      </c>
      <c r="D4" s="97">
        <v>38958</v>
      </c>
      <c r="E4" s="91">
        <v>-0.002567956203717303</v>
      </c>
      <c r="F4" s="91" t="s">
        <v>109</v>
      </c>
      <c r="G4" s="91">
        <v>-0.016897241831540954</v>
      </c>
      <c r="H4" s="91" t="s">
        <v>11</v>
      </c>
      <c r="I4" s="91">
        <v>-0.02405327237137944</v>
      </c>
      <c r="J4" s="98">
        <v>3.4677794000000004</v>
      </c>
      <c r="K4" s="151">
        <v>0.10422185343040402</v>
      </c>
    </row>
    <row r="5" spans="1:11" ht="14.25">
      <c r="A5" s="21">
        <v>2</v>
      </c>
      <c r="B5" s="76" t="s">
        <v>99</v>
      </c>
      <c r="C5" s="97">
        <v>39048</v>
      </c>
      <c r="D5" s="97">
        <v>39140</v>
      </c>
      <c r="E5" s="91">
        <v>-0.004980705740253222</v>
      </c>
      <c r="F5" s="91">
        <v>-0.013283783895939538</v>
      </c>
      <c r="G5" s="91">
        <v>-0.009041150570390899</v>
      </c>
      <c r="H5" s="91">
        <v>0.03667905809223404</v>
      </c>
      <c r="I5" s="91">
        <v>-0.019602551643502553</v>
      </c>
      <c r="J5" s="98">
        <v>-0.5836694000000112</v>
      </c>
      <c r="K5" s="162">
        <v>-0.05825324513671759</v>
      </c>
    </row>
    <row r="6" spans="1:11" ht="14.25" collapsed="1">
      <c r="A6" s="21">
        <v>3</v>
      </c>
      <c r="B6" s="101" t="s">
        <v>101</v>
      </c>
      <c r="C6" s="97">
        <v>40253</v>
      </c>
      <c r="D6" s="97">
        <v>40445</v>
      </c>
      <c r="E6" s="91">
        <v>-0.011303515026033883</v>
      </c>
      <c r="F6" s="91" t="s">
        <v>109</v>
      </c>
      <c r="G6" s="91">
        <v>-0.007359347162470442</v>
      </c>
      <c r="H6" s="91" t="s">
        <v>11</v>
      </c>
      <c r="I6" s="91">
        <v>0.012711487224198237</v>
      </c>
      <c r="J6" s="98">
        <v>-0.3867876999999935</v>
      </c>
      <c r="K6" s="152">
        <v>-0.04338963926455175</v>
      </c>
    </row>
    <row r="7" spans="1:11" ht="15.75" thickBot="1">
      <c r="A7" s="136"/>
      <c r="B7" s="140" t="s">
        <v>77</v>
      </c>
      <c r="C7" s="141" t="s">
        <v>3</v>
      </c>
      <c r="D7" s="141" t="s">
        <v>3</v>
      </c>
      <c r="E7" s="142">
        <f>AVERAGE(E4:E6)</f>
        <v>-0.006284058990001469</v>
      </c>
      <c r="F7" s="142">
        <f>AVERAGE(F4:F6)</f>
        <v>-0.013283783895939538</v>
      </c>
      <c r="G7" s="142">
        <f>AVERAGE(G4:G6)</f>
        <v>-0.011099246521467432</v>
      </c>
      <c r="H7" s="142">
        <f>AVERAGE(H4:H6)</f>
        <v>0.03667905809223404</v>
      </c>
      <c r="I7" s="142">
        <f>AVERAGE(I4:I6)</f>
        <v>-0.01031477893022792</v>
      </c>
      <c r="J7" s="141" t="s">
        <v>3</v>
      </c>
      <c r="K7" s="142">
        <f>AVERAGE(K4:K6)</f>
        <v>0.0008596563430448937</v>
      </c>
    </row>
    <row r="8" spans="1:11" ht="14.25">
      <c r="A8" s="204" t="s">
        <v>107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5" thickBo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2:9" ht="14.25">
      <c r="B10" s="28"/>
      <c r="C10" s="29"/>
      <c r="D10" s="29"/>
      <c r="E10" s="28"/>
      <c r="F10" s="28"/>
      <c r="G10" s="28"/>
      <c r="H10" s="28"/>
      <c r="I10" s="28"/>
    </row>
    <row r="11" spans="2:9" ht="14.25">
      <c r="B11" s="28"/>
      <c r="C11" s="29"/>
      <c r="D11" s="29"/>
      <c r="E11" s="111"/>
      <c r="F11" s="28"/>
      <c r="G11" s="28"/>
      <c r="H11" s="28"/>
      <c r="I11" s="28"/>
    </row>
    <row r="12" spans="2:9" ht="14.25">
      <c r="B12" s="28"/>
      <c r="C12" s="29"/>
      <c r="D12" s="29"/>
      <c r="E12" s="28"/>
      <c r="F12" s="28"/>
      <c r="G12" s="28"/>
      <c r="H12" s="28"/>
      <c r="I12" s="28"/>
    </row>
    <row r="13" spans="2:9" ht="14.25">
      <c r="B13" s="28"/>
      <c r="C13" s="29"/>
      <c r="D13" s="29"/>
      <c r="E13" s="28"/>
      <c r="F13" s="28"/>
      <c r="G13" s="28"/>
      <c r="H13" s="28"/>
      <c r="I13" s="28"/>
    </row>
    <row r="14" spans="3:9" ht="14.25">
      <c r="C14" s="29"/>
      <c r="D14" s="29"/>
      <c r="E14" s="28"/>
      <c r="F14" s="28"/>
      <c r="G14" s="28"/>
      <c r="H14" s="28"/>
      <c r="I14" s="28"/>
    </row>
    <row r="15" spans="3:9" ht="14.25">
      <c r="C15" s="29"/>
      <c r="D15" s="29"/>
      <c r="E15" s="28"/>
      <c r="F15" s="28"/>
      <c r="G15" s="28"/>
      <c r="H15" s="28"/>
      <c r="I15" s="28"/>
    </row>
    <row r="16" spans="3:9" ht="14.25">
      <c r="C16" s="29"/>
      <c r="D16" s="29"/>
      <c r="E16" s="28"/>
      <c r="F16" s="28"/>
      <c r="G16" s="28"/>
      <c r="H16" s="28"/>
      <c r="I16" s="28"/>
    </row>
    <row r="17" spans="2:9" ht="14.25">
      <c r="B17" s="28"/>
      <c r="C17" s="29"/>
      <c r="D17" s="29"/>
      <c r="E17" s="28"/>
      <c r="F17" s="28"/>
      <c r="G17" s="28"/>
      <c r="H17" s="28"/>
      <c r="I17" s="28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0" customFormat="1" ht="16.5" thickBot="1">
      <c r="A1" s="194" t="s">
        <v>110</v>
      </c>
      <c r="B1" s="194"/>
      <c r="C1" s="194"/>
      <c r="D1" s="194"/>
      <c r="E1" s="194"/>
      <c r="F1" s="194"/>
      <c r="G1" s="194"/>
    </row>
    <row r="2" spans="1:7" s="30" customFormat="1" ht="15.75" customHeight="1" thickBot="1">
      <c r="A2" s="195" t="s">
        <v>83</v>
      </c>
      <c r="B2" s="93"/>
      <c r="C2" s="199" t="s">
        <v>84</v>
      </c>
      <c r="D2" s="199"/>
      <c r="E2" s="199" t="s">
        <v>85</v>
      </c>
      <c r="F2" s="199"/>
      <c r="G2" s="173"/>
    </row>
    <row r="3" spans="1:7" s="30" customFormat="1" ht="45.75" thickBot="1">
      <c r="A3" s="195"/>
      <c r="B3" s="96" t="s">
        <v>67</v>
      </c>
      <c r="C3" s="96" t="s">
        <v>86</v>
      </c>
      <c r="D3" s="96" t="s">
        <v>87</v>
      </c>
      <c r="E3" s="96" t="s">
        <v>88</v>
      </c>
      <c r="F3" s="96" t="s">
        <v>87</v>
      </c>
      <c r="G3" s="18" t="s">
        <v>89</v>
      </c>
    </row>
    <row r="4" spans="1:7" s="30" customFormat="1" ht="14.25">
      <c r="A4" s="21">
        <v>1</v>
      </c>
      <c r="B4" s="76" t="s">
        <v>99</v>
      </c>
      <c r="C4" s="36">
        <v>-4.130599999999976</v>
      </c>
      <c r="D4" s="91">
        <v>-0.0049808402951134305</v>
      </c>
      <c r="E4" s="37">
        <v>0</v>
      </c>
      <c r="F4" s="91">
        <v>0</v>
      </c>
      <c r="G4" s="38">
        <v>0</v>
      </c>
    </row>
    <row r="5" spans="1:7" s="30" customFormat="1" ht="14.25">
      <c r="A5" s="21">
        <v>2</v>
      </c>
      <c r="B5" s="101" t="s">
        <v>101</v>
      </c>
      <c r="C5" s="36">
        <v>-17.771129999999886</v>
      </c>
      <c r="D5" s="91">
        <v>-0.011303771011178233</v>
      </c>
      <c r="E5" s="37">
        <v>0</v>
      </c>
      <c r="F5" s="91">
        <v>0</v>
      </c>
      <c r="G5" s="38">
        <v>0</v>
      </c>
    </row>
    <row r="6" spans="1:7" s="30" customFormat="1" ht="14.25">
      <c r="A6" s="21">
        <v>3</v>
      </c>
      <c r="B6" s="101" t="s">
        <v>100</v>
      </c>
      <c r="C6" s="36">
        <v>-25.220400000000375</v>
      </c>
      <c r="D6" s="91">
        <v>-0.002567935828558059</v>
      </c>
      <c r="E6" s="37">
        <v>0</v>
      </c>
      <c r="F6" s="91">
        <v>0</v>
      </c>
      <c r="G6" s="38">
        <v>0</v>
      </c>
    </row>
    <row r="7" spans="1:7" s="30" customFormat="1" ht="15.75" thickBot="1">
      <c r="A7" s="107"/>
      <c r="B7" s="83" t="s">
        <v>62</v>
      </c>
      <c r="C7" s="108">
        <v>-47.12213000000024</v>
      </c>
      <c r="D7" s="88">
        <v>-0.003855292192399809</v>
      </c>
      <c r="E7" s="85">
        <v>0</v>
      </c>
      <c r="F7" s="88">
        <v>0</v>
      </c>
      <c r="G7" s="86">
        <v>0</v>
      </c>
    </row>
    <row r="8" spans="1:11" s="30" customFormat="1" ht="15" customHeight="1" thickBot="1">
      <c r="A8" s="202"/>
      <c r="B8" s="202"/>
      <c r="C8" s="202"/>
      <c r="D8" s="202"/>
      <c r="E8" s="202"/>
      <c r="F8" s="202"/>
      <c r="G8" s="202"/>
      <c r="H8" s="7"/>
      <c r="I8" s="7"/>
      <c r="J8" s="7"/>
      <c r="K8" s="7"/>
    </row>
    <row r="9" s="30" customFormat="1" ht="14.25">
      <c r="D9" s="39"/>
    </row>
    <row r="10" s="30" customFormat="1" ht="14.25">
      <c r="D10" s="39"/>
    </row>
    <row r="11" s="30" customFormat="1" ht="14.25">
      <c r="D11" s="39"/>
    </row>
    <row r="12" s="30" customFormat="1" ht="14.25">
      <c r="D12" s="39"/>
    </row>
    <row r="13" s="30" customFormat="1" ht="14.25">
      <c r="D13" s="39"/>
    </row>
    <row r="14" s="30" customFormat="1" ht="14.25">
      <c r="D14" s="39"/>
    </row>
    <row r="15" s="30" customFormat="1" ht="14.25">
      <c r="D15" s="39"/>
    </row>
    <row r="16" s="30" customFormat="1" ht="14.25">
      <c r="D16" s="39"/>
    </row>
    <row r="17" s="30" customFormat="1" ht="14.25">
      <c r="D17" s="39"/>
    </row>
    <row r="18" s="30" customFormat="1" ht="14.25">
      <c r="D18" s="39"/>
    </row>
    <row r="19" s="30" customFormat="1" ht="14.25">
      <c r="D19" s="39"/>
    </row>
    <row r="20" s="30" customFormat="1" ht="14.25">
      <c r="D20" s="39"/>
    </row>
    <row r="21" s="30" customFormat="1" ht="14.25">
      <c r="D21" s="39"/>
    </row>
    <row r="22" s="30" customFormat="1" ht="14.25">
      <c r="D22" s="39"/>
    </row>
    <row r="23" s="30" customFormat="1" ht="14.25">
      <c r="D23" s="39"/>
    </row>
    <row r="24" s="30" customFormat="1" ht="14.25">
      <c r="D24" s="39"/>
    </row>
    <row r="25" s="30" customFormat="1" ht="14.25">
      <c r="D25" s="39"/>
    </row>
    <row r="26" s="30" customFormat="1" ht="14.25">
      <c r="D26" s="39"/>
    </row>
    <row r="27" s="30" customFormat="1" ht="14.25">
      <c r="D27" s="39"/>
    </row>
    <row r="28" s="30" customFormat="1" ht="14.25"/>
    <row r="29" s="30" customFormat="1" ht="14.25"/>
    <row r="30" spans="8:9" s="30" customFormat="1" ht="14.25">
      <c r="H30" s="22"/>
      <c r="I30" s="22"/>
    </row>
    <row r="33" spans="2:5" ht="30.75" thickBot="1">
      <c r="B33" s="164" t="s">
        <v>67</v>
      </c>
      <c r="C33" s="96" t="s">
        <v>111</v>
      </c>
      <c r="D33" s="96" t="s">
        <v>112</v>
      </c>
      <c r="E33" s="34" t="s">
        <v>113</v>
      </c>
    </row>
    <row r="34" spans="1:5" ht="14.25">
      <c r="A34" s="22">
        <v>1</v>
      </c>
      <c r="B34" s="35" t="str">
        <f aca="true" t="shared" si="0" ref="B34:D36">B4</f>
        <v>ТАSК Ukrainskyi Kapital</v>
      </c>
      <c r="C34" s="112">
        <f t="shared" si="0"/>
        <v>-4.130599999999976</v>
      </c>
      <c r="D34" s="91">
        <f t="shared" si="0"/>
        <v>-0.0049808402951134305</v>
      </c>
      <c r="E34" s="113">
        <f>G4</f>
        <v>0</v>
      </c>
    </row>
    <row r="35" spans="1:5" ht="14.25">
      <c r="A35" s="22">
        <v>2</v>
      </c>
      <c r="B35" s="35" t="str">
        <f t="shared" si="0"/>
        <v>Aurum</v>
      </c>
      <c r="C35" s="112">
        <f t="shared" si="0"/>
        <v>-17.771129999999886</v>
      </c>
      <c r="D35" s="91">
        <f t="shared" si="0"/>
        <v>-0.011303771011178233</v>
      </c>
      <c r="E35" s="113">
        <f>G5</f>
        <v>0</v>
      </c>
    </row>
    <row r="36" spans="1:5" ht="14.25">
      <c r="A36" s="22">
        <v>3</v>
      </c>
      <c r="B36" s="35" t="str">
        <f t="shared" si="0"/>
        <v>Platynum</v>
      </c>
      <c r="C36" s="112">
        <f t="shared" si="0"/>
        <v>-25.220400000000375</v>
      </c>
      <c r="D36" s="91">
        <f t="shared" si="0"/>
        <v>-0.002567935828558059</v>
      </c>
      <c r="E36" s="113">
        <f>G6</f>
        <v>0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1" t="s">
        <v>67</v>
      </c>
      <c r="B1" s="62" t="s">
        <v>90</v>
      </c>
      <c r="C1" s="10"/>
      <c r="D1" s="10"/>
    </row>
    <row r="2" spans="1:4" ht="14.25">
      <c r="A2" s="26" t="s">
        <v>101</v>
      </c>
      <c r="B2" s="129">
        <v>-0.011303515026033883</v>
      </c>
      <c r="C2" s="10"/>
      <c r="D2" s="10"/>
    </row>
    <row r="3" spans="1:4" ht="14.25">
      <c r="A3" s="76" t="s">
        <v>99</v>
      </c>
      <c r="B3" s="129">
        <v>-0.004980705740253222</v>
      </c>
      <c r="C3" s="10"/>
      <c r="D3" s="10"/>
    </row>
    <row r="4" spans="1:4" ht="14.25">
      <c r="A4" s="101" t="s">
        <v>100</v>
      </c>
      <c r="B4" s="129">
        <v>-0.002567956203717303</v>
      </c>
      <c r="C4" s="10"/>
      <c r="D4" s="10"/>
    </row>
    <row r="5" spans="1:4" ht="14.25">
      <c r="A5" s="178" t="s">
        <v>91</v>
      </c>
      <c r="B5" s="130">
        <v>-0.00628405899000147</v>
      </c>
      <c r="C5" s="10"/>
      <c r="D5" s="10"/>
    </row>
    <row r="6" spans="1:4" ht="14.25">
      <c r="A6" s="178" t="s">
        <v>16</v>
      </c>
      <c r="B6" s="130">
        <v>-0.011147777232427325</v>
      </c>
      <c r="C6" s="10"/>
      <c r="D6" s="10"/>
    </row>
    <row r="7" spans="1:4" ht="14.25">
      <c r="A7" s="178" t="s">
        <v>15</v>
      </c>
      <c r="B7" s="130">
        <v>0.0026541996481508345</v>
      </c>
      <c r="C7" s="10"/>
      <c r="D7" s="10"/>
    </row>
    <row r="8" spans="1:4" ht="14.25">
      <c r="A8" s="178" t="s">
        <v>92</v>
      </c>
      <c r="B8" s="130">
        <v>-0.007120750116061614</v>
      </c>
      <c r="C8" s="10"/>
      <c r="D8" s="10"/>
    </row>
    <row r="9" spans="1:4" ht="14.25">
      <c r="A9" s="178" t="s">
        <v>93</v>
      </c>
      <c r="B9" s="130">
        <v>0.0003244307123178025</v>
      </c>
      <c r="C9" s="10"/>
      <c r="D9" s="10"/>
    </row>
    <row r="10" spans="1:4" ht="14.25">
      <c r="A10" s="178" t="s">
        <v>94</v>
      </c>
      <c r="B10" s="130">
        <v>0.00832876712328767</v>
      </c>
      <c r="C10" s="10"/>
      <c r="D10" s="10"/>
    </row>
    <row r="11" spans="1:4" ht="15" thickBot="1">
      <c r="A11" s="179" t="s">
        <v>95</v>
      </c>
      <c r="B11" s="131">
        <v>-0.00404700636142441</v>
      </c>
      <c r="C11" s="10"/>
      <c r="D11" s="10"/>
    </row>
    <row r="12" spans="2:4" ht="12.75">
      <c r="B12" s="10"/>
      <c r="C12" s="10"/>
      <c r="D12" s="10"/>
    </row>
    <row r="13" spans="1:4" ht="14.25">
      <c r="A13" s="50"/>
      <c r="B13" s="51"/>
      <c r="C13" s="10"/>
      <c r="D13" s="10"/>
    </row>
    <row r="14" spans="1:4" ht="14.25">
      <c r="A14" s="50"/>
      <c r="B14" s="51"/>
      <c r="C14" s="10"/>
      <c r="D14" s="10"/>
    </row>
    <row r="15" spans="1:4" ht="14.25">
      <c r="A15" s="50"/>
      <c r="B15" s="51"/>
      <c r="C15" s="10"/>
      <c r="D15" s="10"/>
    </row>
    <row r="16" spans="1:4" ht="14.25">
      <c r="A16" s="50"/>
      <c r="B16" s="51"/>
      <c r="C16" s="10"/>
      <c r="D16" s="10"/>
    </row>
    <row r="17" spans="1:4" ht="14.25">
      <c r="A17" s="50"/>
      <c r="B17" s="51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dosha</cp:lastModifiedBy>
  <dcterms:created xsi:type="dcterms:W3CDTF">2010-05-19T12:57:40Z</dcterms:created>
  <dcterms:modified xsi:type="dcterms:W3CDTF">2021-10-15T09:31:38Z</dcterms:modified>
  <cp:category/>
  <cp:version/>
  <cp:contentType/>
  <cp:contentStatus/>
</cp:coreProperties>
</file>