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<sst xmlns="http://schemas.openxmlformats.org/spreadsheetml/2006/main" count="677" uniqueCount="223">
  <si>
    <t>Назва фонду</t>
  </si>
  <si>
    <t>ТОВ КУА "Конкорд Ессет Менеджмент"</t>
  </si>
  <si>
    <t>http://www.task.ua/</t>
  </si>
  <si>
    <t>http://pioglobal.ua/</t>
  </si>
  <si>
    <t>http://www.seb.ua/</t>
  </si>
  <si>
    <t>http://www.delta-capital.com.ua/</t>
  </si>
  <si>
    <t>http://www.otpcapital.com.ua/</t>
  </si>
  <si>
    <t>http://am.concorde.ua/</t>
  </si>
  <si>
    <t>http://www.dragon-am.com/</t>
  </si>
  <si>
    <t>http://univer.ua/</t>
  </si>
  <si>
    <t>http://raam.com.ua/</t>
  </si>
  <si>
    <t>http://www.mcapital.com.ua/</t>
  </si>
  <si>
    <t>http://www.sem.biz.ua/</t>
  </si>
  <si>
    <t>http://otpcapital.com.ua/</t>
  </si>
  <si>
    <t>http://vuk.com.ua/</t>
  </si>
  <si>
    <t>х</t>
  </si>
  <si>
    <t>Період</t>
  </si>
  <si>
    <t>http://dragon-am.com/</t>
  </si>
  <si>
    <t>http://www.altus.ua/</t>
  </si>
  <si>
    <t>http://www.vseswit.com.ua/</t>
  </si>
  <si>
    <t>http://www.am.troika.ua/</t>
  </si>
  <si>
    <t>http://www.kinto.com/</t>
  </si>
  <si>
    <t>Індекс</t>
  </si>
  <si>
    <t>http://bonum-group.com/</t>
  </si>
  <si>
    <t>http://ukrsibfunds.com</t>
  </si>
  <si>
    <t>http://www.am.eavex.com.ua/</t>
  </si>
  <si>
    <t>http://upicapital.com/</t>
  </si>
  <si>
    <t>1 місяць*</t>
  </si>
  <si>
    <t>http://www.am-magister.com/</t>
  </si>
  <si>
    <t>http://citadele.com.ua/</t>
  </si>
  <si>
    <t>Доходність</t>
  </si>
  <si>
    <t>http://www.sparta.ua/</t>
  </si>
  <si>
    <t>http://am.artcapital.ua/</t>
  </si>
  <si>
    <t/>
  </si>
  <si>
    <t>**</t>
  </si>
  <si>
    <t>http://raam.com.ua</t>
  </si>
  <si>
    <t>http://upicapital.com</t>
  </si>
  <si>
    <t>http://www.ineko-invest.com/</t>
  </si>
  <si>
    <t>PFTS index</t>
  </si>
  <si>
    <t>UX index</t>
  </si>
  <si>
    <t>Open-ended CII</t>
  </si>
  <si>
    <t>Interval CII</t>
  </si>
  <si>
    <t>Closed-end CII</t>
  </si>
  <si>
    <t>October</t>
  </si>
  <si>
    <t>November</t>
  </si>
  <si>
    <t>Since the beginning of 2012</t>
  </si>
  <si>
    <t>UX Index</t>
  </si>
  <si>
    <t>PFTS Index</t>
  </si>
  <si>
    <t>SHANGHAI SE COMPOSITE (China)</t>
  </si>
  <si>
    <t>HANG SENG (Hong Kong)</t>
  </si>
  <si>
    <t>DJIA (USA)</t>
  </si>
  <si>
    <t>RTSI (Russia)</t>
  </si>
  <si>
    <t>MICEX (Russia)</t>
  </si>
  <si>
    <t>FTSE 100 (Great Britain)</t>
  </si>
  <si>
    <t>NIKKEI 225 (Japan)</t>
  </si>
  <si>
    <t>S&amp;P 500 (USA)</t>
  </si>
  <si>
    <t>DAX (Germany)</t>
  </si>
  <si>
    <t>CAC 40 (France)</t>
  </si>
  <si>
    <t>Monthly change</t>
  </si>
  <si>
    <t>Change since year beginning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</si>
  <si>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</si>
  <si>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</si>
  <si>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</si>
  <si>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</si>
  <si>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</si>
  <si>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</si>
  <si>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</si>
  <si>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</si>
  <si>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</si>
  <si>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"OTP Classic"</t>
  </si>
  <si>
    <t>"KINTO-Classic"</t>
  </si>
  <si>
    <t>"Citadele Ukrainian Balanced Fund"</t>
  </si>
  <si>
    <t>"Raiffeisen Money Market"</t>
  </si>
  <si>
    <t>"Citadele Ukrainian Bond Fund"</t>
  </si>
  <si>
    <t>"Sparta Balanced"</t>
  </si>
  <si>
    <t>"SEB Bond Fund"</t>
  </si>
  <si>
    <t>"Premium-Index Fund "</t>
  </si>
  <si>
    <t>"VSE"</t>
  </si>
  <si>
    <t>"KINTO-Equity"</t>
  </si>
  <si>
    <t>"OTP Equity Fund"</t>
  </si>
  <si>
    <t>"Delta-Fund Balanced"</t>
  </si>
  <si>
    <t>"Sofiyivsky"</t>
  </si>
  <si>
    <t>"Altus - Balanced"</t>
  </si>
  <si>
    <t>"Delta-Money Market Fund"</t>
  </si>
  <si>
    <t>"Premium - Balanced Fund"</t>
  </si>
  <si>
    <t>"Argentum"</t>
  </si>
  <si>
    <t>"SEB Equity Fund Ukraine"</t>
  </si>
  <si>
    <t>"Concorde Prosperity”</t>
  </si>
  <si>
    <t>"Raiffeisen Balanced"</t>
  </si>
  <si>
    <t>"Altus-Deposit"</t>
  </si>
  <si>
    <t>"Andromeda"</t>
  </si>
  <si>
    <t>"Troika Dialog Bonds"</t>
  </si>
  <si>
    <t>"UNIVER.UA/Mykhailo Hrushevsky: Government Securities Fund"</t>
  </si>
  <si>
    <t>"Raiffeisen Equity"</t>
  </si>
  <si>
    <t>"Sparta 300"</t>
  </si>
  <si>
    <t>"UNIVER.UA/Taras Shevchenko: Savings Fund"</t>
  </si>
  <si>
    <t>“TASK Resurs”</t>
  </si>
  <si>
    <t>"Altus-Strategic"</t>
  </si>
  <si>
    <t>"UNIVER.UA/Yaroslav The Wise - Equities Fund"</t>
  </si>
  <si>
    <t>"UNIVER.UA/Volodymyr The Great: Balanced Fund"</t>
  </si>
  <si>
    <t>"Concorde Stability"</t>
  </si>
  <si>
    <t>"Nadbannia"</t>
  </si>
  <si>
    <t>"SEM Azhio"</t>
  </si>
  <si>
    <t>"Millenium Balanced"</t>
  </si>
  <si>
    <t>"Bonum Optimum"</t>
  </si>
  <si>
    <t>"Troika Dialog Equities"</t>
  </si>
  <si>
    <t>"Patron"</t>
  </si>
  <si>
    <t>"UksSib A-VISTA"</t>
  </si>
  <si>
    <t>"ART Index"</t>
  </si>
  <si>
    <t xml:space="preserve">Other </t>
  </si>
  <si>
    <t>Total</t>
  </si>
  <si>
    <t>* All funds are diversified unit funds.</t>
  </si>
  <si>
    <t>LLC "AMC  "OTP Capital"</t>
  </si>
  <si>
    <t>PrJSC "Kinto"</t>
  </si>
  <si>
    <t>LLC AMC JSPF "Citadele Asset Management Ukraine"</t>
  </si>
  <si>
    <t>LLC "AMC "Raiffeisen Aval"</t>
  </si>
  <si>
    <t xml:space="preserve">PrJSC AMC "SPARTA" </t>
  </si>
  <si>
    <t>LLC AMC "SEB Asset Management Ukraine"</t>
  </si>
  <si>
    <t>LLC "AMC "PIOGLOBAL Ukraine"</t>
  </si>
  <si>
    <t>LLC AMC "Vsesvit"</t>
  </si>
  <si>
    <t>LLC AMC "Delta-Capital"</t>
  </si>
  <si>
    <t xml:space="preserve">LLC AMC "EAVEX ASSET MANAGEMENT" </t>
  </si>
  <si>
    <t>AMC "Dragon Asset Management"</t>
  </si>
  <si>
    <t>LLC AMC "Concorde Asset Management"</t>
  </si>
  <si>
    <t>LLC "AMC "UPI CAPITAL"</t>
  </si>
  <si>
    <t>LLC AMC-JSPF "Troika Dialog Ukraine"</t>
  </si>
  <si>
    <t>LLC AMC "Univer Management"</t>
  </si>
  <si>
    <t xml:space="preserve">LLC "AMC "ТАSK-Invest" </t>
  </si>
  <si>
    <t>LLC "AMC "Art-Capital Management"</t>
  </si>
  <si>
    <t xml:space="preserve">LLC "AMC "Community Asset Management" </t>
  </si>
  <si>
    <t>LLC "Millenium Asset Management"</t>
  </si>
  <si>
    <t>LLC AMC "Bonum Group"</t>
  </si>
  <si>
    <t>LLC "VUK"</t>
  </si>
  <si>
    <t xml:space="preserve">JSC AMC JSPF "UkrSib Asset Management" </t>
  </si>
  <si>
    <t>Open-ended funds' rates of return. Sorting by the date of reaching compliance with the standards</t>
  </si>
  <si>
    <t>Average</t>
  </si>
  <si>
    <t>no data</t>
  </si>
  <si>
    <t>* The indicator "since the fund's inception, % per annum (average)" is calculated based on compound interest formula.</t>
  </si>
  <si>
    <t>** As the fund was recognized less than a year ago, the indicator "since the fund's inception, % per annum (average)" will not be representative.</t>
  </si>
  <si>
    <t>Rate of return on investment certificates</t>
  </si>
  <si>
    <t>Fund</t>
  </si>
  <si>
    <t>Registration date</t>
  </si>
  <si>
    <t>Date of reaching compliance with the standards</t>
  </si>
  <si>
    <t xml:space="preserve">one month </t>
  </si>
  <si>
    <t xml:space="preserve">three months </t>
  </si>
  <si>
    <t xml:space="preserve">six months </t>
  </si>
  <si>
    <t xml:space="preserve">1 year </t>
  </si>
  <si>
    <t>since year beginning</t>
  </si>
  <si>
    <t>since the fund's inception</t>
  </si>
  <si>
    <t>since the fund's inception, % per annum (average)*</t>
  </si>
  <si>
    <t>"Concorde Stability”</t>
  </si>
  <si>
    <t>"Altus-Deposit'</t>
  </si>
  <si>
    <t xml:space="preserve"> Open-ended funds' dynamics.  Ranking by net inflow</t>
  </si>
  <si>
    <t>Net asset value</t>
  </si>
  <si>
    <t>Number of investment certificates in circulation</t>
  </si>
  <si>
    <t>Net inflow/ outflow of capital during month, UAH thsd.</t>
  </si>
  <si>
    <t>Change, UAH thsd.</t>
  </si>
  <si>
    <t>Change, %</t>
  </si>
  <si>
    <t>Change, items</t>
  </si>
  <si>
    <t>Other</t>
  </si>
  <si>
    <t>NAV change, UAH thsd.</t>
  </si>
  <si>
    <t>NAV change, %</t>
  </si>
  <si>
    <t>Net inflow/ outflow of capital, UAH thsd.</t>
  </si>
  <si>
    <t>Funds' average rate of return</t>
  </si>
  <si>
    <t>EURO deposits</t>
  </si>
  <si>
    <t>USD deposits</t>
  </si>
  <si>
    <t>UAH deposits</t>
  </si>
  <si>
    <t>"Gold" deposit (at official rate of gold)</t>
  </si>
  <si>
    <t>"Altus-Balanced"</t>
  </si>
  <si>
    <t>Interval funds. Ranking by NAV</t>
  </si>
  <si>
    <t>No</t>
  </si>
  <si>
    <t>Form</t>
  </si>
  <si>
    <t>Type</t>
  </si>
  <si>
    <t>"Platinum"</t>
  </si>
  <si>
    <t>unit</t>
  </si>
  <si>
    <t>diversified</t>
  </si>
  <si>
    <t>LLC "Dragon Asset Management"</t>
  </si>
  <si>
    <t>"Absolute-Invest"</t>
  </si>
  <si>
    <t>LLC AMC "Absolute Asset Management"</t>
  </si>
  <si>
    <t>"Central Investment Fund"</t>
  </si>
  <si>
    <t>CJSC AMC "INEKO-INVEST"</t>
  </si>
  <si>
    <t>"Concorde Perspectiva"</t>
  </si>
  <si>
    <t>"Aurum"</t>
  </si>
  <si>
    <t>"OTP Balanced"</t>
  </si>
  <si>
    <t>"Balanced Fund "Parity"</t>
  </si>
  <si>
    <t>LLC AMC "ART - CAPITAL Management"</t>
  </si>
  <si>
    <t>"Optimum"</t>
  </si>
  <si>
    <t>LLC AMC "SEM"</t>
  </si>
  <si>
    <t>"UNIVER.UA/Otaman: Fund of Perspective Equities"</t>
  </si>
  <si>
    <t>LLC "AMC "Univer Management"</t>
  </si>
  <si>
    <t>"Orion"</t>
  </si>
  <si>
    <t>LLC "AMC  "UPI CAPITAL"</t>
  </si>
  <si>
    <t>Interval funds' rates of return. Sorting by the date of reaching compliance with the standards</t>
  </si>
  <si>
    <t>Interval funds' dynamics.  Ranking by net inflow</t>
  </si>
  <si>
    <t>Fund name</t>
  </si>
  <si>
    <t>Closed-end funds. Ranking by NAV</t>
  </si>
  <si>
    <t>Number of securities in circulation, items</t>
  </si>
  <si>
    <t>NAV per one security, UAH</t>
  </si>
  <si>
    <t>Security nominal, UAH</t>
  </si>
  <si>
    <t>"Raiffaisen Foreign Currency"</t>
  </si>
  <si>
    <t>non-diversified</t>
  </si>
  <si>
    <t>corporate</t>
  </si>
  <si>
    <t>"Pershyi Zolotyi"</t>
  </si>
  <si>
    <t>"AntiBank"</t>
  </si>
  <si>
    <t>"Magister - Energy Industry Fund"</t>
  </si>
  <si>
    <t>LLC AMC "Magister"</t>
  </si>
  <si>
    <t>"Ukrainian Exchange Index"</t>
  </si>
  <si>
    <t>PrSC "Kinto"</t>
  </si>
  <si>
    <t>"OTP Dynamic"</t>
  </si>
  <si>
    <t>LLC AMC "OTP Capital"</t>
  </si>
  <si>
    <t>"UNIVER.UA/SKIF-Real Estate Fund"</t>
  </si>
  <si>
    <t>LLC AMC "UNIVER Management"</t>
  </si>
  <si>
    <t>"KINTO-Summer"</t>
  </si>
  <si>
    <t>"KINTO-Autumn"</t>
  </si>
  <si>
    <t>"KINTO-Spring"</t>
  </si>
  <si>
    <t>"KINTO-Winter"</t>
  </si>
  <si>
    <t>LLC AMC "UPI CAPITAL"</t>
  </si>
  <si>
    <t>Closed-end funds' rates of return. Sorting by the date of reaching compliance with the standards</t>
  </si>
  <si>
    <t>Rate of return on securities</t>
  </si>
  <si>
    <t>Number of securities in circulation</t>
  </si>
  <si>
    <t>"Centavr"</t>
  </si>
  <si>
    <t>Closed-end funds' dynamics.  Ranking by net inflow</t>
  </si>
  <si>
    <t>LLC AMC "Altus Assets Activities"</t>
  </si>
</sst>
</file>

<file path=xl/styles.xml><?xml version="1.0" encoding="utf-8"?>
<styleSheet xmlns="http://schemas.openxmlformats.org/spreadsheetml/2006/main">
  <numFmts count="3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sz val="9"/>
      <color indexed="8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.75"/>
      <color indexed="48"/>
      <name val="Arial Cyr"/>
      <family val="0"/>
    </font>
    <font>
      <b/>
      <sz val="8"/>
      <color indexed="12"/>
      <name val="Arial Cyr"/>
      <family val="0"/>
    </font>
    <font>
      <b/>
      <sz val="8.75"/>
      <color indexed="17"/>
      <name val="Arial Cyr"/>
      <family val="0"/>
    </font>
    <font>
      <b/>
      <sz val="8"/>
      <color indexed="17"/>
      <name val="Arial Cyr"/>
      <family val="0"/>
    </font>
    <font>
      <b/>
      <sz val="8.75"/>
      <color indexed="20"/>
      <name val="Arial Cyr"/>
      <family val="0"/>
    </font>
    <font>
      <b/>
      <sz val="8"/>
      <color indexed="20"/>
      <name val="Arial Cyr"/>
      <family val="0"/>
    </font>
    <font>
      <b/>
      <sz val="9.5"/>
      <color indexed="23"/>
      <name val="Arial Cyr"/>
      <family val="0"/>
    </font>
    <font>
      <b/>
      <sz val="8"/>
      <color indexed="23"/>
      <name val="Arial Cyr"/>
      <family val="0"/>
    </font>
    <font>
      <b/>
      <sz val="8.75"/>
      <color indexed="18"/>
      <name val="Arial Cyr"/>
      <family val="0"/>
    </font>
    <font>
      <b/>
      <sz val="8"/>
      <color indexed="18"/>
      <name val="Arial Cyr"/>
      <family val="0"/>
    </font>
    <font>
      <b/>
      <i/>
      <sz val="11"/>
      <color indexed="8"/>
      <name val="Arial Cyr"/>
      <family val="0"/>
    </font>
    <font>
      <b/>
      <i/>
      <sz val="11.5"/>
      <color indexed="8"/>
      <name val="Arial Cyr"/>
      <family val="0"/>
    </font>
    <font>
      <b/>
      <sz val="10.1"/>
      <color indexed="8"/>
      <name val="Arial Cyr"/>
      <family val="0"/>
    </font>
    <font>
      <sz val="9.5"/>
      <color indexed="8"/>
      <name val="Arial Cyr"/>
      <family val="0"/>
    </font>
    <font>
      <b/>
      <sz val="11"/>
      <color indexed="63"/>
      <name val="Arial Cyr"/>
      <family val="0"/>
    </font>
    <font>
      <sz val="11"/>
      <color indexed="63"/>
      <name val="Arial Cyr"/>
      <family val="0"/>
    </font>
    <font>
      <sz val="10"/>
      <color indexed="63"/>
      <name val="Arial Cyr"/>
      <family val="0"/>
    </font>
    <font>
      <b/>
      <i/>
      <sz val="12"/>
      <color indexed="8"/>
      <name val="Arial Cyr"/>
      <family val="0"/>
    </font>
    <font>
      <sz val="10.25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48"/>
      <name val="Arial"/>
      <family val="2"/>
    </font>
    <font>
      <b/>
      <i/>
      <sz val="14"/>
      <color indexed="8"/>
      <name val="Arial"/>
      <family val="2"/>
    </font>
    <font>
      <sz val="11.75"/>
      <color indexed="8"/>
      <name val="Arial Cyr"/>
      <family val="0"/>
    </font>
    <font>
      <sz val="9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12"/>
      <name val="Arial"/>
      <family val="2"/>
    </font>
    <font>
      <b/>
      <sz val="11.95"/>
      <color indexed="8"/>
      <name val="Arial"/>
      <family val="2"/>
    </font>
    <font>
      <sz val="10"/>
      <color indexed="55"/>
      <name val="Arial Cyr"/>
      <family val="0"/>
    </font>
    <font>
      <b/>
      <i/>
      <sz val="14"/>
      <color indexed="8"/>
      <name val="Arial Cyr"/>
      <family val="0"/>
    </font>
    <font>
      <b/>
      <sz val="10.1"/>
      <color indexed="8"/>
      <name val="Arial"/>
      <family val="2"/>
    </font>
    <font>
      <sz val="8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dotted">
        <color indexed="55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10" fontId="8" fillId="0" borderId="0" xfId="63" applyNumberFormat="1" applyFont="1" applyFill="1" applyBorder="1" applyAlignment="1">
      <alignment horizontal="right" vertical="center"/>
    </xf>
    <xf numFmtId="1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15" xfId="0" applyFont="1" applyBorder="1" applyAlignment="1">
      <alignment horizontal="center" vertical="center" wrapText="1"/>
    </xf>
    <xf numFmtId="14" fontId="10" fillId="0" borderId="16" xfId="0" applyNumberFormat="1" applyFont="1" applyBorder="1" applyAlignment="1">
      <alignment horizontal="center" vertical="center" wrapText="1"/>
    </xf>
    <xf numFmtId="0" fontId="16" fillId="0" borderId="14" xfId="55" applyFont="1" applyFill="1" applyBorder="1" applyAlignment="1">
      <alignment vertical="center" wrapText="1"/>
      <protection/>
    </xf>
    <xf numFmtId="10" fontId="16" fillId="0" borderId="17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shrinkToFit="1"/>
    </xf>
    <xf numFmtId="4" fontId="9" fillId="0" borderId="20" xfId="0" applyNumberFormat="1" applyFont="1" applyFill="1" applyBorder="1" applyAlignment="1">
      <alignment horizontal="right" vertical="center" indent="1"/>
    </xf>
    <xf numFmtId="3" fontId="9" fillId="0" borderId="20" xfId="0" applyNumberFormat="1" applyFont="1" applyFill="1" applyBorder="1" applyAlignment="1">
      <alignment horizontal="right" vertical="center" indent="1"/>
    </xf>
    <xf numFmtId="4" fontId="9" fillId="0" borderId="21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8" fillId="0" borderId="0" xfId="42" applyFont="1" applyFill="1" applyBorder="1" applyAlignment="1" applyProtection="1">
      <alignment horizontal="left" vertical="center"/>
      <protection/>
    </xf>
    <xf numFmtId="0" fontId="18" fillId="0" borderId="0" xfId="42" applyFont="1" applyFill="1" applyBorder="1" applyAlignment="1" applyProtection="1">
      <alignment horizontal="left" vertical="center" wrapText="1"/>
      <protection/>
    </xf>
    <xf numFmtId="0" fontId="18" fillId="0" borderId="0" xfId="42" applyNumberFormat="1" applyFont="1" applyFill="1" applyBorder="1" applyAlignment="1" applyProtection="1">
      <alignment horizontal="left" vertical="center"/>
      <protection/>
    </xf>
    <xf numFmtId="0" fontId="18" fillId="0" borderId="0" xfId="42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6" fillId="0" borderId="0" xfId="55" applyFont="1" applyFill="1" applyBorder="1" applyAlignment="1">
      <alignment vertical="center" wrapText="1"/>
      <protection/>
    </xf>
    <xf numFmtId="10" fontId="16" fillId="0" borderId="0" xfId="56" applyNumberFormat="1" applyFont="1" applyFill="1" applyBorder="1" applyAlignment="1">
      <alignment horizontal="center" vertical="center" wrapText="1"/>
      <protection/>
    </xf>
    <xf numFmtId="4" fontId="22" fillId="0" borderId="24" xfId="0" applyNumberFormat="1" applyFont="1" applyFill="1" applyBorder="1" applyAlignment="1">
      <alignment horizontal="center" vertical="center"/>
    </xf>
    <xf numFmtId="4" fontId="22" fillId="0" borderId="25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6" fillId="0" borderId="29" xfId="56" applyNumberFormat="1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 shrinkToFit="1"/>
    </xf>
    <xf numFmtId="4" fontId="22" fillId="0" borderId="0" xfId="0" applyNumberFormat="1" applyFont="1" applyFill="1" applyBorder="1" applyAlignment="1">
      <alignment horizontal="right" vertical="center" indent="1"/>
    </xf>
    <xf numFmtId="10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5" xfId="0" applyFont="1" applyBorder="1" applyAlignment="1">
      <alignment vertical="center" wrapText="1"/>
    </xf>
    <xf numFmtId="0" fontId="6" fillId="0" borderId="0" xfId="0" applyFont="1" applyAlignment="1">
      <alignment/>
    </xf>
    <xf numFmtId="186" fontId="2" fillId="0" borderId="0" xfId="53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0" fontId="16" fillId="0" borderId="30" xfId="55" applyFont="1" applyFill="1" applyBorder="1" applyAlignment="1">
      <alignment vertical="center" wrapText="1"/>
      <protection/>
    </xf>
    <xf numFmtId="10" fontId="16" fillId="0" borderId="31" xfId="56" applyNumberFormat="1" applyFont="1" applyFill="1" applyBorder="1" applyAlignment="1">
      <alignment horizontal="center" vertical="center" wrapText="1"/>
      <protection/>
    </xf>
    <xf numFmtId="10" fontId="16" fillId="0" borderId="32" xfId="56" applyNumberFormat="1" applyFont="1" applyFill="1" applyBorder="1" applyAlignment="1">
      <alignment horizontal="center" vertical="center" wrapText="1"/>
      <protection/>
    </xf>
    <xf numFmtId="0" fontId="9" fillId="0" borderId="33" xfId="0" applyFont="1" applyFill="1" applyBorder="1" applyAlignment="1">
      <alignment vertical="center"/>
    </xf>
    <xf numFmtId="4" fontId="9" fillId="0" borderId="33" xfId="0" applyNumberFormat="1" applyFont="1" applyFill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 indent="1"/>
    </xf>
    <xf numFmtId="0" fontId="16" fillId="0" borderId="17" xfId="54" applyFont="1" applyFill="1" applyBorder="1" applyAlignment="1">
      <alignment vertical="center" wrapText="1"/>
      <protection/>
    </xf>
    <xf numFmtId="4" fontId="16" fillId="0" borderId="17" xfId="54" applyNumberFormat="1" applyFont="1" applyFill="1" applyBorder="1" applyAlignment="1">
      <alignment horizontal="right" vertical="center" wrapText="1" indent="1"/>
      <protection/>
    </xf>
    <xf numFmtId="3" fontId="16" fillId="0" borderId="17" xfId="54" applyNumberFormat="1" applyFont="1" applyFill="1" applyBorder="1" applyAlignment="1">
      <alignment horizontal="right" vertical="center" wrapText="1" indent="1"/>
      <protection/>
    </xf>
    <xf numFmtId="0" fontId="17" fillId="0" borderId="29" xfId="42" applyFont="1" applyFill="1" applyBorder="1" applyAlignment="1" applyProtection="1">
      <alignment vertical="center" wrapText="1"/>
      <protection/>
    </xf>
    <xf numFmtId="0" fontId="16" fillId="0" borderId="34" xfId="55" applyFont="1" applyFill="1" applyBorder="1" applyAlignment="1">
      <alignment vertical="center" wrapText="1"/>
      <protection/>
    </xf>
    <xf numFmtId="10" fontId="16" fillId="0" borderId="35" xfId="56" applyNumberFormat="1" applyFont="1" applyFill="1" applyBorder="1" applyAlignment="1">
      <alignment horizontal="center" vertical="center" wrapText="1"/>
      <protection/>
    </xf>
    <xf numFmtId="0" fontId="9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 wrapText="1" shrinkToFit="1"/>
    </xf>
    <xf numFmtId="4" fontId="10" fillId="0" borderId="38" xfId="0" applyNumberFormat="1" applyFont="1" applyFill="1" applyBorder="1" applyAlignment="1">
      <alignment horizontal="right" vertical="center" indent="1"/>
    </xf>
    <xf numFmtId="3" fontId="10" fillId="0" borderId="39" xfId="0" applyNumberFormat="1" applyFont="1" applyFill="1" applyBorder="1" applyAlignment="1">
      <alignment horizontal="right" vertical="center" indent="1"/>
    </xf>
    <xf numFmtId="4" fontId="10" fillId="0" borderId="40" xfId="0" applyNumberFormat="1" applyFont="1" applyFill="1" applyBorder="1" applyAlignment="1">
      <alignment horizontal="right" vertical="center" indent="1"/>
    </xf>
    <xf numFmtId="10" fontId="9" fillId="0" borderId="20" xfId="64" applyNumberFormat="1" applyFont="1" applyFill="1" applyBorder="1" applyAlignment="1">
      <alignment horizontal="right" vertical="center" indent="1"/>
    </xf>
    <xf numFmtId="10" fontId="10" fillId="0" borderId="24" xfId="0" applyNumberFormat="1" applyFont="1" applyFill="1" applyBorder="1" applyAlignment="1">
      <alignment horizontal="right" vertical="center" indent="1"/>
    </xf>
    <xf numFmtId="4" fontId="24" fillId="0" borderId="24" xfId="57" applyNumberFormat="1" applyFont="1" applyFill="1" applyBorder="1" applyAlignment="1">
      <alignment horizontal="right" vertical="center" wrapText="1" indent="1"/>
      <protection/>
    </xf>
    <xf numFmtId="3" fontId="24" fillId="0" borderId="24" xfId="57" applyNumberFormat="1" applyFont="1" applyFill="1" applyBorder="1" applyAlignment="1">
      <alignment horizontal="right" vertical="center" wrapText="1" indent="1"/>
      <protection/>
    </xf>
    <xf numFmtId="10" fontId="16" fillId="0" borderId="17" xfId="56" applyNumberFormat="1" applyFont="1" applyFill="1" applyBorder="1" applyAlignment="1">
      <alignment horizontal="right" vertical="center" wrapText="1" indent="1"/>
      <protection/>
    </xf>
    <xf numFmtId="0" fontId="9" fillId="0" borderId="41" xfId="0" applyFont="1" applyBorder="1" applyAlignment="1">
      <alignment vertical="center"/>
    </xf>
    <xf numFmtId="14" fontId="9" fillId="0" borderId="41" xfId="0" applyNumberFormat="1" applyFont="1" applyBorder="1" applyAlignment="1">
      <alignment horizontal="center" vertical="center"/>
    </xf>
    <xf numFmtId="14" fontId="9" fillId="0" borderId="42" xfId="0" applyNumberFormat="1" applyFont="1" applyBorder="1" applyAlignment="1">
      <alignment horizontal="center" vertical="center"/>
    </xf>
    <xf numFmtId="14" fontId="16" fillId="0" borderId="17" xfId="55" applyNumberFormat="1" applyFont="1" applyFill="1" applyBorder="1" applyAlignment="1">
      <alignment horizontal="center" vertical="center" wrapText="1"/>
      <protection/>
    </xf>
    <xf numFmtId="10" fontId="16" fillId="0" borderId="43" xfId="58" applyNumberFormat="1" applyFont="1" applyFill="1" applyBorder="1" applyAlignment="1">
      <alignment horizontal="right" vertical="center" wrapText="1" indent="1"/>
      <protection/>
    </xf>
    <xf numFmtId="0" fontId="9" fillId="0" borderId="34" xfId="0" applyFont="1" applyBorder="1" applyAlignment="1">
      <alignment horizontal="center" vertical="center"/>
    </xf>
    <xf numFmtId="14" fontId="16" fillId="0" borderId="44" xfId="55" applyNumberFormat="1" applyFont="1" applyFill="1" applyBorder="1" applyAlignment="1">
      <alignment horizontal="center" vertical="center" wrapText="1"/>
      <protection/>
    </xf>
    <xf numFmtId="10" fontId="16" fillId="0" borderId="44" xfId="56" applyNumberFormat="1" applyFont="1" applyFill="1" applyBorder="1" applyAlignment="1">
      <alignment horizontal="right" vertical="center" wrapText="1" indent="1"/>
      <protection/>
    </xf>
    <xf numFmtId="10" fontId="16" fillId="0" borderId="45" xfId="58" applyNumberFormat="1" applyFont="1" applyFill="1" applyBorder="1" applyAlignment="1">
      <alignment horizontal="right" vertical="center" wrapText="1" indent="1"/>
      <protection/>
    </xf>
    <xf numFmtId="10" fontId="9" fillId="0" borderId="0" xfId="0" applyNumberFormat="1" applyFont="1" applyFill="1" applyBorder="1" applyAlignment="1">
      <alignment horizontal="center" vertical="center"/>
    </xf>
    <xf numFmtId="4" fontId="16" fillId="0" borderId="17" xfId="54" applyNumberFormat="1" applyFont="1" applyFill="1" applyBorder="1" applyAlignment="1">
      <alignment horizontal="center" vertical="center" wrapText="1"/>
      <protection/>
    </xf>
    <xf numFmtId="3" fontId="16" fillId="0" borderId="17" xfId="54" applyNumberFormat="1" applyFont="1" applyFill="1" applyBorder="1" applyAlignment="1">
      <alignment horizontal="center" vertical="center" wrapText="1"/>
      <protection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vertical="center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20" xfId="0" applyNumberFormat="1" applyFont="1" applyBorder="1" applyAlignment="1">
      <alignment vertical="center"/>
    </xf>
    <xf numFmtId="10" fontId="16" fillId="0" borderId="0" xfId="56" applyNumberFormat="1" applyFont="1" applyFill="1" applyBorder="1" applyAlignment="1">
      <alignment horizontal="right" vertical="center" wrapText="1" indent="1"/>
      <protection/>
    </xf>
    <xf numFmtId="10" fontId="9" fillId="0" borderId="17" xfId="0" applyNumberFormat="1" applyFont="1" applyBorder="1" applyAlignment="1">
      <alignment horizontal="right" vertical="center" indent="1"/>
    </xf>
    <xf numFmtId="4" fontId="9" fillId="0" borderId="21" xfId="0" applyNumberFormat="1" applyFont="1" applyBorder="1" applyAlignment="1">
      <alignment vertical="center"/>
    </xf>
    <xf numFmtId="10" fontId="9" fillId="0" borderId="47" xfId="0" applyNumberFormat="1" applyFont="1" applyBorder="1" applyAlignment="1">
      <alignment horizontal="right" vertical="center" indent="1"/>
    </xf>
    <xf numFmtId="10" fontId="9" fillId="0" borderId="29" xfId="0" applyNumberFormat="1" applyFont="1" applyBorder="1" applyAlignment="1">
      <alignment horizontal="right" vertical="center" indent="1"/>
    </xf>
    <xf numFmtId="10" fontId="0" fillId="0" borderId="29" xfId="0" applyNumberFormat="1" applyBorder="1" applyAlignment="1">
      <alignment horizontal="right" vertical="center" indent="1"/>
    </xf>
    <xf numFmtId="10" fontId="0" fillId="0" borderId="47" xfId="0" applyNumberFormat="1" applyBorder="1" applyAlignment="1">
      <alignment horizontal="right" vertical="center" indent="1"/>
    </xf>
    <xf numFmtId="10" fontId="9" fillId="0" borderId="29" xfId="0" applyNumberFormat="1" applyFont="1" applyFill="1" applyBorder="1" applyAlignment="1">
      <alignment horizontal="right" vertical="center" indent="1"/>
    </xf>
    <xf numFmtId="2" fontId="9" fillId="0" borderId="21" xfId="0" applyNumberFormat="1" applyFont="1" applyFill="1" applyBorder="1" applyAlignment="1">
      <alignment horizontal="right" vertical="center" indent="1"/>
    </xf>
    <xf numFmtId="0" fontId="9" fillId="0" borderId="48" xfId="0" applyFont="1" applyFill="1" applyBorder="1" applyAlignment="1">
      <alignment horizontal="left" vertical="center" wrapText="1" shrinkToFit="1"/>
    </xf>
    <xf numFmtId="4" fontId="9" fillId="0" borderId="49" xfId="0" applyNumberFormat="1" applyFont="1" applyFill="1" applyBorder="1" applyAlignment="1">
      <alignment horizontal="right" vertical="center" indent="1"/>
    </xf>
    <xf numFmtId="10" fontId="9" fillId="0" borderId="49" xfId="64" applyNumberFormat="1" applyFont="1" applyFill="1" applyBorder="1" applyAlignment="1">
      <alignment horizontal="right" vertical="center" indent="1"/>
    </xf>
    <xf numFmtId="4" fontId="9" fillId="0" borderId="50" xfId="0" applyNumberFormat="1" applyFont="1" applyFill="1" applyBorder="1" applyAlignment="1">
      <alignment horizontal="right" vertical="center" indent="1"/>
    </xf>
    <xf numFmtId="0" fontId="9" fillId="0" borderId="51" xfId="0" applyFont="1" applyFill="1" applyBorder="1" applyAlignment="1">
      <alignment horizontal="left" vertical="center" wrapText="1" shrinkToFit="1"/>
    </xf>
    <xf numFmtId="4" fontId="9" fillId="0" borderId="52" xfId="0" applyNumberFormat="1" applyFont="1" applyFill="1" applyBorder="1" applyAlignment="1">
      <alignment horizontal="right" vertical="center" indent="1"/>
    </xf>
    <xf numFmtId="10" fontId="9" fillId="0" borderId="52" xfId="64" applyNumberFormat="1" applyFont="1" applyFill="1" applyBorder="1" applyAlignment="1">
      <alignment horizontal="right" vertical="center" indent="1"/>
    </xf>
    <xf numFmtId="4" fontId="9" fillId="0" borderId="53" xfId="0" applyNumberFormat="1" applyFont="1" applyFill="1" applyBorder="1" applyAlignment="1">
      <alignment horizontal="right" vertical="center" indent="1"/>
    </xf>
    <xf numFmtId="2" fontId="9" fillId="0" borderId="5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55" xfId="0" applyFont="1" applyFill="1" applyBorder="1" applyAlignment="1">
      <alignment horizontal="left" vertical="center" wrapText="1" shrinkToFit="1"/>
    </xf>
    <xf numFmtId="4" fontId="9" fillId="0" borderId="56" xfId="0" applyNumberFormat="1" applyFont="1" applyFill="1" applyBorder="1" applyAlignment="1">
      <alignment horizontal="right" vertical="center" indent="1"/>
    </xf>
    <xf numFmtId="10" fontId="16" fillId="0" borderId="57" xfId="56" applyNumberFormat="1" applyFont="1" applyFill="1" applyBorder="1" applyAlignment="1">
      <alignment horizontal="right" vertical="center" wrapText="1" indent="1"/>
      <protection/>
    </xf>
    <xf numFmtId="4" fontId="9" fillId="0" borderId="58" xfId="0" applyNumberFormat="1" applyFont="1" applyFill="1" applyBorder="1" applyAlignment="1">
      <alignment horizontal="right" vertical="center" indent="1"/>
    </xf>
    <xf numFmtId="0" fontId="9" fillId="0" borderId="54" xfId="0" applyFont="1" applyFill="1" applyBorder="1" applyAlignment="1">
      <alignment vertical="center"/>
    </xf>
    <xf numFmtId="10" fontId="9" fillId="0" borderId="54" xfId="0" applyNumberFormat="1" applyFont="1" applyFill="1" applyBorder="1" applyAlignment="1">
      <alignment horizontal="right" vertical="center" indent="1"/>
    </xf>
    <xf numFmtId="2" fontId="9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vertical="center" indent="1"/>
    </xf>
    <xf numFmtId="2" fontId="9" fillId="0" borderId="0" xfId="0" applyNumberFormat="1" applyFont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59" xfId="0" applyFont="1" applyFill="1" applyBorder="1" applyAlignment="1">
      <alignment horizontal="left" vertical="center" wrapText="1" shrinkToFit="1"/>
    </xf>
    <xf numFmtId="4" fontId="9" fillId="0" borderId="60" xfId="0" applyNumberFormat="1" applyFont="1" applyFill="1" applyBorder="1" applyAlignment="1">
      <alignment horizontal="right" vertical="center" indent="1"/>
    </xf>
    <xf numFmtId="10" fontId="9" fillId="0" borderId="60" xfId="64" applyNumberFormat="1" applyFont="1" applyFill="1" applyBorder="1" applyAlignment="1">
      <alignment horizontal="right" vertical="center" indent="1"/>
    </xf>
    <xf numFmtId="10" fontId="16" fillId="0" borderId="17" xfId="56" applyNumberFormat="1" applyFont="1" applyFill="1" applyBorder="1" applyAlignment="1">
      <alignment horizontal="right" vertical="center" indent="1"/>
      <protection/>
    </xf>
    <xf numFmtId="10" fontId="16" fillId="0" borderId="29" xfId="56" applyNumberFormat="1" applyFont="1" applyFill="1" applyBorder="1" applyAlignment="1">
      <alignment horizontal="right" vertical="center" indent="1"/>
      <protection/>
    </xf>
    <xf numFmtId="10" fontId="16" fillId="0" borderId="32" xfId="56" applyNumberFormat="1" applyFont="1" applyFill="1" applyBorder="1" applyAlignment="1">
      <alignment horizontal="right" vertical="center" indent="1"/>
      <protection/>
    </xf>
    <xf numFmtId="10" fontId="16" fillId="0" borderId="44" xfId="56" applyNumberFormat="1" applyFont="1" applyFill="1" applyBorder="1" applyAlignment="1">
      <alignment horizontal="right" vertical="center" indent="1"/>
      <protection/>
    </xf>
    <xf numFmtId="10" fontId="16" fillId="0" borderId="35" xfId="56" applyNumberFormat="1" applyFont="1" applyFill="1" applyBorder="1" applyAlignment="1">
      <alignment horizontal="right" vertical="center" indent="1"/>
      <protection/>
    </xf>
    <xf numFmtId="10" fontId="16" fillId="0" borderId="21" xfId="56" applyNumberFormat="1" applyFont="1" applyFill="1" applyBorder="1" applyAlignment="1">
      <alignment horizontal="right" vertical="center" indent="1"/>
      <protection/>
    </xf>
    <xf numFmtId="10" fontId="14" fillId="0" borderId="21" xfId="0" applyNumberFormat="1" applyFont="1" applyBorder="1" applyAlignment="1">
      <alignment horizontal="right" vertical="center" indent="1"/>
    </xf>
    <xf numFmtId="10" fontId="16" fillId="0" borderId="61" xfId="56" applyNumberFormat="1" applyFont="1" applyFill="1" applyBorder="1" applyAlignment="1">
      <alignment horizontal="right" vertical="center" indent="1"/>
      <protection/>
    </xf>
    <xf numFmtId="10" fontId="14" fillId="0" borderId="61" xfId="0" applyNumberFormat="1" applyFont="1" applyBorder="1" applyAlignment="1">
      <alignment horizontal="right" vertical="center" indent="1"/>
    </xf>
    <xf numFmtId="10" fontId="16" fillId="0" borderId="40" xfId="56" applyNumberFormat="1" applyFont="1" applyFill="1" applyBorder="1" applyAlignment="1">
      <alignment horizontal="right" vertical="center" indent="1"/>
      <protection/>
    </xf>
    <xf numFmtId="0" fontId="24" fillId="0" borderId="14" xfId="55" applyFont="1" applyFill="1" applyBorder="1" applyAlignment="1">
      <alignment vertical="center" wrapText="1"/>
      <protection/>
    </xf>
    <xf numFmtId="14" fontId="24" fillId="0" borderId="17" xfId="55" applyNumberFormat="1" applyFont="1" applyFill="1" applyBorder="1" applyAlignment="1">
      <alignment horizontal="center" vertical="center" wrapText="1"/>
      <protection/>
    </xf>
    <xf numFmtId="10" fontId="24" fillId="0" borderId="17" xfId="56" applyNumberFormat="1" applyFont="1" applyFill="1" applyBorder="1" applyAlignment="1">
      <alignment horizontal="right" vertical="center" wrapText="1" indent="1"/>
      <protection/>
    </xf>
    <xf numFmtId="10" fontId="16" fillId="0" borderId="58" xfId="56" applyNumberFormat="1" applyFont="1" applyFill="1" applyBorder="1" applyAlignment="1">
      <alignment horizontal="right" vertical="center" indent="1"/>
      <protection/>
    </xf>
    <xf numFmtId="0" fontId="9" fillId="0" borderId="0" xfId="0" applyFont="1" applyBorder="1" applyAlignment="1">
      <alignment horizontal="center" vertical="center"/>
    </xf>
    <xf numFmtId="10" fontId="24" fillId="0" borderId="17" xfId="56" applyNumberFormat="1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10" fontId="15" fillId="0" borderId="44" xfId="56" applyNumberFormat="1" applyFont="1" applyFill="1" applyBorder="1" applyAlignment="1">
      <alignment horizontal="left" vertical="center" wrapText="1"/>
      <protection/>
    </xf>
    <xf numFmtId="10" fontId="16" fillId="0" borderId="14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10" fontId="15" fillId="0" borderId="0" xfId="56" applyNumberFormat="1" applyFont="1" applyFill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6" fillId="0" borderId="14" xfId="55" applyFont="1" applyFill="1" applyBorder="1" applyAlignment="1">
      <alignment vertical="center"/>
      <protection/>
    </xf>
    <xf numFmtId="0" fontId="16" fillId="0" borderId="17" xfId="54" applyFont="1" applyFill="1" applyBorder="1" applyAlignment="1">
      <alignment vertical="center"/>
      <protection/>
    </xf>
    <xf numFmtId="0" fontId="16" fillId="0" borderId="44" xfId="54" applyFont="1" applyFill="1" applyBorder="1" applyAlignment="1">
      <alignment vertical="center" wrapText="1"/>
      <protection/>
    </xf>
    <xf numFmtId="10" fontId="16" fillId="0" borderId="32" xfId="56" applyNumberFormat="1" applyFont="1" applyFill="1" applyBorder="1" applyAlignment="1">
      <alignment horizontal="left" vertical="center" wrapText="1"/>
      <protection/>
    </xf>
    <xf numFmtId="0" fontId="16" fillId="0" borderId="14" xfId="55" applyFont="1" applyFill="1" applyBorder="1" applyAlignment="1">
      <alignment horizontal="left" vertical="center" wrapText="1"/>
      <protection/>
    </xf>
    <xf numFmtId="0" fontId="16" fillId="0" borderId="44" xfId="54" applyFont="1" applyFill="1" applyBorder="1" applyAlignment="1">
      <alignment vertical="center"/>
      <protection/>
    </xf>
    <xf numFmtId="0" fontId="16" fillId="0" borderId="14" xfId="55" applyFont="1" applyFill="1" applyBorder="1" applyAlignment="1">
      <alignment vertical="center" wrapText="1"/>
      <protection/>
    </xf>
    <xf numFmtId="10" fontId="16" fillId="0" borderId="0" xfId="56" applyNumberFormat="1" applyFont="1" applyFill="1" applyBorder="1" applyAlignment="1">
      <alignment horizontal="left" vertical="center" wrapText="1"/>
      <protection/>
    </xf>
    <xf numFmtId="0" fontId="16" fillId="0" borderId="0" xfId="54" applyFont="1" applyFill="1" applyBorder="1" applyAlignment="1">
      <alignment vertical="center" wrapText="1"/>
      <protection/>
    </xf>
    <xf numFmtId="4" fontId="16" fillId="0" borderId="0" xfId="54" applyNumberFormat="1" applyFont="1" applyFill="1" applyBorder="1" applyAlignment="1">
      <alignment horizontal="center" vertical="center" wrapText="1"/>
      <protection/>
    </xf>
    <xf numFmtId="3" fontId="16" fillId="0" borderId="0" xfId="54" applyNumberFormat="1" applyFont="1" applyFill="1" applyBorder="1" applyAlignment="1">
      <alignment horizontal="center" vertical="center" wrapText="1"/>
      <protection/>
    </xf>
    <xf numFmtId="4" fontId="16" fillId="0" borderId="0" xfId="54" applyNumberFormat="1" applyFont="1" applyFill="1" applyBorder="1" applyAlignment="1">
      <alignment horizontal="right" vertical="center" wrapText="1" indent="1"/>
      <protection/>
    </xf>
    <xf numFmtId="3" fontId="16" fillId="0" borderId="0" xfId="54" applyNumberFormat="1" applyFont="1" applyFill="1" applyBorder="1" applyAlignment="1">
      <alignment horizontal="right" vertical="center" wrapText="1" indent="1"/>
      <protection/>
    </xf>
    <xf numFmtId="3" fontId="9" fillId="0" borderId="0" xfId="0" applyNumberFormat="1" applyFont="1" applyBorder="1" applyAlignment="1">
      <alignment horizontal="right" vertical="center" indent="1"/>
    </xf>
    <xf numFmtId="0" fontId="17" fillId="0" borderId="0" xfId="42" applyFont="1" applyFill="1" applyBorder="1" applyAlignment="1" applyProtection="1">
      <alignment vertical="center" wrapText="1"/>
      <protection/>
    </xf>
    <xf numFmtId="4" fontId="9" fillId="0" borderId="0" xfId="0" applyNumberFormat="1" applyFont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center" vertical="center"/>
    </xf>
    <xf numFmtId="4" fontId="24" fillId="0" borderId="0" xfId="57" applyNumberFormat="1" applyFont="1" applyFill="1" applyBorder="1" applyAlignment="1">
      <alignment horizontal="right" vertical="center" wrapText="1" indent="1"/>
      <protection/>
    </xf>
    <xf numFmtId="3" fontId="24" fillId="0" borderId="0" xfId="57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/>
    </xf>
    <xf numFmtId="14" fontId="16" fillId="0" borderId="0" xfId="55" applyNumberFormat="1" applyFont="1" applyFill="1" applyBorder="1" applyAlignment="1">
      <alignment horizontal="center" vertical="center" wrapText="1"/>
      <protection/>
    </xf>
    <xf numFmtId="10" fontId="16" fillId="0" borderId="0" xfId="58" applyNumberFormat="1" applyFont="1" applyFill="1" applyBorder="1" applyAlignment="1">
      <alignment horizontal="right" vertical="center" wrapText="1" indent="1"/>
      <protection/>
    </xf>
    <xf numFmtId="10" fontId="0" fillId="0" borderId="0" xfId="0" applyNumberFormat="1" applyBorder="1" applyAlignment="1">
      <alignment horizontal="right" vertical="center" indent="1"/>
    </xf>
    <xf numFmtId="10" fontId="9" fillId="0" borderId="0" xfId="0" applyNumberFormat="1" applyFont="1" applyBorder="1" applyAlignment="1">
      <alignment horizontal="right" vertical="center" indent="1"/>
    </xf>
    <xf numFmtId="4" fontId="25" fillId="0" borderId="17" xfId="54" applyNumberFormat="1" applyFont="1" applyFill="1" applyBorder="1" applyAlignment="1">
      <alignment horizontal="center" vertical="center" wrapText="1"/>
      <protection/>
    </xf>
    <xf numFmtId="3" fontId="25" fillId="0" borderId="17" xfId="54" applyNumberFormat="1" applyFont="1" applyFill="1" applyBorder="1" applyAlignment="1">
      <alignment horizontal="center" vertical="center" wrapText="1"/>
      <protection/>
    </xf>
    <xf numFmtId="4" fontId="25" fillId="0" borderId="0" xfId="54" applyNumberFormat="1" applyFont="1" applyFill="1" applyBorder="1" applyAlignment="1">
      <alignment horizontal="center" vertical="center" wrapText="1"/>
      <protection/>
    </xf>
    <xf numFmtId="3" fontId="25" fillId="0" borderId="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24" fillId="0" borderId="33" xfId="57" applyFont="1" applyFill="1" applyBorder="1" applyAlignment="1">
      <alignment horizontal="center" vertical="center" wrapText="1"/>
      <protection/>
    </xf>
    <xf numFmtId="0" fontId="24" fillId="0" borderId="64" xfId="57" applyFont="1" applyFill="1" applyBorder="1" applyAlignment="1">
      <alignment horizontal="center" vertical="center" wrapText="1"/>
      <protection/>
    </xf>
    <xf numFmtId="0" fontId="8" fillId="0" borderId="65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6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4" fillId="0" borderId="0" xfId="5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/>
    </xf>
    <xf numFmtId="0" fontId="0" fillId="0" borderId="69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Nastya_Otkrit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Dynamics of the Ukrainian equity indexes and the rates of return of public funds in November 2012</a:t>
            </a:r>
          </a:p>
        </c:rich>
      </c:tx>
      <c:layout>
        <c:manualLayout>
          <c:xMode val="factor"/>
          <c:yMode val="factor"/>
          <c:x val="0.01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865"/>
          <c:w val="0.979"/>
          <c:h val="0.4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610086"/>
        <c:axId val="32490775"/>
      </c:barChart>
      <c:catAx>
        <c:axId val="36100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490775"/>
        <c:crosses val="autoZero"/>
        <c:auto val="1"/>
        <c:lblOffset val="0"/>
        <c:tickLblSkip val="1"/>
        <c:noMultiLvlLbl val="0"/>
      </c:catAx>
      <c:valAx>
        <c:axId val="32490775"/>
        <c:scaling>
          <c:orientation val="minMax"/>
          <c:max val="0.02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0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6905"/>
          <c:w val="0.647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Ukrainian and global equity indexes' dynamics in November 2012</a:t>
            </a:r>
          </a:p>
        </c:rich>
      </c:tx>
      <c:layout>
        <c:manualLayout>
          <c:xMode val="factor"/>
          <c:yMode val="factor"/>
          <c:x val="0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2175"/>
          <c:w val="1"/>
          <c:h val="0.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Change since year beginning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/>
            </c:numRef>
          </c:val>
        </c:ser>
        <c:overlap val="-20"/>
        <c:gapWidth val="100"/>
        <c:axId val="23981520"/>
        <c:axId val="14507089"/>
      </c:barChart>
      <c:catAx>
        <c:axId val="23981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07089"/>
        <c:crosses val="autoZero"/>
        <c:auto val="0"/>
        <c:lblOffset val="100"/>
        <c:tickLblSkip val="1"/>
        <c:noMultiLvlLbl val="0"/>
      </c:catAx>
      <c:valAx>
        <c:axId val="14507089"/>
        <c:scaling>
          <c:orientation val="minMax"/>
          <c:max val="0.27"/>
          <c:min val="-0.4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81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75"/>
          <c:y val="0.8625"/>
          <c:w val="0.593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Funds’ shares within the aggregate NAV of open-ended CII </a:t>
            </a:r>
          </a:p>
        </c:rich>
      </c:tx>
      <c:layout>
        <c:manualLayout>
          <c:xMode val="factor"/>
          <c:yMode val="factor"/>
          <c:x val="-0.0132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77"/>
          <c:y val="0.36"/>
          <c:w val="0.29125"/>
          <c:h val="0.30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В_ВЧА!$B$46:$B$56</c:f>
              <c:strCache/>
            </c:strRef>
          </c:cat>
          <c:val>
            <c:numRef>
              <c:f>В_ВЧА!$C$46:$C$56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В_ВЧА!$B$46:$B$56</c:f>
              <c:strCache/>
            </c:strRef>
          </c:cat>
          <c:val>
            <c:numRef>
              <c:f>В_ВЧА!$D$46:$D$56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Open-ended CII NAV dynamics over the month</a:t>
            </a:r>
          </a:p>
        </c:rich>
      </c:tx>
      <c:layout>
        <c:manualLayout>
          <c:xMode val="factor"/>
          <c:yMode val="factor"/>
          <c:x val="0.030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55"/>
          <c:w val="0.9685"/>
          <c:h val="0.4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ВЧА'!$B$79:$B$89</c:f>
              <c:strCache/>
            </c:strRef>
          </c:cat>
          <c:val>
            <c:numRef>
              <c:f>'В_динаміка ВЧА'!$C$79:$C$89</c:f>
              <c:numCache/>
            </c:numRef>
          </c:val>
        </c:ser>
        <c:ser>
          <c:idx val="0"/>
          <c:order val="1"/>
          <c:tx>
            <c:strRef>
              <c:f>'В_динаміка ВЧА'!$E$78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ВЧА'!$B$79:$B$89</c:f>
              <c:strCache/>
            </c:strRef>
          </c:cat>
          <c:val>
            <c:numRef>
              <c:f>'В_динаміка ВЧА'!$E$79:$E$89</c:f>
              <c:numCache/>
            </c:numRef>
          </c:val>
        </c:ser>
        <c:overlap val="-30"/>
        <c:axId val="63454938"/>
        <c:axId val="34223531"/>
      </c:barChart>
      <c:lineChart>
        <c:grouping val="standard"/>
        <c:varyColors val="0"/>
        <c:ser>
          <c:idx val="2"/>
          <c:order val="2"/>
          <c:tx>
            <c:strRef>
              <c:f>'В_динаміка ВЧА'!$D$78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ВЧА'!$B$79:$B$88</c:f>
              <c:strCache/>
            </c:strRef>
          </c:cat>
          <c:val>
            <c:numRef>
              <c:f>'В_динаміка ВЧА'!$D$79:$D$88</c:f>
              <c:numCache/>
            </c:numRef>
          </c:val>
          <c:smooth val="0"/>
        </c:ser>
        <c:axId val="39576324"/>
        <c:axId val="20642597"/>
      </c:lineChart>
      <c:catAx>
        <c:axId val="634549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223531"/>
        <c:crosses val="autoZero"/>
        <c:auto val="0"/>
        <c:lblOffset val="40"/>
        <c:tickLblSkip val="1"/>
        <c:noMultiLvlLbl val="0"/>
      </c:catAx>
      <c:valAx>
        <c:axId val="34223531"/>
        <c:scaling>
          <c:orientation val="minMax"/>
          <c:max val="2500"/>
          <c:min val="-25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At val="1"/>
        <c:crossBetween val="between"/>
        <c:dispUnits/>
      </c:valAx>
      <c:catAx>
        <c:axId val="39576324"/>
        <c:scaling>
          <c:orientation val="minMax"/>
        </c:scaling>
        <c:axPos val="b"/>
        <c:delete val="1"/>
        <c:majorTickMark val="out"/>
        <c:minorTickMark val="none"/>
        <c:tickLblPos val="nextTo"/>
        <c:crossAx val="20642597"/>
        <c:crosses val="autoZero"/>
        <c:auto val="0"/>
        <c:lblOffset val="100"/>
        <c:tickLblSkip val="1"/>
        <c:noMultiLvlLbl val="0"/>
      </c:catAx>
      <c:valAx>
        <c:axId val="20642597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763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675"/>
          <c:y val="0.73025"/>
          <c:w val="0.445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open-ended funds, bank deposits and indexes over the month</a:t>
            </a:r>
          </a:p>
        </c:rich>
      </c:tx>
      <c:layout>
        <c:manualLayout>
          <c:xMode val="factor"/>
          <c:yMode val="factor"/>
          <c:x val="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25"/>
          <c:w val="1"/>
          <c:h val="0.8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'В_діаграма(дох)'!$A$2:$A$48</c:f>
              <c:strCache/>
            </c:strRef>
          </c:cat>
          <c:val>
            <c:numRef>
              <c:f>'В_діаграма(дох)'!$B$2:$B$48</c:f>
              <c:numCache/>
            </c:numRef>
          </c:val>
        </c:ser>
        <c:gapWidth val="60"/>
        <c:axId val="51565646"/>
        <c:axId val="61437631"/>
      </c:barChart>
      <c:catAx>
        <c:axId val="51565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37631"/>
        <c:crosses val="autoZero"/>
        <c:auto val="0"/>
        <c:lblOffset val="0"/>
        <c:tickLblSkip val="1"/>
        <c:noMultiLvlLbl val="0"/>
      </c:catAx>
      <c:valAx>
        <c:axId val="61437631"/>
        <c:scaling>
          <c:orientation val="minMax"/>
          <c:max val="0.05"/>
          <c:min val="-0.3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65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Interval CII NAV dynamics over the month</a:t>
            </a:r>
          </a:p>
        </c:rich>
      </c:tx>
      <c:layout>
        <c:manualLayout>
          <c:xMode val="factor"/>
          <c:yMode val="factor"/>
          <c:x val="-0.024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2"/>
          <c:w val="1"/>
          <c:h val="0.5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ВЧА'!$C$41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ВЧА'!$B$42:$B$50</c:f>
              <c:strCache/>
            </c:strRef>
          </c:cat>
          <c:val>
            <c:numRef>
              <c:f>'І_динаміка ВЧА'!$C$42:$C$50</c:f>
              <c:numCache/>
            </c:numRef>
          </c:val>
        </c:ser>
        <c:ser>
          <c:idx val="0"/>
          <c:order val="1"/>
          <c:tx>
            <c:strRef>
              <c:f>'І_динаміка ВЧА'!$E$41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ВЧА'!$B$42:$B$50</c:f>
              <c:strCache/>
            </c:strRef>
          </c:cat>
          <c:val>
            <c:numRef>
              <c:f>'І_динаміка ВЧА'!$E$42:$E$50</c:f>
              <c:numCache/>
            </c:numRef>
          </c:val>
        </c:ser>
        <c:overlap val="-20"/>
        <c:axId val="16067768"/>
        <c:axId val="10392185"/>
      </c:barChart>
      <c:lineChart>
        <c:grouping val="standard"/>
        <c:varyColors val="0"/>
        <c:ser>
          <c:idx val="2"/>
          <c:order val="2"/>
          <c:tx>
            <c:strRef>
              <c:f>'І_динаміка ВЧА'!$D$41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ВЧА'!$D$42:$D$50</c:f>
              <c:numCache/>
            </c:numRef>
          </c:val>
          <c:smooth val="0"/>
        </c:ser>
        <c:axId val="26420802"/>
        <c:axId val="36460627"/>
      </c:lineChart>
      <c:catAx>
        <c:axId val="160677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392185"/>
        <c:crosses val="autoZero"/>
        <c:auto val="0"/>
        <c:lblOffset val="100"/>
        <c:tickLblSkip val="1"/>
        <c:noMultiLvlLbl val="0"/>
      </c:catAx>
      <c:valAx>
        <c:axId val="10392185"/>
        <c:scaling>
          <c:orientation val="minMax"/>
          <c:max val="500"/>
          <c:min val="-4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67768"/>
        <c:crossesAt val="1"/>
        <c:crossBetween val="between"/>
        <c:dispUnits/>
        <c:majorUnit val="200"/>
        <c:minorUnit val="200"/>
      </c:valAx>
      <c:catAx>
        <c:axId val="26420802"/>
        <c:scaling>
          <c:orientation val="minMax"/>
        </c:scaling>
        <c:axPos val="b"/>
        <c:delete val="1"/>
        <c:majorTickMark val="out"/>
        <c:minorTickMark val="none"/>
        <c:tickLblPos val="nextTo"/>
        <c:crossAx val="36460627"/>
        <c:crosses val="autoZero"/>
        <c:auto val="0"/>
        <c:lblOffset val="100"/>
        <c:tickLblSkip val="1"/>
        <c:noMultiLvlLbl val="0"/>
      </c:catAx>
      <c:valAx>
        <c:axId val="36460627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42080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375"/>
          <c:y val="0.776"/>
          <c:w val="0.5685"/>
          <c:h val="0.0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interval funds, bank deposits and indexes over the month</a:t>
            </a:r>
          </a:p>
        </c:rich>
      </c:tx>
      <c:layout>
        <c:manualLayout>
          <c:xMode val="factor"/>
          <c:yMode val="factor"/>
          <c:x val="-0.008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7475"/>
          <c:w val="0.957"/>
          <c:h val="0.82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/>
            </c:numRef>
          </c:val>
        </c:ser>
        <c:gapWidth val="60"/>
        <c:axId val="59710188"/>
        <c:axId val="520781"/>
      </c:barChart>
      <c:catAx>
        <c:axId val="59710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781"/>
        <c:crosses val="autoZero"/>
        <c:auto val="0"/>
        <c:lblOffset val="100"/>
        <c:tickLblSkip val="1"/>
        <c:noMultiLvlLbl val="0"/>
      </c:catAx>
      <c:valAx>
        <c:axId val="520781"/>
        <c:scaling>
          <c:orientation val="minMax"/>
          <c:max val="0.06"/>
          <c:min val="-0.1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10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Closed-end CII NAV dynamics over the month</a:t>
            </a:r>
          </a:p>
        </c:rich>
      </c:tx>
      <c:layout>
        <c:manualLayout>
          <c:xMode val="factor"/>
          <c:yMode val="factor"/>
          <c:x val="-0.009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2"/>
          <c:w val="1"/>
          <c:h val="0.5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ВЧА'!$B$45:$B$54</c:f>
              <c:strCache/>
            </c:strRef>
          </c:cat>
          <c:val>
            <c:numRef>
              <c:f>'3_динаміка ВЧА'!$C$45:$C$54</c:f>
              <c:numCache/>
            </c:numRef>
          </c:val>
        </c:ser>
        <c:ser>
          <c:idx val="0"/>
          <c:order val="1"/>
          <c:tx>
            <c:strRef>
              <c:f>'3_динаміка ВЧА'!$E$44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ВЧА'!$B$45:$B$54</c:f>
              <c:strCache/>
            </c:strRef>
          </c:cat>
          <c:val>
            <c:numRef>
              <c:f>'3_динаміка ВЧА'!$E$45:$E$54</c:f>
              <c:numCache/>
            </c:numRef>
          </c:val>
        </c:ser>
        <c:overlap val="-20"/>
        <c:axId val="4687030"/>
        <c:axId val="42183271"/>
      </c:barChart>
      <c:lineChart>
        <c:grouping val="standard"/>
        <c:varyColors val="0"/>
        <c:ser>
          <c:idx val="2"/>
          <c:order val="2"/>
          <c:tx>
            <c:strRef>
              <c:f>'3_динаміка ВЧА'!$D$44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ВЧА'!$D$45:$D$54</c:f>
              <c:numCache/>
            </c:numRef>
          </c:val>
          <c:smooth val="0"/>
        </c:ser>
        <c:axId val="44105120"/>
        <c:axId val="61401761"/>
      </c:lineChart>
      <c:catAx>
        <c:axId val="46870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42183271"/>
        <c:crosses val="autoZero"/>
        <c:auto val="0"/>
        <c:lblOffset val="100"/>
        <c:tickLblSkip val="1"/>
        <c:noMultiLvlLbl val="0"/>
      </c:catAx>
      <c:valAx>
        <c:axId val="42183271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87030"/>
        <c:crossesAt val="1"/>
        <c:crossBetween val="between"/>
        <c:dispUnits/>
      </c:valAx>
      <c:catAx>
        <c:axId val="44105120"/>
        <c:scaling>
          <c:orientation val="minMax"/>
        </c:scaling>
        <c:axPos val="b"/>
        <c:delete val="1"/>
        <c:majorTickMark val="out"/>
        <c:minorTickMark val="none"/>
        <c:tickLblPos val="nextTo"/>
        <c:crossAx val="61401761"/>
        <c:crosses val="autoZero"/>
        <c:auto val="0"/>
        <c:lblOffset val="100"/>
        <c:tickLblSkip val="1"/>
        <c:noMultiLvlLbl val="0"/>
      </c:catAx>
      <c:valAx>
        <c:axId val="6140176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1051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6"/>
          <c:y val="0.83275"/>
          <c:w val="0.504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closed-end funds, bank deposits and indexes over the month </a:t>
            </a:r>
          </a:p>
        </c:rich>
      </c:tx>
      <c:layout>
        <c:manualLayout>
          <c:xMode val="factor"/>
          <c:yMode val="factor"/>
          <c:x val="-0.00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75"/>
          <c:w val="1"/>
          <c:h val="0.76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'З_діаграма(дох)'!$A$2:$A$20</c:f>
              <c:strCache/>
            </c:strRef>
          </c:cat>
          <c:val>
            <c:numRef>
              <c:f>'З_діаграма(дох)'!$B$2:$B$20</c:f>
              <c:numCache/>
            </c:numRef>
          </c:val>
        </c:ser>
        <c:gapWidth val="60"/>
        <c:axId val="15744938"/>
        <c:axId val="7486715"/>
      </c:barChart>
      <c:catAx>
        <c:axId val="15744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86715"/>
        <c:crosses val="autoZero"/>
        <c:auto val="0"/>
        <c:lblOffset val="100"/>
        <c:tickLblSkip val="1"/>
        <c:noMultiLvlLbl val="0"/>
      </c:catAx>
      <c:valAx>
        <c:axId val="7486715"/>
        <c:scaling>
          <c:orientation val="minMax"/>
          <c:max val="0.035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44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Диаграмма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19</xdr:row>
      <xdr:rowOff>161925</xdr:rowOff>
    </xdr:from>
    <xdr:to>
      <xdr:col>11</xdr:col>
      <xdr:colOff>676275</xdr:colOff>
      <xdr:row>39</xdr:row>
      <xdr:rowOff>66675</xdr:rowOff>
    </xdr:to>
    <xdr:graphicFrame>
      <xdr:nvGraphicFramePr>
        <xdr:cNvPr id="2" name="Диаграмма 9"/>
        <xdr:cNvGraphicFramePr/>
      </xdr:nvGraphicFramePr>
      <xdr:xfrm>
        <a:off x="6115050" y="3657600"/>
        <a:ext cx="65913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44</xdr:row>
      <xdr:rowOff>161925</xdr:rowOff>
    </xdr:from>
    <xdr:to>
      <xdr:col>4</xdr:col>
      <xdr:colOff>628650</xdr:colOff>
      <xdr:row>68</xdr:row>
      <xdr:rowOff>161925</xdr:rowOff>
    </xdr:to>
    <xdr:graphicFrame>
      <xdr:nvGraphicFramePr>
        <xdr:cNvPr id="1" name="Диаграмма 2"/>
        <xdr:cNvGraphicFramePr/>
      </xdr:nvGraphicFramePr>
      <xdr:xfrm>
        <a:off x="333375" y="8601075"/>
        <a:ext cx="82391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104775</xdr:rowOff>
    </xdr:from>
    <xdr:to>
      <xdr:col>12</xdr:col>
      <xdr:colOff>390525</xdr:colOff>
      <xdr:row>69</xdr:row>
      <xdr:rowOff>161925</xdr:rowOff>
    </xdr:to>
    <xdr:graphicFrame>
      <xdr:nvGraphicFramePr>
        <xdr:cNvPr id="1" name="Диаграмма 7"/>
        <xdr:cNvGraphicFramePr/>
      </xdr:nvGraphicFramePr>
      <xdr:xfrm>
        <a:off x="47625" y="8153400"/>
        <a:ext cx="184975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53</xdr:row>
      <xdr:rowOff>142875</xdr:rowOff>
    </xdr:to>
    <xdr:graphicFrame>
      <xdr:nvGraphicFramePr>
        <xdr:cNvPr id="1" name="Диаграмма 1"/>
        <xdr:cNvGraphicFramePr/>
      </xdr:nvGraphicFramePr>
      <xdr:xfrm>
        <a:off x="5905500" y="190500"/>
        <a:ext cx="7953375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19050</xdr:rowOff>
    </xdr:from>
    <xdr:to>
      <xdr:col>9</xdr:col>
      <xdr:colOff>666750</xdr:colOff>
      <xdr:row>34</xdr:row>
      <xdr:rowOff>152400</xdr:rowOff>
    </xdr:to>
    <xdr:graphicFrame>
      <xdr:nvGraphicFramePr>
        <xdr:cNvPr id="1" name="Диаграмма 8"/>
        <xdr:cNvGraphicFramePr/>
      </xdr:nvGraphicFramePr>
      <xdr:xfrm>
        <a:off x="85725" y="2819400"/>
        <a:ext cx="15754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33</xdr:row>
      <xdr:rowOff>123825</xdr:rowOff>
    </xdr:to>
    <xdr:graphicFrame>
      <xdr:nvGraphicFramePr>
        <xdr:cNvPr id="1" name="Диаграмма 1"/>
        <xdr:cNvGraphicFramePr/>
      </xdr:nvGraphicFramePr>
      <xdr:xfrm>
        <a:off x="4972050" y="228600"/>
        <a:ext cx="6800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9525</xdr:rowOff>
    </xdr:from>
    <xdr:to>
      <xdr:col>9</xdr:col>
      <xdr:colOff>647700</xdr:colOff>
      <xdr:row>34</xdr:row>
      <xdr:rowOff>152400</xdr:rowOff>
    </xdr:to>
    <xdr:graphicFrame>
      <xdr:nvGraphicFramePr>
        <xdr:cNvPr id="1" name="Диаграмма 8"/>
        <xdr:cNvGraphicFramePr/>
      </xdr:nvGraphicFramePr>
      <xdr:xfrm>
        <a:off x="323850" y="33623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29</xdr:row>
      <xdr:rowOff>0</xdr:rowOff>
    </xdr:to>
    <xdr:graphicFrame>
      <xdr:nvGraphicFramePr>
        <xdr:cNvPr id="1" name="Диаграмма 1"/>
        <xdr:cNvGraphicFramePr/>
      </xdr:nvGraphicFramePr>
      <xdr:xfrm>
        <a:off x="4953000" y="200025"/>
        <a:ext cx="68199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www.otpcapital.com.ua/" TargetMode="External" /><Relationship Id="rId6" Type="http://schemas.openxmlformats.org/officeDocument/2006/relationships/hyperlink" Target="http://raam.com.ua/" TargetMode="External" /><Relationship Id="rId7" Type="http://schemas.openxmlformats.org/officeDocument/2006/relationships/hyperlink" Target="http://www.art-capital.com.ua/" TargetMode="External" /><Relationship Id="rId8" Type="http://schemas.openxmlformats.org/officeDocument/2006/relationships/hyperlink" Target="http://www.am-magister.com/" TargetMode="External" /><Relationship Id="rId9" Type="http://schemas.openxmlformats.org/officeDocument/2006/relationships/hyperlink" Target="http://pioglobal.ua/" TargetMode="External" /><Relationship Id="rId10" Type="http://schemas.openxmlformats.org/officeDocument/2006/relationships/hyperlink" Target="http://www.kinto.com/" TargetMode="External" /><Relationship Id="rId1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univer.ua/" TargetMode="External" /><Relationship Id="rId29" Type="http://schemas.openxmlformats.org/officeDocument/2006/relationships/hyperlink" Target="http://am.concorde.ua/" TargetMode="External" /><Relationship Id="rId30" Type="http://schemas.openxmlformats.org/officeDocument/2006/relationships/hyperlink" Target="http://www.am.troika.ua/" TargetMode="External" /><Relationship Id="rId31" Type="http://schemas.openxmlformats.org/officeDocument/2006/relationships/hyperlink" Target="http://bonum-group.com/" TargetMode="External" /><Relationship Id="rId32" Type="http://schemas.openxmlformats.org/officeDocument/2006/relationships/hyperlink" Target="http://www.sem.biz.ua/" TargetMode="External" /><Relationship Id="rId33" Type="http://schemas.openxmlformats.org/officeDocument/2006/relationships/hyperlink" Target="http://art-capital.com.ua/" TargetMode="External" /><Relationship Id="rId34" Type="http://schemas.openxmlformats.org/officeDocument/2006/relationships/hyperlink" Target="http://www.mcapital.com.ua/" TargetMode="External" /><Relationship Id="rId35" Type="http://schemas.openxmlformats.org/officeDocument/2006/relationships/hyperlink" Target="http://pioglobal.ua/" TargetMode="External" /><Relationship Id="rId36" Type="http://schemas.openxmlformats.org/officeDocument/2006/relationships/hyperlink" Target="http://vuk.com.ua/" TargetMode="External" /><Relationship Id="rId37" Type="http://schemas.openxmlformats.org/officeDocument/2006/relationships/hyperlink" Target="http://www.seb.ua/" TargetMode="External" /><Relationship Id="rId38" Type="http://schemas.openxmlformats.org/officeDocument/2006/relationships/hyperlink" Target="http://art-capital.com.ua/" TargetMode="External" /><Relationship Id="rId39" Type="http://schemas.openxmlformats.org/officeDocument/2006/relationships/hyperlink" Target="http://www.dragon-am.com/" TargetMode="Externa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art-capital.com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www.sem.biz.ua/" TargetMode="External" /><Relationship Id="rId7" Type="http://schemas.openxmlformats.org/officeDocument/2006/relationships/hyperlink" Target="http://www.kua-absolut.com/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7" t="s">
        <v>30</v>
      </c>
      <c r="B1" s="77"/>
      <c r="C1" s="77"/>
      <c r="D1" s="78"/>
      <c r="E1" s="78"/>
      <c r="F1" s="78"/>
    </row>
    <row r="2" spans="1:9" ht="15.75" thickBot="1">
      <c r="A2" s="25" t="s">
        <v>16</v>
      </c>
      <c r="B2" s="176" t="s">
        <v>38</v>
      </c>
      <c r="C2" s="176" t="s">
        <v>39</v>
      </c>
      <c r="D2" s="176" t="s">
        <v>40</v>
      </c>
      <c r="E2" s="176" t="s">
        <v>41</v>
      </c>
      <c r="F2" s="176" t="s">
        <v>42</v>
      </c>
      <c r="G2" s="2"/>
      <c r="I2" s="1"/>
    </row>
    <row r="3" spans="1:12" ht="14.25">
      <c r="A3" s="91" t="s">
        <v>43</v>
      </c>
      <c r="B3" s="92">
        <v>-0.11113216228651857</v>
      </c>
      <c r="C3" s="92">
        <v>-0.12128668664298614</v>
      </c>
      <c r="D3" s="92">
        <v>-0.04260816845548483</v>
      </c>
      <c r="E3" s="92">
        <v>0.016636773680276655</v>
      </c>
      <c r="F3" s="92">
        <v>-0.0683069211048742</v>
      </c>
      <c r="G3" s="61"/>
      <c r="H3" s="61"/>
      <c r="I3" s="2"/>
      <c r="J3" s="2"/>
      <c r="K3" s="2"/>
      <c r="L3" s="2"/>
    </row>
    <row r="4" spans="1:12" ht="14.25">
      <c r="A4" s="91" t="s">
        <v>44</v>
      </c>
      <c r="B4" s="92">
        <v>-0.029718948874882134</v>
      </c>
      <c r="C4" s="92">
        <v>-0.024626815112576583</v>
      </c>
      <c r="D4" s="92">
        <v>-0.0168</v>
      </c>
      <c r="E4" s="92">
        <v>-0.011</v>
      </c>
      <c r="F4" s="92">
        <v>0.0013</v>
      </c>
      <c r="G4" s="61"/>
      <c r="H4" s="61"/>
      <c r="I4" s="2"/>
      <c r="J4" s="2"/>
      <c r="K4" s="2"/>
      <c r="L4" s="2"/>
    </row>
    <row r="5" spans="1:12" ht="15" thickBot="1">
      <c r="A5" s="81" t="s">
        <v>45</v>
      </c>
      <c r="B5" s="83">
        <v>-0.4037572741051213</v>
      </c>
      <c r="C5" s="83">
        <v>-0.4078910389548075</v>
      </c>
      <c r="D5" s="83">
        <v>-0.1235</v>
      </c>
      <c r="E5" s="83">
        <v>-0.1826</v>
      </c>
      <c r="F5" s="83">
        <v>-0.21</v>
      </c>
      <c r="G5" s="61"/>
      <c r="H5" s="61"/>
      <c r="I5" s="2"/>
      <c r="J5" s="2"/>
      <c r="K5" s="2"/>
      <c r="L5" s="2"/>
    </row>
    <row r="6" spans="1:14" ht="14.25">
      <c r="A6" s="75"/>
      <c r="B6" s="74"/>
      <c r="C6" s="74"/>
      <c r="D6" s="76"/>
      <c r="E6" s="76"/>
      <c r="F6" s="76"/>
      <c r="G6" s="9"/>
      <c r="J6" s="2"/>
      <c r="K6" s="2"/>
      <c r="L6" s="2"/>
      <c r="M6" s="2"/>
      <c r="N6" s="2"/>
    </row>
    <row r="7" spans="1:14" ht="14.25">
      <c r="A7" s="75"/>
      <c r="B7" s="76"/>
      <c r="C7" s="76"/>
      <c r="D7" s="76"/>
      <c r="E7" s="76"/>
      <c r="F7" s="76"/>
      <c r="J7" s="4"/>
      <c r="K7" s="4"/>
      <c r="L7" s="4"/>
      <c r="M7" s="4"/>
      <c r="N7" s="4"/>
    </row>
    <row r="8" spans="1:6" ht="14.25">
      <c r="A8" s="75"/>
      <c r="B8" s="76"/>
      <c r="C8" s="76"/>
      <c r="D8" s="76"/>
      <c r="E8" s="76"/>
      <c r="F8" s="76"/>
    </row>
    <row r="9" spans="1:6" ht="14.25">
      <c r="A9" s="75"/>
      <c r="B9" s="76"/>
      <c r="C9" s="76"/>
      <c r="D9" s="76"/>
      <c r="E9" s="76"/>
      <c r="F9" s="76"/>
    </row>
    <row r="10" spans="1:14" ht="14.25">
      <c r="A10" s="75"/>
      <c r="B10" s="76"/>
      <c r="C10" s="76"/>
      <c r="D10" s="76"/>
      <c r="E10" s="76"/>
      <c r="F10" s="76"/>
      <c r="N10" s="9"/>
    </row>
    <row r="11" spans="1:6" ht="14.25">
      <c r="A11" s="75"/>
      <c r="B11" s="76"/>
      <c r="C11" s="76"/>
      <c r="D11" s="76"/>
      <c r="E11" s="76"/>
      <c r="F11" s="76"/>
    </row>
    <row r="12" spans="1:6" ht="14.25">
      <c r="A12" s="75"/>
      <c r="B12" s="76"/>
      <c r="C12" s="76"/>
      <c r="D12" s="76"/>
      <c r="E12" s="76"/>
      <c r="F12" s="76"/>
    </row>
    <row r="13" spans="1:6" ht="14.25">
      <c r="A13" s="75"/>
      <c r="B13" s="76"/>
      <c r="C13" s="76"/>
      <c r="D13" s="76"/>
      <c r="E13" s="76"/>
      <c r="F13" s="76"/>
    </row>
    <row r="14" spans="1:6" ht="14.25">
      <c r="A14" s="75"/>
      <c r="B14" s="76"/>
      <c r="C14" s="76"/>
      <c r="D14" s="76"/>
      <c r="E14" s="76"/>
      <c r="F14" s="76"/>
    </row>
    <row r="15" spans="1:6" ht="14.25">
      <c r="A15" s="75"/>
      <c r="B15" s="76"/>
      <c r="C15" s="76"/>
      <c r="D15" s="76"/>
      <c r="E15" s="76"/>
      <c r="F15" s="76"/>
    </row>
    <row r="16" spans="1:6" ht="14.25">
      <c r="A16" s="75"/>
      <c r="B16" s="76"/>
      <c r="C16" s="76"/>
      <c r="D16" s="76"/>
      <c r="E16" s="76"/>
      <c r="F16" s="76"/>
    </row>
    <row r="17" spans="1:6" ht="14.25">
      <c r="A17" s="75"/>
      <c r="B17" s="76"/>
      <c r="C17" s="76"/>
      <c r="D17" s="76"/>
      <c r="E17" s="76"/>
      <c r="F17" s="76"/>
    </row>
    <row r="18" spans="1:6" ht="14.25">
      <c r="A18" s="75"/>
      <c r="B18" s="76"/>
      <c r="C18" s="76"/>
      <c r="D18" s="76"/>
      <c r="E18" s="76"/>
      <c r="F18" s="76"/>
    </row>
    <row r="19" spans="1:6" ht="14.25">
      <c r="A19" s="75"/>
      <c r="B19" s="76"/>
      <c r="C19" s="76"/>
      <c r="D19" s="76"/>
      <c r="E19" s="76"/>
      <c r="F19" s="76"/>
    </row>
    <row r="20" spans="1:6" ht="14.25">
      <c r="A20" s="75"/>
      <c r="B20" s="76"/>
      <c r="C20" s="76"/>
      <c r="D20" s="76"/>
      <c r="E20" s="76"/>
      <c r="F20" s="76"/>
    </row>
    <row r="21" spans="1:6" ht="15" thickBot="1">
      <c r="A21" s="75"/>
      <c r="B21" s="76"/>
      <c r="C21" s="76"/>
      <c r="D21" s="76"/>
      <c r="E21" s="76"/>
      <c r="F21" s="76"/>
    </row>
    <row r="22" spans="1:6" ht="26.25" thickBot="1">
      <c r="A22" s="25" t="s">
        <v>22</v>
      </c>
      <c r="B22" s="183" t="s">
        <v>58</v>
      </c>
      <c r="C22" s="183" t="s">
        <v>59</v>
      </c>
      <c r="D22" s="80"/>
      <c r="E22" s="76"/>
      <c r="F22" s="76"/>
    </row>
    <row r="23" spans="1:6" ht="28.5">
      <c r="A23" s="27" t="s">
        <v>48</v>
      </c>
      <c r="B23" s="28">
        <v>-0.042902439967518746</v>
      </c>
      <c r="C23" s="67">
        <v>-0.09970810486400972</v>
      </c>
      <c r="D23" s="80"/>
      <c r="E23" s="76"/>
      <c r="F23" s="76"/>
    </row>
    <row r="24" spans="1:6" ht="14.25">
      <c r="A24" s="177" t="s">
        <v>47</v>
      </c>
      <c r="B24" s="28">
        <v>-0.029718948874882134</v>
      </c>
      <c r="C24" s="67">
        <v>-0.4037572741051213</v>
      </c>
      <c r="D24" s="80"/>
      <c r="E24" s="76"/>
      <c r="F24" s="76"/>
    </row>
    <row r="25" spans="1:6" ht="14.25">
      <c r="A25" s="27" t="s">
        <v>46</v>
      </c>
      <c r="B25" s="28">
        <v>-0.024626815112576583</v>
      </c>
      <c r="C25" s="67">
        <v>-0.4078910389548075</v>
      </c>
      <c r="D25" s="80"/>
      <c r="E25" s="76"/>
      <c r="F25" s="76"/>
    </row>
    <row r="26" spans="1:6" ht="14.25">
      <c r="A26" s="177" t="s">
        <v>52</v>
      </c>
      <c r="B26" s="28">
        <v>-0.024011495529516202</v>
      </c>
      <c r="C26" s="67">
        <v>0.017440135468604234</v>
      </c>
      <c r="D26" s="80"/>
      <c r="E26" s="76"/>
      <c r="F26" s="76"/>
    </row>
    <row r="27" spans="1:6" ht="14.25">
      <c r="A27" s="179" t="s">
        <v>51</v>
      </c>
      <c r="B27" s="28">
        <v>-0.008838383838383757</v>
      </c>
      <c r="C27" s="67">
        <v>0.039569568772749975</v>
      </c>
      <c r="D27" s="80"/>
      <c r="E27" s="76"/>
      <c r="F27" s="76"/>
    </row>
    <row r="28" spans="1:6" ht="14.25">
      <c r="A28" s="177" t="s">
        <v>50</v>
      </c>
      <c r="B28" s="28">
        <v>-0.0054121495427007504</v>
      </c>
      <c r="C28" s="67">
        <v>0.06613595513343085</v>
      </c>
      <c r="D28" s="80"/>
      <c r="E28" s="76"/>
      <c r="F28" s="76"/>
    </row>
    <row r="29" spans="1:6" ht="14.25">
      <c r="A29" s="177" t="s">
        <v>55</v>
      </c>
      <c r="B29" s="28">
        <v>0.0028467029231815655</v>
      </c>
      <c r="C29" s="67">
        <v>0.126097328244275</v>
      </c>
      <c r="D29" s="80"/>
      <c r="E29" s="76"/>
      <c r="F29" s="76"/>
    </row>
    <row r="30" spans="1:6" ht="14.25">
      <c r="A30" s="177" t="s">
        <v>53</v>
      </c>
      <c r="B30" s="28">
        <v>0.01454683798225731</v>
      </c>
      <c r="C30" s="67">
        <v>0.05285807604786541</v>
      </c>
      <c r="D30" s="80"/>
      <c r="E30" s="76"/>
      <c r="F30" s="76"/>
    </row>
    <row r="31" spans="1:6" ht="14.25">
      <c r="A31" s="178" t="s">
        <v>49</v>
      </c>
      <c r="B31" s="28">
        <v>0.01795458977110065</v>
      </c>
      <c r="C31" s="67">
        <v>0.19507019217885713</v>
      </c>
      <c r="D31" s="80"/>
      <c r="E31" s="76"/>
      <c r="F31" s="76"/>
    </row>
    <row r="32" spans="1:6" ht="14.25">
      <c r="A32" s="181" t="s">
        <v>56</v>
      </c>
      <c r="B32" s="28">
        <v>0.019952814012007103</v>
      </c>
      <c r="C32" s="67">
        <v>0.2555206116964912</v>
      </c>
      <c r="D32" s="80"/>
      <c r="E32" s="76"/>
      <c r="F32" s="76"/>
    </row>
    <row r="33" spans="1:6" ht="14.25">
      <c r="A33" s="56" t="s">
        <v>57</v>
      </c>
      <c r="B33" s="180">
        <v>0.037328644288726176</v>
      </c>
      <c r="C33" s="67">
        <v>0.1257892088448358</v>
      </c>
      <c r="D33" s="80"/>
      <c r="E33" s="76"/>
      <c r="F33" s="76"/>
    </row>
    <row r="34" spans="1:6" ht="15" thickBot="1">
      <c r="A34" s="81" t="s">
        <v>54</v>
      </c>
      <c r="B34" s="82">
        <v>0.05798646773346294</v>
      </c>
      <c r="C34" s="83">
        <v>0.11716368926182819</v>
      </c>
      <c r="D34" s="80"/>
      <c r="E34" s="76"/>
      <c r="F34" s="76"/>
    </row>
    <row r="35" spans="1:6" ht="14.25">
      <c r="A35" s="75"/>
      <c r="B35" s="76"/>
      <c r="C35" s="76"/>
      <c r="D35" s="80"/>
      <c r="E35" s="76"/>
      <c r="F35" s="76"/>
    </row>
    <row r="36" spans="1:6" ht="14.25">
      <c r="A36" s="56"/>
      <c r="B36" s="76"/>
      <c r="C36" s="76"/>
      <c r="D36" s="80"/>
      <c r="E36" s="76"/>
      <c r="F36" s="76"/>
    </row>
    <row r="37" ht="12.75">
      <c r="A37" s="181"/>
    </row>
    <row r="38" ht="14.25">
      <c r="A38" s="56"/>
    </row>
    <row r="39" ht="12.75">
      <c r="A39" s="181"/>
    </row>
    <row r="40" ht="12.75">
      <c r="A40" s="181"/>
    </row>
    <row r="41" ht="12.75">
      <c r="A41" s="182"/>
    </row>
    <row r="42" ht="12.75">
      <c r="A42" s="181"/>
    </row>
    <row r="43" ht="12.75">
      <c r="A43" s="181"/>
    </row>
    <row r="44" ht="12.75">
      <c r="A44" s="181"/>
    </row>
    <row r="45" ht="12.75">
      <c r="A45" s="181"/>
    </row>
    <row r="46" ht="12.75">
      <c r="A46" s="181"/>
    </row>
    <row r="47" ht="14.25">
      <c r="A47" s="56"/>
    </row>
  </sheetData>
  <sheetProtection/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5"/>
  <sheetViews>
    <sheetView zoomScale="80" zoomScaleNormal="80" zoomScalePageLayoutView="0" workbookViewId="0" topLeftCell="A1">
      <selection activeCell="A1" sqref="A1:J1"/>
    </sheetView>
  </sheetViews>
  <sheetFormatPr defaultColWidth="9.00390625" defaultRowHeight="12.75"/>
  <cols>
    <col min="1" max="1" width="4.75390625" style="31" customWidth="1"/>
    <col min="2" max="2" width="38.00390625" style="29" bestFit="1" customWidth="1"/>
    <col min="3" max="3" width="12.75390625" style="31" customWidth="1"/>
    <col min="4" max="4" width="13.625" style="31" bestFit="1" customWidth="1"/>
    <col min="5" max="5" width="16.75390625" style="6" customWidth="1"/>
    <col min="6" max="6" width="14.75390625" style="11" customWidth="1"/>
    <col min="7" max="7" width="14.75390625" style="6" customWidth="1"/>
    <col min="8" max="8" width="12.75390625" style="11" customWidth="1"/>
    <col min="9" max="9" width="41.37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216" t="s">
        <v>195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60.75" thickBot="1">
      <c r="A2" s="14" t="s">
        <v>61</v>
      </c>
      <c r="B2" s="14" t="s">
        <v>140</v>
      </c>
      <c r="C2" s="44" t="s">
        <v>171</v>
      </c>
      <c r="D2" s="44" t="s">
        <v>172</v>
      </c>
      <c r="E2" s="44" t="s">
        <v>63</v>
      </c>
      <c r="F2" s="44" t="s">
        <v>196</v>
      </c>
      <c r="G2" s="44" t="s">
        <v>197</v>
      </c>
      <c r="H2" s="44" t="s">
        <v>198</v>
      </c>
      <c r="I2" s="16" t="s">
        <v>67</v>
      </c>
      <c r="J2" s="17" t="s">
        <v>68</v>
      </c>
    </row>
    <row r="3" spans="1:11" ht="14.25">
      <c r="A3" s="20">
        <v>1</v>
      </c>
      <c r="B3" s="87" t="s">
        <v>199</v>
      </c>
      <c r="C3" s="211" t="s">
        <v>174</v>
      </c>
      <c r="D3" s="212" t="s">
        <v>200</v>
      </c>
      <c r="E3" s="88">
        <v>13982207.18</v>
      </c>
      <c r="F3" s="89">
        <v>16589</v>
      </c>
      <c r="G3" s="88">
        <v>842.8601591415999</v>
      </c>
      <c r="H3" s="54">
        <v>800</v>
      </c>
      <c r="I3" s="87" t="s">
        <v>115</v>
      </c>
      <c r="J3" s="90" t="s">
        <v>35</v>
      </c>
      <c r="K3" s="48"/>
    </row>
    <row r="4" spans="1:11" ht="14.25">
      <c r="A4" s="20">
        <v>2</v>
      </c>
      <c r="B4" s="87" t="s">
        <v>202</v>
      </c>
      <c r="C4" s="211" t="s">
        <v>174</v>
      </c>
      <c r="D4" s="212" t="s">
        <v>200</v>
      </c>
      <c r="E4" s="88">
        <v>5913682.9666</v>
      </c>
      <c r="F4" s="89">
        <v>20721</v>
      </c>
      <c r="G4" s="88">
        <v>285.3956356643019</v>
      </c>
      <c r="H4" s="54">
        <v>300</v>
      </c>
      <c r="I4" s="87" t="s">
        <v>115</v>
      </c>
      <c r="J4" s="90" t="s">
        <v>10</v>
      </c>
      <c r="K4" s="49"/>
    </row>
    <row r="5" spans="1:11" ht="14.25">
      <c r="A5" s="20">
        <v>3</v>
      </c>
      <c r="B5" s="87" t="s">
        <v>203</v>
      </c>
      <c r="C5" s="211" t="s">
        <v>174</v>
      </c>
      <c r="D5" s="212" t="s">
        <v>175</v>
      </c>
      <c r="E5" s="88">
        <v>3167660.18</v>
      </c>
      <c r="F5" s="89">
        <v>4806</v>
      </c>
      <c r="G5" s="88">
        <v>659.1053225135248</v>
      </c>
      <c r="H5" s="54">
        <v>1000</v>
      </c>
      <c r="I5" s="87" t="s">
        <v>185</v>
      </c>
      <c r="J5" s="90" t="s">
        <v>32</v>
      </c>
      <c r="K5" s="50"/>
    </row>
    <row r="6" spans="1:11" ht="14.25">
      <c r="A6" s="20">
        <v>4</v>
      </c>
      <c r="B6" s="87" t="s">
        <v>206</v>
      </c>
      <c r="C6" s="211" t="s">
        <v>174</v>
      </c>
      <c r="D6" s="212" t="s">
        <v>200</v>
      </c>
      <c r="E6" s="88">
        <v>2229835.75</v>
      </c>
      <c r="F6" s="89">
        <v>75969</v>
      </c>
      <c r="G6" s="88">
        <v>29.351916571233</v>
      </c>
      <c r="H6" s="54">
        <v>100</v>
      </c>
      <c r="I6" s="87" t="s">
        <v>207</v>
      </c>
      <c r="J6" s="90" t="s">
        <v>21</v>
      </c>
      <c r="K6" s="51"/>
    </row>
    <row r="7" spans="1:11" ht="14.25">
      <c r="A7" s="20">
        <v>5</v>
      </c>
      <c r="B7" s="87" t="s">
        <v>208</v>
      </c>
      <c r="C7" s="211" t="s">
        <v>201</v>
      </c>
      <c r="D7" s="212" t="s">
        <v>200</v>
      </c>
      <c r="E7" s="88">
        <v>2098338.68</v>
      </c>
      <c r="F7" s="89">
        <v>2174</v>
      </c>
      <c r="G7" s="88">
        <v>965.1971849126036</v>
      </c>
      <c r="H7" s="54">
        <v>1000</v>
      </c>
      <c r="I7" s="87" t="s">
        <v>209</v>
      </c>
      <c r="J7" s="90" t="s">
        <v>6</v>
      </c>
      <c r="K7" s="49"/>
    </row>
    <row r="8" spans="1:11" ht="14.25">
      <c r="A8" s="20">
        <v>6</v>
      </c>
      <c r="B8" s="87" t="s">
        <v>220</v>
      </c>
      <c r="C8" s="211" t="s">
        <v>174</v>
      </c>
      <c r="D8" s="212" t="s">
        <v>175</v>
      </c>
      <c r="E8" s="88">
        <v>1684854.94</v>
      </c>
      <c r="F8" s="89">
        <v>1578</v>
      </c>
      <c r="G8" s="88">
        <v>1067.715424588086</v>
      </c>
      <c r="H8" s="54">
        <v>1000</v>
      </c>
      <c r="I8" s="87" t="s">
        <v>216</v>
      </c>
      <c r="J8" s="90" t="s">
        <v>36</v>
      </c>
      <c r="K8" s="49"/>
    </row>
    <row r="9" spans="1:11" ht="14.25">
      <c r="A9" s="20">
        <v>7</v>
      </c>
      <c r="B9" s="87" t="s">
        <v>204</v>
      </c>
      <c r="C9" s="211" t="s">
        <v>201</v>
      </c>
      <c r="D9" s="212" t="s">
        <v>200</v>
      </c>
      <c r="E9" s="88">
        <v>1050475.71</v>
      </c>
      <c r="F9" s="89">
        <v>2461</v>
      </c>
      <c r="G9" s="88">
        <v>426.8491304347826</v>
      </c>
      <c r="H9" s="54">
        <v>1000</v>
      </c>
      <c r="I9" s="87" t="s">
        <v>205</v>
      </c>
      <c r="J9" s="90" t="s">
        <v>28</v>
      </c>
      <c r="K9" s="50"/>
    </row>
    <row r="10" spans="1:11" ht="14.25">
      <c r="A10" s="20">
        <v>8</v>
      </c>
      <c r="B10" s="87" t="s">
        <v>210</v>
      </c>
      <c r="C10" s="211" t="s">
        <v>174</v>
      </c>
      <c r="D10" s="212" t="s">
        <v>200</v>
      </c>
      <c r="E10" s="88">
        <v>908143.23</v>
      </c>
      <c r="F10" s="89">
        <v>1156</v>
      </c>
      <c r="G10" s="88">
        <v>785.5910294117647</v>
      </c>
      <c r="H10" s="54">
        <v>1000</v>
      </c>
      <c r="I10" s="87" t="s">
        <v>211</v>
      </c>
      <c r="J10" s="90" t="s">
        <v>9</v>
      </c>
      <c r="K10" s="51"/>
    </row>
    <row r="11" spans="1:11" ht="14.25">
      <c r="A11" s="20">
        <v>9</v>
      </c>
      <c r="B11" s="87" t="s">
        <v>212</v>
      </c>
      <c r="C11" s="211" t="s">
        <v>174</v>
      </c>
      <c r="D11" s="212" t="s">
        <v>200</v>
      </c>
      <c r="E11" s="88">
        <v>665854.146</v>
      </c>
      <c r="F11" s="89">
        <v>1245</v>
      </c>
      <c r="G11" s="88">
        <v>534.8226072289157</v>
      </c>
      <c r="H11" s="54">
        <v>1000</v>
      </c>
      <c r="I11" s="87" t="s">
        <v>207</v>
      </c>
      <c r="J11" s="90" t="s">
        <v>21</v>
      </c>
      <c r="K11" s="51"/>
    </row>
    <row r="12" spans="1:11" ht="14.25">
      <c r="A12" s="20">
        <v>10</v>
      </c>
      <c r="B12" s="87" t="s">
        <v>213</v>
      </c>
      <c r="C12" s="211" t="s">
        <v>174</v>
      </c>
      <c r="D12" s="212" t="s">
        <v>200</v>
      </c>
      <c r="E12" s="88">
        <v>656437.697</v>
      </c>
      <c r="F12" s="89">
        <v>1157</v>
      </c>
      <c r="G12" s="88">
        <v>567.3618815903199</v>
      </c>
      <c r="H12" s="54">
        <v>1000</v>
      </c>
      <c r="I12" s="87" t="s">
        <v>207</v>
      </c>
      <c r="J12" s="90" t="s">
        <v>21</v>
      </c>
      <c r="K12" s="51"/>
    </row>
    <row r="13" spans="1:11" ht="14.25">
      <c r="A13" s="20">
        <v>11</v>
      </c>
      <c r="B13" s="87" t="s">
        <v>214</v>
      </c>
      <c r="C13" s="211" t="s">
        <v>174</v>
      </c>
      <c r="D13" s="212" t="s">
        <v>200</v>
      </c>
      <c r="E13" s="88">
        <v>622449.97</v>
      </c>
      <c r="F13" s="89">
        <v>1381</v>
      </c>
      <c r="G13" s="88">
        <v>450.72409123823314</v>
      </c>
      <c r="H13" s="54">
        <v>1000</v>
      </c>
      <c r="I13" s="87" t="s">
        <v>207</v>
      </c>
      <c r="J13" s="90" t="s">
        <v>21</v>
      </c>
      <c r="K13" s="51"/>
    </row>
    <row r="14" spans="1:11" ht="14.25">
      <c r="A14" s="20">
        <v>12</v>
      </c>
      <c r="B14" s="87" t="s">
        <v>215</v>
      </c>
      <c r="C14" s="211" t="s">
        <v>174</v>
      </c>
      <c r="D14" s="212" t="s">
        <v>200</v>
      </c>
      <c r="E14" s="88">
        <v>618368.31</v>
      </c>
      <c r="F14" s="89">
        <v>1247</v>
      </c>
      <c r="G14" s="88">
        <v>495.88477145148363</v>
      </c>
      <c r="H14" s="54">
        <v>1000</v>
      </c>
      <c r="I14" s="87" t="s">
        <v>207</v>
      </c>
      <c r="J14" s="90" t="s">
        <v>21</v>
      </c>
      <c r="K14" s="51"/>
    </row>
    <row r="15" spans="1:10" ht="15.75" thickBot="1">
      <c r="A15" s="217" t="s">
        <v>110</v>
      </c>
      <c r="B15" s="218"/>
      <c r="C15" s="115" t="s">
        <v>15</v>
      </c>
      <c r="D15" s="115" t="s">
        <v>15</v>
      </c>
      <c r="E15" s="100">
        <f>SUM(E3:E14)</f>
        <v>33598308.759600006</v>
      </c>
      <c r="F15" s="101">
        <f>SUM(F3:F14)</f>
        <v>130484</v>
      </c>
      <c r="G15" s="115" t="s">
        <v>15</v>
      </c>
      <c r="H15" s="115" t="s">
        <v>15</v>
      </c>
      <c r="I15" s="115" t="s">
        <v>15</v>
      </c>
      <c r="J15" s="116" t="s">
        <v>15</v>
      </c>
    </row>
    <row r="19" spans="1:10" ht="15.75">
      <c r="A19" s="235"/>
      <c r="B19" s="235"/>
      <c r="C19" s="235"/>
      <c r="D19" s="235"/>
      <c r="E19" s="235"/>
      <c r="F19" s="235"/>
      <c r="G19" s="235"/>
      <c r="H19" s="235"/>
      <c r="I19" s="235"/>
      <c r="J19" s="235"/>
    </row>
    <row r="20" spans="1:10" ht="15">
      <c r="A20" s="185"/>
      <c r="B20" s="185"/>
      <c r="C20" s="185"/>
      <c r="D20" s="185"/>
      <c r="E20" s="185"/>
      <c r="F20" s="185"/>
      <c r="G20" s="185"/>
      <c r="H20" s="185"/>
      <c r="I20" s="185"/>
      <c r="J20" s="185"/>
    </row>
    <row r="21" spans="1:10" ht="14.25">
      <c r="A21" s="173"/>
      <c r="B21" s="195"/>
      <c r="C21" s="213"/>
      <c r="D21" s="214"/>
      <c r="E21" s="198"/>
      <c r="F21" s="199"/>
      <c r="G21" s="198"/>
      <c r="H21" s="200"/>
      <c r="I21" s="195"/>
      <c r="J21" s="201"/>
    </row>
    <row r="22" spans="1:10" ht="14.25">
      <c r="A22" s="173"/>
      <c r="B22" s="195"/>
      <c r="C22" s="213"/>
      <c r="D22" s="214"/>
      <c r="E22" s="198"/>
      <c r="F22" s="199"/>
      <c r="G22" s="198"/>
      <c r="H22" s="200"/>
      <c r="I22" s="195"/>
      <c r="J22" s="201"/>
    </row>
    <row r="23" spans="1:10" ht="14.25">
      <c r="A23" s="173"/>
      <c r="B23" s="195"/>
      <c r="C23" s="213"/>
      <c r="D23" s="214"/>
      <c r="E23" s="198"/>
      <c r="F23" s="199"/>
      <c r="G23" s="198"/>
      <c r="H23" s="200"/>
      <c r="I23" s="195"/>
      <c r="J23" s="201"/>
    </row>
    <row r="24" spans="1:10" ht="14.25">
      <c r="A24" s="173"/>
      <c r="B24" s="195"/>
      <c r="C24" s="213"/>
      <c r="D24" s="214"/>
      <c r="E24" s="198"/>
      <c r="F24" s="199"/>
      <c r="G24" s="198"/>
      <c r="H24" s="200"/>
      <c r="I24" s="195"/>
      <c r="J24" s="201"/>
    </row>
    <row r="25" spans="1:10" ht="14.25">
      <c r="A25" s="173"/>
      <c r="B25" s="195"/>
      <c r="C25" s="213"/>
      <c r="D25" s="214"/>
      <c r="E25" s="198"/>
      <c r="F25" s="199"/>
      <c r="G25" s="198"/>
      <c r="H25" s="200"/>
      <c r="I25" s="195"/>
      <c r="J25" s="201"/>
    </row>
    <row r="26" spans="1:10" ht="14.25">
      <c r="A26" s="173"/>
      <c r="B26" s="195"/>
      <c r="C26" s="213"/>
      <c r="D26" s="214"/>
      <c r="E26" s="198"/>
      <c r="F26" s="199"/>
      <c r="G26" s="198"/>
      <c r="H26" s="200"/>
      <c r="I26" s="195"/>
      <c r="J26" s="201"/>
    </row>
    <row r="27" spans="1:10" ht="14.25">
      <c r="A27" s="173"/>
      <c r="B27" s="195"/>
      <c r="C27" s="213"/>
      <c r="D27" s="214"/>
      <c r="E27" s="198"/>
      <c r="F27" s="199"/>
      <c r="G27" s="198"/>
      <c r="H27" s="200"/>
      <c r="I27" s="195"/>
      <c r="J27" s="201"/>
    </row>
    <row r="28" spans="1:10" ht="14.25">
      <c r="A28" s="173"/>
      <c r="B28" s="195"/>
      <c r="C28" s="213"/>
      <c r="D28" s="214"/>
      <c r="E28" s="198"/>
      <c r="F28" s="199"/>
      <c r="G28" s="198"/>
      <c r="H28" s="200"/>
      <c r="I28" s="195"/>
      <c r="J28" s="201"/>
    </row>
    <row r="29" spans="1:10" ht="14.25">
      <c r="A29" s="173"/>
      <c r="B29" s="195"/>
      <c r="C29" s="213"/>
      <c r="D29" s="214"/>
      <c r="E29" s="198"/>
      <c r="F29" s="199"/>
      <c r="G29" s="198"/>
      <c r="H29" s="200"/>
      <c r="I29" s="195"/>
      <c r="J29" s="201"/>
    </row>
    <row r="30" spans="1:10" ht="14.25">
      <c r="A30" s="173"/>
      <c r="B30" s="195"/>
      <c r="C30" s="213"/>
      <c r="D30" s="214"/>
      <c r="E30" s="198"/>
      <c r="F30" s="199"/>
      <c r="G30" s="198"/>
      <c r="H30" s="200"/>
      <c r="I30" s="195"/>
      <c r="J30" s="201"/>
    </row>
    <row r="31" spans="1:10" ht="14.25">
      <c r="A31" s="173"/>
      <c r="B31" s="195"/>
      <c r="C31" s="213"/>
      <c r="D31" s="214"/>
      <c r="E31" s="198"/>
      <c r="F31" s="199"/>
      <c r="G31" s="198"/>
      <c r="H31" s="200"/>
      <c r="I31" s="195"/>
      <c r="J31" s="201"/>
    </row>
    <row r="32" spans="1:10" ht="14.25">
      <c r="A32" s="173"/>
      <c r="B32" s="195"/>
      <c r="C32" s="213"/>
      <c r="D32" s="214"/>
      <c r="E32" s="198"/>
      <c r="F32" s="199"/>
      <c r="G32" s="198"/>
      <c r="H32" s="200"/>
      <c r="I32" s="195"/>
      <c r="J32" s="201"/>
    </row>
    <row r="33" spans="1:10" ht="14.25">
      <c r="A33" s="173"/>
      <c r="B33" s="195"/>
      <c r="C33" s="213"/>
      <c r="D33" s="214"/>
      <c r="E33" s="198"/>
      <c r="F33" s="199"/>
      <c r="G33" s="198"/>
      <c r="H33" s="200"/>
      <c r="I33" s="195"/>
      <c r="J33" s="201"/>
    </row>
    <row r="34" spans="1:10" ht="14.25">
      <c r="A34" s="173"/>
      <c r="B34" s="195"/>
      <c r="C34" s="213"/>
      <c r="D34" s="214"/>
      <c r="E34" s="198"/>
      <c r="F34" s="199"/>
      <c r="G34" s="198"/>
      <c r="H34" s="200"/>
      <c r="I34" s="195"/>
      <c r="J34" s="201"/>
    </row>
    <row r="35" spans="1:10" ht="15">
      <c r="A35" s="234"/>
      <c r="B35" s="234"/>
      <c r="C35" s="203"/>
      <c r="D35" s="203"/>
      <c r="E35" s="204"/>
      <c r="F35" s="205"/>
      <c r="G35" s="203"/>
      <c r="H35" s="203"/>
      <c r="I35" s="203"/>
      <c r="J35" s="203"/>
    </row>
  </sheetData>
  <sheetProtection/>
  <mergeCells count="4">
    <mergeCell ref="A1:J1"/>
    <mergeCell ref="A15:B15"/>
    <mergeCell ref="A19:J19"/>
    <mergeCell ref="A35:B35"/>
  </mergeCells>
  <hyperlinks>
    <hyperlink ref="J3" r:id="rId1" display="http://www.kinto.com/"/>
    <hyperlink ref="J5" r:id="rId2" display="http://pioglobal.ua/"/>
    <hyperlink ref="J6" r:id="rId3" display="http://art-capital.com.ua/"/>
    <hyperlink ref="J9" r:id="rId4" display="http://www.kinto.com/"/>
    <hyperlink ref="J11" r:id="rId5" display="http://www.otpcapital.com.ua/"/>
    <hyperlink ref="J8" r:id="rId6" display="http://raam.com.ua/"/>
    <hyperlink ref="J7" r:id="rId7" display="http://www.art-capital.com.ua/"/>
    <hyperlink ref="J10" r:id="rId8" display="http://www.am-magister.com/"/>
    <hyperlink ref="J4" r:id="rId9" display="http://pioglobal.ua/"/>
    <hyperlink ref="J15" r:id="rId10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9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2" customFormat="1" ht="16.5" thickBot="1">
      <c r="A1" s="235" t="s">
        <v>217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1" s="22" customFormat="1" ht="15.75" customHeight="1" thickBot="1">
      <c r="A2" s="223" t="s">
        <v>61</v>
      </c>
      <c r="B2" s="103"/>
      <c r="C2" s="104"/>
      <c r="D2" s="105"/>
      <c r="E2" s="225" t="s">
        <v>218</v>
      </c>
      <c r="F2" s="225"/>
      <c r="G2" s="225"/>
      <c r="H2" s="225"/>
      <c r="I2" s="225"/>
      <c r="J2" s="225"/>
      <c r="K2" s="225"/>
    </row>
    <row r="3" spans="1:11" s="22" customFormat="1" ht="75.75" thickBot="1">
      <c r="A3" s="224"/>
      <c r="B3" s="175" t="s">
        <v>140</v>
      </c>
      <c r="C3" s="26" t="s">
        <v>141</v>
      </c>
      <c r="D3" s="26" t="s">
        <v>142</v>
      </c>
      <c r="E3" s="16" t="s">
        <v>143</v>
      </c>
      <c r="F3" s="16" t="s">
        <v>144</v>
      </c>
      <c r="G3" s="16" t="s">
        <v>145</v>
      </c>
      <c r="H3" s="16" t="s">
        <v>146</v>
      </c>
      <c r="I3" s="16" t="s">
        <v>147</v>
      </c>
      <c r="J3" s="17" t="s">
        <v>148</v>
      </c>
      <c r="K3" s="17" t="s">
        <v>149</v>
      </c>
    </row>
    <row r="4" spans="1:11" s="22" customFormat="1" ht="14.25" collapsed="1">
      <c r="A4" s="20">
        <v>1</v>
      </c>
      <c r="B4" s="87" t="s">
        <v>203</v>
      </c>
      <c r="C4" s="106">
        <v>39205</v>
      </c>
      <c r="D4" s="106">
        <v>39322</v>
      </c>
      <c r="E4" s="102">
        <v>0.0011108149454837069</v>
      </c>
      <c r="F4" s="102">
        <v>-0.02163108302389971</v>
      </c>
      <c r="G4" s="102">
        <v>-0.060235672252812344</v>
      </c>
      <c r="H4" s="102">
        <v>-0.18070834482460485</v>
      </c>
      <c r="I4" s="102" t="s">
        <v>136</v>
      </c>
      <c r="J4" s="107">
        <v>-0.3408946774864746</v>
      </c>
      <c r="K4" s="129">
        <v>-0.08537613905714292</v>
      </c>
    </row>
    <row r="5" spans="1:11" s="22" customFormat="1" ht="14.25" collapsed="1">
      <c r="A5" s="20">
        <v>2</v>
      </c>
      <c r="B5" s="87" t="s">
        <v>208</v>
      </c>
      <c r="C5" s="106">
        <v>39479</v>
      </c>
      <c r="D5" s="106">
        <v>39637</v>
      </c>
      <c r="E5" s="102">
        <v>0.00845063943304969</v>
      </c>
      <c r="F5" s="102">
        <v>0.025945313463271003</v>
      </c>
      <c r="G5" s="102">
        <v>0.11934055301349433</v>
      </c>
      <c r="H5" s="102">
        <v>0.10673983803519627</v>
      </c>
      <c r="I5" s="102" t="s">
        <v>136</v>
      </c>
      <c r="J5" s="107">
        <v>-0.03480281508739824</v>
      </c>
      <c r="K5" s="130">
        <v>-0.00925855986996571</v>
      </c>
    </row>
    <row r="6" spans="1:11" s="22" customFormat="1" ht="14.25" collapsed="1">
      <c r="A6" s="20">
        <v>3</v>
      </c>
      <c r="B6" s="87" t="s">
        <v>204</v>
      </c>
      <c r="C6" s="106">
        <v>39496</v>
      </c>
      <c r="D6" s="106">
        <v>39689</v>
      </c>
      <c r="E6" s="102">
        <v>0.012449298899031014</v>
      </c>
      <c r="F6" s="102">
        <v>-0.31070518950271386</v>
      </c>
      <c r="G6" s="102">
        <v>-0.5539716202372305</v>
      </c>
      <c r="H6" s="102">
        <v>-0.5615152079016547</v>
      </c>
      <c r="I6" s="102" t="s">
        <v>136</v>
      </c>
      <c r="J6" s="107">
        <v>-0.5731508695652181</v>
      </c>
      <c r="K6" s="130">
        <v>-0.20724201505345674</v>
      </c>
    </row>
    <row r="7" spans="1:11" s="22" customFormat="1" ht="14.25" collapsed="1">
      <c r="A7" s="20">
        <v>4</v>
      </c>
      <c r="B7" s="87" t="s">
        <v>210</v>
      </c>
      <c r="C7" s="106">
        <v>40050</v>
      </c>
      <c r="D7" s="106">
        <v>40319</v>
      </c>
      <c r="E7" s="102">
        <v>0.02920249409418152</v>
      </c>
      <c r="F7" s="102">
        <v>0.009684639498536596</v>
      </c>
      <c r="G7" s="102">
        <v>-0.1439621664559435</v>
      </c>
      <c r="H7" s="102">
        <v>-0.20915652481340763</v>
      </c>
      <c r="I7" s="102">
        <v>-0.24230939976281862</v>
      </c>
      <c r="J7" s="107">
        <v>-0.2144089705882355</v>
      </c>
      <c r="K7" s="130">
        <v>-0.11698118977079064</v>
      </c>
    </row>
    <row r="8" spans="1:11" s="22" customFormat="1" ht="14.25">
      <c r="A8" s="20">
        <v>5</v>
      </c>
      <c r="B8" s="87" t="s">
        <v>214</v>
      </c>
      <c r="C8" s="106">
        <v>40204</v>
      </c>
      <c r="D8" s="106">
        <v>40329</v>
      </c>
      <c r="E8" s="102">
        <v>-0.00993902292961446</v>
      </c>
      <c r="F8" s="102">
        <v>-0.07697398232056973</v>
      </c>
      <c r="G8" s="102">
        <v>-0.07359037082833719</v>
      </c>
      <c r="H8" s="102">
        <v>-0.2889108065399144</v>
      </c>
      <c r="I8" s="102">
        <v>-0.25696493492673456</v>
      </c>
      <c r="J8" s="107">
        <v>-0.5492759087617642</v>
      </c>
      <c r="K8" s="130">
        <v>-0.34079254761591493</v>
      </c>
    </row>
    <row r="9" spans="1:11" s="22" customFormat="1" ht="14.25">
      <c r="A9" s="20">
        <v>6</v>
      </c>
      <c r="B9" s="87" t="s">
        <v>212</v>
      </c>
      <c r="C9" s="106">
        <v>40288</v>
      </c>
      <c r="D9" s="106">
        <v>40438</v>
      </c>
      <c r="E9" s="102">
        <v>-0.026124999179491293</v>
      </c>
      <c r="F9" s="102">
        <v>-0.11023957462401701</v>
      </c>
      <c r="G9" s="102">
        <v>-0.08212293210036381</v>
      </c>
      <c r="H9" s="102">
        <v>-0.26063149328012414</v>
      </c>
      <c r="I9" s="102">
        <v>-0.21117726926745628</v>
      </c>
      <c r="J9" s="107">
        <v>-0.46517739277108605</v>
      </c>
      <c r="K9" s="130">
        <v>-0.3214636644045432</v>
      </c>
    </row>
    <row r="10" spans="1:11" s="22" customFormat="1" ht="14.25">
      <c r="A10" s="20">
        <v>7</v>
      </c>
      <c r="B10" s="87" t="s">
        <v>213</v>
      </c>
      <c r="C10" s="106">
        <v>40364</v>
      </c>
      <c r="D10" s="106">
        <v>40533</v>
      </c>
      <c r="E10" s="102">
        <v>-0.004516452998338805</v>
      </c>
      <c r="F10" s="102">
        <v>-0.08559285942747874</v>
      </c>
      <c r="G10" s="102">
        <v>-0.04346845947414424</v>
      </c>
      <c r="H10" s="102">
        <v>-0.27028370766209764</v>
      </c>
      <c r="I10" s="102">
        <v>-0.22308121352868115</v>
      </c>
      <c r="J10" s="107">
        <v>-0.4326381184096818</v>
      </c>
      <c r="K10" s="130">
        <v>-0.342136882061313</v>
      </c>
    </row>
    <row r="11" spans="1:11" s="22" customFormat="1" ht="14.25">
      <c r="A11" s="20">
        <v>8</v>
      </c>
      <c r="B11" s="87" t="s">
        <v>206</v>
      </c>
      <c r="C11" s="106">
        <v>40555</v>
      </c>
      <c r="D11" s="106">
        <v>40626</v>
      </c>
      <c r="E11" s="102">
        <v>-0.024800178536819373</v>
      </c>
      <c r="F11" s="102">
        <v>-0.14965590415457963</v>
      </c>
      <c r="G11" s="102">
        <v>-0.18964824578700767</v>
      </c>
      <c r="H11" s="102">
        <v>-0.4632543877127131</v>
      </c>
      <c r="I11" s="102">
        <v>-0.41812818914030503</v>
      </c>
      <c r="J11" s="107">
        <v>-0.7064808342876698</v>
      </c>
      <c r="K11" s="130">
        <v>-0.6723352675604388</v>
      </c>
    </row>
    <row r="12" spans="1:11" s="22" customFormat="1" ht="14.25" collapsed="1">
      <c r="A12" s="20">
        <v>9</v>
      </c>
      <c r="B12" s="87" t="s">
        <v>215</v>
      </c>
      <c r="C12" s="106">
        <v>40448</v>
      </c>
      <c r="D12" s="106">
        <v>40632</v>
      </c>
      <c r="E12" s="102">
        <v>-0.018344546908658055</v>
      </c>
      <c r="F12" s="102">
        <v>-0.10787675334952396</v>
      </c>
      <c r="G12" s="102">
        <v>-0.04075617665466602</v>
      </c>
      <c r="H12" s="102">
        <v>-0.30087470664119487</v>
      </c>
      <c r="I12" s="102">
        <v>-0.2375395788593455</v>
      </c>
      <c r="J12" s="107">
        <v>-0.5041152285485153</v>
      </c>
      <c r="K12" s="130">
        <v>-0.4769822729585207</v>
      </c>
    </row>
    <row r="13" spans="1:11" s="22" customFormat="1" ht="14.25" collapsed="1">
      <c r="A13" s="20">
        <v>10</v>
      </c>
      <c r="B13" s="87" t="s">
        <v>202</v>
      </c>
      <c r="C13" s="106">
        <v>40735</v>
      </c>
      <c r="D13" s="106">
        <v>40809</v>
      </c>
      <c r="E13" s="102">
        <v>0.0010843533471815991</v>
      </c>
      <c r="F13" s="102">
        <v>-0.04006032410875082</v>
      </c>
      <c r="G13" s="102">
        <v>0.08154838942262566</v>
      </c>
      <c r="H13" s="102">
        <v>-0.022141211012822404</v>
      </c>
      <c r="I13" s="102">
        <v>0.09380248762021193</v>
      </c>
      <c r="J13" s="107">
        <v>-0.04868121445232798</v>
      </c>
      <c r="K13" s="130">
        <v>-0.08016255462345545</v>
      </c>
    </row>
    <row r="14" spans="1:11" s="22" customFormat="1" ht="14.25" collapsed="1">
      <c r="A14" s="20">
        <v>11</v>
      </c>
      <c r="B14" s="87" t="s">
        <v>220</v>
      </c>
      <c r="C14" s="106">
        <v>40716</v>
      </c>
      <c r="D14" s="106">
        <v>40995</v>
      </c>
      <c r="E14" s="102">
        <v>0.03302359863250426</v>
      </c>
      <c r="F14" s="102">
        <v>0.05038601237681917</v>
      </c>
      <c r="G14" s="102" t="s">
        <v>136</v>
      </c>
      <c r="H14" s="102" t="s">
        <v>136</v>
      </c>
      <c r="I14" s="102" t="s">
        <v>136</v>
      </c>
      <c r="J14" s="107">
        <v>0.06771542458808644</v>
      </c>
      <c r="K14" s="130" t="s">
        <v>34</v>
      </c>
    </row>
    <row r="15" spans="1:11" s="22" customFormat="1" ht="14.25" collapsed="1">
      <c r="A15" s="20">
        <v>12</v>
      </c>
      <c r="B15" s="87" t="s">
        <v>199</v>
      </c>
      <c r="C15" s="106">
        <v>41005</v>
      </c>
      <c r="D15" s="106">
        <v>41114</v>
      </c>
      <c r="E15" s="102">
        <v>0.013690939279188186</v>
      </c>
      <c r="F15" s="102">
        <v>0.016613063498770675</v>
      </c>
      <c r="G15" s="102" t="s">
        <v>136</v>
      </c>
      <c r="H15" s="102" t="s">
        <v>136</v>
      </c>
      <c r="I15" s="102" t="s">
        <v>136</v>
      </c>
      <c r="J15" s="107">
        <v>0.05357519892699991</v>
      </c>
      <c r="K15" s="130" t="s">
        <v>34</v>
      </c>
    </row>
    <row r="16" spans="1:11" s="22" customFormat="1" ht="15.75" collapsed="1" thickBot="1">
      <c r="A16" s="20"/>
      <c r="B16" s="169" t="s">
        <v>135</v>
      </c>
      <c r="C16" s="170"/>
      <c r="D16" s="170"/>
      <c r="E16" s="171">
        <f>AVERAGE(E4:E15)</f>
        <v>0.0012739115064748323</v>
      </c>
      <c r="F16" s="171">
        <f>AVERAGE(F4:F15)</f>
        <v>-0.06667555347284466</v>
      </c>
      <c r="G16" s="171">
        <f>AVERAGE(G4:G15)</f>
        <v>-0.09868667013543853</v>
      </c>
      <c r="H16" s="171">
        <f>AVERAGE(H4:H15)</f>
        <v>-0.24507365523533373</v>
      </c>
      <c r="I16" s="171">
        <f>AVERAGE(I4:I15)</f>
        <v>-0.21362829969501848</v>
      </c>
      <c r="J16" s="174" t="s">
        <v>15</v>
      </c>
      <c r="K16" s="174" t="s">
        <v>15</v>
      </c>
    </row>
    <row r="17" spans="1:11" s="22" customFormat="1" ht="14.25">
      <c r="A17" s="226" t="s">
        <v>137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1:11" s="22" customFormat="1" ht="15" thickBot="1">
      <c r="A18" s="222" t="s">
        <v>138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</row>
    <row r="19" spans="3:4" s="22" customFormat="1" ht="15.75" customHeight="1">
      <c r="C19" s="66"/>
      <c r="D19" s="66"/>
    </row>
    <row r="20" spans="2:8" ht="14.25">
      <c r="B20" s="29"/>
      <c r="C20" s="112"/>
      <c r="E20" s="112"/>
      <c r="F20" s="112"/>
      <c r="G20" s="112"/>
      <c r="H20" s="112"/>
    </row>
    <row r="21" spans="1:11" ht="15.75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15"/>
    </row>
    <row r="22" spans="1:11" ht="15">
      <c r="A22" s="221"/>
      <c r="B22" s="18"/>
      <c r="C22" s="184"/>
      <c r="D22" s="184"/>
      <c r="E22" s="221"/>
      <c r="F22" s="221"/>
      <c r="G22" s="221"/>
      <c r="H22" s="221"/>
      <c r="I22" s="221"/>
      <c r="J22" s="221"/>
      <c r="K22" s="221"/>
    </row>
    <row r="23" spans="1:11" ht="15">
      <c r="A23" s="221"/>
      <c r="B23" s="185"/>
      <c r="C23" s="186"/>
      <c r="D23" s="186"/>
      <c r="E23" s="185"/>
      <c r="F23" s="185"/>
      <c r="G23" s="185"/>
      <c r="H23" s="185"/>
      <c r="I23" s="185"/>
      <c r="J23" s="185"/>
      <c r="K23" s="185"/>
    </row>
    <row r="24" spans="1:11" ht="14.25">
      <c r="A24" s="173"/>
      <c r="B24" s="195"/>
      <c r="C24" s="207"/>
      <c r="D24" s="207"/>
      <c r="E24" s="126"/>
      <c r="F24" s="126"/>
      <c r="G24" s="126"/>
      <c r="H24" s="126"/>
      <c r="I24" s="126"/>
      <c r="J24" s="208"/>
      <c r="K24" s="210"/>
    </row>
    <row r="25" spans="1:11" ht="14.25">
      <c r="A25" s="173"/>
      <c r="B25" s="195"/>
      <c r="C25" s="207"/>
      <c r="D25" s="207"/>
      <c r="E25" s="126"/>
      <c r="F25" s="126"/>
      <c r="G25" s="126"/>
      <c r="H25" s="126"/>
      <c r="I25" s="126"/>
      <c r="J25" s="208"/>
      <c r="K25" s="210"/>
    </row>
    <row r="26" spans="1:11" ht="14.25">
      <c r="A26" s="173"/>
      <c r="B26" s="195"/>
      <c r="C26" s="207"/>
      <c r="D26" s="207"/>
      <c r="E26" s="126"/>
      <c r="F26" s="126"/>
      <c r="G26" s="126"/>
      <c r="H26" s="126"/>
      <c r="I26" s="126"/>
      <c r="J26" s="208"/>
      <c r="K26" s="210"/>
    </row>
    <row r="27" spans="1:11" ht="14.25">
      <c r="A27" s="173"/>
      <c r="B27" s="195"/>
      <c r="C27" s="207"/>
      <c r="D27" s="207"/>
      <c r="E27" s="126"/>
      <c r="F27" s="126"/>
      <c r="G27" s="126"/>
      <c r="H27" s="126"/>
      <c r="I27" s="126"/>
      <c r="J27" s="208"/>
      <c r="K27" s="210"/>
    </row>
    <row r="28" spans="1:11" ht="14.25">
      <c r="A28" s="173"/>
      <c r="B28" s="195"/>
      <c r="C28" s="207"/>
      <c r="D28" s="207"/>
      <c r="E28" s="126"/>
      <c r="F28" s="126"/>
      <c r="G28" s="126"/>
      <c r="H28" s="126"/>
      <c r="I28" s="126"/>
      <c r="J28" s="208"/>
      <c r="K28" s="210"/>
    </row>
    <row r="29" spans="1:11" ht="14.25">
      <c r="A29" s="173"/>
      <c r="B29" s="195"/>
      <c r="C29" s="207"/>
      <c r="D29" s="207"/>
      <c r="E29" s="126"/>
      <c r="F29" s="126"/>
      <c r="G29" s="126"/>
      <c r="H29" s="126"/>
      <c r="I29" s="126"/>
      <c r="J29" s="208"/>
      <c r="K29" s="210"/>
    </row>
    <row r="30" spans="1:11" ht="14.25">
      <c r="A30" s="173"/>
      <c r="B30" s="195"/>
      <c r="C30" s="207"/>
      <c r="D30" s="207"/>
      <c r="E30" s="126"/>
      <c r="F30" s="126"/>
      <c r="G30" s="126"/>
      <c r="H30" s="126"/>
      <c r="I30" s="126"/>
      <c r="J30" s="208"/>
      <c r="K30" s="210"/>
    </row>
    <row r="31" spans="1:11" ht="14.25">
      <c r="A31" s="173"/>
      <c r="B31" s="195"/>
      <c r="C31" s="207"/>
      <c r="D31" s="207"/>
      <c r="E31" s="126"/>
      <c r="F31" s="126"/>
      <c r="G31" s="126"/>
      <c r="H31" s="126"/>
      <c r="I31" s="126"/>
      <c r="J31" s="208"/>
      <c r="K31" s="210"/>
    </row>
    <row r="32" spans="1:11" ht="14.25">
      <c r="A32" s="173"/>
      <c r="B32" s="195"/>
      <c r="C32" s="207"/>
      <c r="D32" s="207"/>
      <c r="E32" s="126"/>
      <c r="F32" s="126"/>
      <c r="G32" s="126"/>
      <c r="H32" s="126"/>
      <c r="I32" s="126"/>
      <c r="J32" s="208"/>
      <c r="K32" s="210"/>
    </row>
    <row r="33" spans="1:11" ht="14.25">
      <c r="A33" s="173"/>
      <c r="B33" s="195"/>
      <c r="C33" s="207"/>
      <c r="D33" s="207"/>
      <c r="E33" s="126"/>
      <c r="F33" s="126"/>
      <c r="G33" s="126"/>
      <c r="H33" s="126"/>
      <c r="I33" s="126"/>
      <c r="J33" s="208"/>
      <c r="K33" s="210"/>
    </row>
    <row r="34" spans="1:11" ht="14.25">
      <c r="A34" s="173"/>
      <c r="B34" s="195"/>
      <c r="C34" s="207"/>
      <c r="D34" s="207"/>
      <c r="E34" s="126"/>
      <c r="F34" s="126"/>
      <c r="G34" s="126"/>
      <c r="H34" s="126"/>
      <c r="I34" s="126"/>
      <c r="J34" s="208"/>
      <c r="K34" s="210"/>
    </row>
    <row r="35" spans="1:11" ht="14.25">
      <c r="A35" s="173"/>
      <c r="B35" s="195"/>
      <c r="C35" s="207"/>
      <c r="D35" s="207"/>
      <c r="E35" s="126"/>
      <c r="F35" s="126"/>
      <c r="G35" s="126"/>
      <c r="H35" s="126"/>
      <c r="I35" s="126"/>
      <c r="J35" s="208"/>
      <c r="K35" s="210"/>
    </row>
    <row r="36" spans="1:11" ht="14.25">
      <c r="A36" s="173"/>
      <c r="B36" s="195"/>
      <c r="C36" s="207"/>
      <c r="D36" s="207"/>
      <c r="E36" s="126"/>
      <c r="F36" s="126"/>
      <c r="G36" s="126"/>
      <c r="H36" s="126"/>
      <c r="I36" s="126"/>
      <c r="J36" s="208"/>
      <c r="K36" s="210"/>
    </row>
    <row r="37" spans="1:11" ht="14.25">
      <c r="A37" s="173"/>
      <c r="B37" s="195"/>
      <c r="C37" s="207"/>
      <c r="D37" s="207"/>
      <c r="E37" s="126"/>
      <c r="F37" s="126"/>
      <c r="G37" s="126"/>
      <c r="H37" s="126"/>
      <c r="I37" s="126"/>
      <c r="J37" s="208"/>
      <c r="K37" s="210"/>
    </row>
    <row r="38" spans="1:11" ht="14.25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</row>
    <row r="39" spans="1:11" ht="14.25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</row>
  </sheetData>
  <sheetProtection/>
  <mergeCells count="10">
    <mergeCell ref="A18:K18"/>
    <mergeCell ref="A1:J1"/>
    <mergeCell ref="A2:A3"/>
    <mergeCell ref="E2:K2"/>
    <mergeCell ref="A17:K17"/>
    <mergeCell ref="A39:K39"/>
    <mergeCell ref="A21:J21"/>
    <mergeCell ref="A22:A23"/>
    <mergeCell ref="E22:K22"/>
    <mergeCell ref="A38:K3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34"/>
  <sheetViews>
    <sheetView zoomScale="85" zoomScaleNormal="85"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19" customWidth="1"/>
    <col min="2" max="2" width="50.75390625" style="19" customWidth="1"/>
    <col min="3" max="3" width="24.75390625" style="19" customWidth="1"/>
    <col min="4" max="4" width="24.75390625" style="53" customWidth="1"/>
    <col min="5" max="7" width="24.75390625" style="19" customWidth="1"/>
    <col min="8" max="16384" width="9.125" style="19" customWidth="1"/>
  </cols>
  <sheetData>
    <row r="1" spans="1:7" s="29" customFormat="1" ht="16.5" thickBot="1">
      <c r="A1" s="227" t="s">
        <v>221</v>
      </c>
      <c r="B1" s="227"/>
      <c r="C1" s="227"/>
      <c r="D1" s="227"/>
      <c r="E1" s="227"/>
      <c r="F1" s="227"/>
      <c r="G1" s="227"/>
    </row>
    <row r="2" spans="1:7" s="29" customFormat="1" ht="15.75" customHeight="1" thickBot="1">
      <c r="A2" s="223" t="s">
        <v>61</v>
      </c>
      <c r="B2" s="239" t="s">
        <v>140</v>
      </c>
      <c r="C2" s="228" t="s">
        <v>153</v>
      </c>
      <c r="D2" s="229"/>
      <c r="E2" s="228" t="s">
        <v>219</v>
      </c>
      <c r="F2" s="229"/>
      <c r="G2" s="232" t="s">
        <v>155</v>
      </c>
    </row>
    <row r="3" spans="1:7" s="29" customFormat="1" ht="30.75" customHeight="1" thickBot="1">
      <c r="A3" s="224"/>
      <c r="B3" s="240"/>
      <c r="C3" s="35" t="s">
        <v>156</v>
      </c>
      <c r="D3" s="35" t="s">
        <v>157</v>
      </c>
      <c r="E3" s="35" t="s">
        <v>158</v>
      </c>
      <c r="F3" s="35" t="s">
        <v>157</v>
      </c>
      <c r="G3" s="233"/>
    </row>
    <row r="4" spans="1:8" s="29" customFormat="1" ht="14.25">
      <c r="A4" s="20">
        <v>1</v>
      </c>
      <c r="B4" s="87" t="s">
        <v>199</v>
      </c>
      <c r="C4" s="38">
        <v>1674.6925399999993</v>
      </c>
      <c r="D4" s="102">
        <v>0.13607073312406795</v>
      </c>
      <c r="E4" s="39">
        <v>1787</v>
      </c>
      <c r="F4" s="102">
        <v>0.1207269287934063</v>
      </c>
      <c r="G4" s="40">
        <v>1503.2594526685243</v>
      </c>
      <c r="H4" s="87"/>
    </row>
    <row r="5" spans="1:8" s="29" customFormat="1" ht="14.25">
      <c r="A5" s="20">
        <v>2</v>
      </c>
      <c r="B5" s="87" t="s">
        <v>202</v>
      </c>
      <c r="C5" s="38">
        <v>837.4327269000001</v>
      </c>
      <c r="D5" s="102">
        <v>0.16497073378114066</v>
      </c>
      <c r="E5" s="39">
        <v>2915</v>
      </c>
      <c r="F5" s="102">
        <v>0.16370886218128722</v>
      </c>
      <c r="G5" s="40">
        <v>833.8014182060465</v>
      </c>
      <c r="H5" s="87"/>
    </row>
    <row r="6" spans="1:8" s="45" customFormat="1" ht="14.25">
      <c r="A6" s="20">
        <v>3</v>
      </c>
      <c r="B6" s="87" t="s">
        <v>220</v>
      </c>
      <c r="C6" s="38">
        <v>53.86128000000003</v>
      </c>
      <c r="D6" s="102">
        <v>0.03302359863250482</v>
      </c>
      <c r="E6" s="39">
        <v>0</v>
      </c>
      <c r="F6" s="102">
        <v>0</v>
      </c>
      <c r="G6" s="40">
        <v>0</v>
      </c>
      <c r="H6" s="87"/>
    </row>
    <row r="7" spans="1:8" s="45" customFormat="1" ht="14.25">
      <c r="A7" s="20">
        <v>4</v>
      </c>
      <c r="B7" s="87" t="s">
        <v>210</v>
      </c>
      <c r="C7" s="38">
        <v>25.767569999999953</v>
      </c>
      <c r="D7" s="102">
        <v>0.02920249409418201</v>
      </c>
      <c r="E7" s="39">
        <v>0</v>
      </c>
      <c r="F7" s="102">
        <v>0</v>
      </c>
      <c r="G7" s="40">
        <v>0</v>
      </c>
      <c r="H7" s="87"/>
    </row>
    <row r="8" spans="1:8" s="45" customFormat="1" ht="14.25">
      <c r="A8" s="20">
        <v>5</v>
      </c>
      <c r="B8" s="87" t="s">
        <v>208</v>
      </c>
      <c r="C8" s="38">
        <v>17.583710000000195</v>
      </c>
      <c r="D8" s="102">
        <v>0.008450639433051646</v>
      </c>
      <c r="E8" s="39">
        <v>0</v>
      </c>
      <c r="F8" s="102">
        <v>0</v>
      </c>
      <c r="G8" s="40">
        <v>0</v>
      </c>
      <c r="H8" s="87"/>
    </row>
    <row r="9" spans="1:8" s="45" customFormat="1" ht="14.25">
      <c r="A9" s="20">
        <v>6</v>
      </c>
      <c r="B9" s="87" t="s">
        <v>204</v>
      </c>
      <c r="C9" s="38">
        <v>12.916880000000003</v>
      </c>
      <c r="D9" s="102">
        <v>0.01244929889903207</v>
      </c>
      <c r="E9" s="39">
        <v>0</v>
      </c>
      <c r="F9" s="102">
        <v>0</v>
      </c>
      <c r="G9" s="40">
        <v>0</v>
      </c>
      <c r="H9" s="87"/>
    </row>
    <row r="10" spans="1:8" s="45" customFormat="1" ht="14.25">
      <c r="A10" s="20">
        <v>7</v>
      </c>
      <c r="B10" s="87" t="s">
        <v>203</v>
      </c>
      <c r="C10" s="38">
        <v>3.5147800000002607</v>
      </c>
      <c r="D10" s="102">
        <v>0.0011108149454826762</v>
      </c>
      <c r="E10" s="39">
        <v>0</v>
      </c>
      <c r="F10" s="102">
        <v>0</v>
      </c>
      <c r="G10" s="40">
        <v>0</v>
      </c>
      <c r="H10" s="87"/>
    </row>
    <row r="11" spans="1:8" s="45" customFormat="1" ht="14.25">
      <c r="A11" s="20">
        <v>8</v>
      </c>
      <c r="B11" s="87" t="s">
        <v>213</v>
      </c>
      <c r="C11" s="38">
        <v>-2.9782209999999028</v>
      </c>
      <c r="D11" s="102">
        <v>-0.004516452998333448</v>
      </c>
      <c r="E11" s="39">
        <v>0</v>
      </c>
      <c r="F11" s="102">
        <v>0</v>
      </c>
      <c r="G11" s="40">
        <v>0</v>
      </c>
      <c r="H11" s="87"/>
    </row>
    <row r="12" spans="1:8" s="45" customFormat="1" ht="14.25">
      <c r="A12" s="20">
        <v>9</v>
      </c>
      <c r="B12" s="87" t="s">
        <v>214</v>
      </c>
      <c r="C12" s="38">
        <v>-6.248650000000024</v>
      </c>
      <c r="D12" s="102">
        <v>-0.00993902292961932</v>
      </c>
      <c r="E12" s="39">
        <v>0</v>
      </c>
      <c r="F12" s="102">
        <v>0</v>
      </c>
      <c r="G12" s="40">
        <v>0</v>
      </c>
      <c r="H12" s="87"/>
    </row>
    <row r="13" spans="1:8" s="45" customFormat="1" ht="14.25">
      <c r="A13" s="20">
        <v>10</v>
      </c>
      <c r="B13" s="87" t="s">
        <v>215</v>
      </c>
      <c r="C13" s="38">
        <v>-11.555669999999925</v>
      </c>
      <c r="D13" s="102">
        <v>-0.018344546908660195</v>
      </c>
      <c r="E13" s="39">
        <v>0</v>
      </c>
      <c r="F13" s="102">
        <v>0</v>
      </c>
      <c r="G13" s="40">
        <v>0</v>
      </c>
      <c r="H13" s="87"/>
    </row>
    <row r="14" spans="1:8" s="45" customFormat="1" ht="14.25">
      <c r="A14" s="20">
        <v>11</v>
      </c>
      <c r="B14" s="87" t="s">
        <v>212</v>
      </c>
      <c r="C14" s="38">
        <v>-17.86208600000001</v>
      </c>
      <c r="D14" s="102">
        <v>-0.026124999179484173</v>
      </c>
      <c r="E14" s="39">
        <v>0</v>
      </c>
      <c r="F14" s="102">
        <v>0</v>
      </c>
      <c r="G14" s="40">
        <v>0</v>
      </c>
      <c r="H14" s="87"/>
    </row>
    <row r="15" spans="1:8" s="45" customFormat="1" ht="14.25">
      <c r="A15" s="20">
        <v>12</v>
      </c>
      <c r="B15" s="87" t="s">
        <v>206</v>
      </c>
      <c r="C15" s="38">
        <v>-56.70666000000015</v>
      </c>
      <c r="D15" s="102">
        <v>-0.024800178536815393</v>
      </c>
      <c r="E15" s="39">
        <v>0</v>
      </c>
      <c r="F15" s="102">
        <v>0</v>
      </c>
      <c r="G15" s="40">
        <v>0</v>
      </c>
      <c r="H15" s="87"/>
    </row>
    <row r="16" spans="1:8" s="29" customFormat="1" ht="15.75" thickBot="1">
      <c r="A16" s="119"/>
      <c r="B16" s="94" t="s">
        <v>110</v>
      </c>
      <c r="C16" s="95">
        <f>SUM(C4:C15)</f>
        <v>2530.4181999000007</v>
      </c>
      <c r="D16" s="99">
        <v>0.08144802090884003</v>
      </c>
      <c r="E16" s="96">
        <f>SUM(E4:E15)</f>
        <v>4702</v>
      </c>
      <c r="F16" s="99">
        <v>0.03738213734874624</v>
      </c>
      <c r="G16" s="120">
        <f>SUM(G4:G15)</f>
        <v>2337.060870874571</v>
      </c>
      <c r="H16" s="87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="29" customFormat="1" ht="14.25">
      <c r="D30" s="6"/>
    </row>
    <row r="31" s="29" customFormat="1" ht="14.25">
      <c r="D31" s="6"/>
    </row>
    <row r="32" s="29" customFormat="1" ht="14.25">
      <c r="D32" s="6"/>
    </row>
    <row r="33" s="29" customFormat="1" ht="14.25">
      <c r="D33" s="6"/>
    </row>
    <row r="34" s="29" customFormat="1" ht="14.25">
      <c r="D34" s="6"/>
    </row>
    <row r="35" s="29" customFormat="1" ht="14.25">
      <c r="D35" s="6"/>
    </row>
    <row r="36" s="29" customFormat="1" ht="14.25">
      <c r="D36" s="6"/>
    </row>
    <row r="37" s="29" customFormat="1" ht="14.25">
      <c r="D37" s="6"/>
    </row>
    <row r="38" spans="2:5" s="29" customFormat="1" ht="15" thickBot="1">
      <c r="B38" s="84"/>
      <c r="C38" s="84"/>
      <c r="D38" s="85"/>
      <c r="E38" s="84"/>
    </row>
    <row r="39" s="29" customFormat="1" ht="14.25"/>
    <row r="40" s="29" customFormat="1" ht="14.25"/>
    <row r="41" s="29" customFormat="1" ht="14.25"/>
    <row r="42" s="29" customFormat="1" ht="14.25"/>
    <row r="43" s="29" customFormat="1" ht="14.25"/>
    <row r="44" spans="2:5" s="29" customFormat="1" ht="30.75" thickBot="1">
      <c r="B44" s="42" t="s">
        <v>140</v>
      </c>
      <c r="C44" s="35" t="s">
        <v>160</v>
      </c>
      <c r="D44" s="35" t="s">
        <v>161</v>
      </c>
      <c r="E44" s="36" t="s">
        <v>162</v>
      </c>
    </row>
    <row r="45" spans="2:5" s="29" customFormat="1" ht="14.25">
      <c r="B45" s="145" t="str">
        <f aca="true" t="shared" si="0" ref="B45:D47">B4</f>
        <v>"Raiffaisen Foreign Currency"</v>
      </c>
      <c r="C45" s="146">
        <f t="shared" si="0"/>
        <v>1674.6925399999993</v>
      </c>
      <c r="D45" s="147">
        <f t="shared" si="0"/>
        <v>0.13607073312406795</v>
      </c>
      <c r="E45" s="148">
        <f>G4</f>
        <v>1503.2594526685243</v>
      </c>
    </row>
    <row r="46" spans="2:5" s="29" customFormat="1" ht="14.25">
      <c r="B46" s="37" t="str">
        <f t="shared" si="0"/>
        <v>"Pershyi Zolotyi"</v>
      </c>
      <c r="C46" s="38">
        <f t="shared" si="0"/>
        <v>837.4327269000001</v>
      </c>
      <c r="D46" s="102">
        <f t="shared" si="0"/>
        <v>0.16497073378114066</v>
      </c>
      <c r="E46" s="40">
        <f>G5</f>
        <v>833.8014182060465</v>
      </c>
    </row>
    <row r="47" spans="2:5" s="29" customFormat="1" ht="14.25">
      <c r="B47" s="37" t="str">
        <f t="shared" si="0"/>
        <v>"Centavr"</v>
      </c>
      <c r="C47" s="38">
        <f t="shared" si="0"/>
        <v>53.86128000000003</v>
      </c>
      <c r="D47" s="102">
        <f t="shared" si="0"/>
        <v>0.03302359863250482</v>
      </c>
      <c r="E47" s="134">
        <f>G6</f>
        <v>0</v>
      </c>
    </row>
    <row r="48" spans="2:5" s="29" customFormat="1" ht="14.25">
      <c r="B48" s="37" t="str">
        <f aca="true" t="shared" si="1" ref="B48:D49">B7</f>
        <v>"UNIVER.UA/SKIF-Real Estate Fund"</v>
      </c>
      <c r="C48" s="38">
        <f t="shared" si="1"/>
        <v>25.767569999999953</v>
      </c>
      <c r="D48" s="102">
        <f t="shared" si="1"/>
        <v>0.02920249409418201</v>
      </c>
      <c r="E48" s="134">
        <f>G7</f>
        <v>0</v>
      </c>
    </row>
    <row r="49" spans="2:5" s="29" customFormat="1" ht="14.25">
      <c r="B49" s="149" t="str">
        <f t="shared" si="1"/>
        <v>"OTP Dynamic"</v>
      </c>
      <c r="C49" s="143">
        <f t="shared" si="1"/>
        <v>17.583710000000195</v>
      </c>
      <c r="D49" s="150">
        <f t="shared" si="1"/>
        <v>0.008450639433051646</v>
      </c>
      <c r="E49" s="143">
        <f>G8</f>
        <v>0</v>
      </c>
    </row>
    <row r="50" spans="2:6" ht="14.25">
      <c r="B50" s="29" t="str">
        <f aca="true" t="shared" si="2" ref="B50:D51">B11</f>
        <v>"KINTO-Autumn"</v>
      </c>
      <c r="C50" s="151">
        <f t="shared" si="2"/>
        <v>-2.9782209999999028</v>
      </c>
      <c r="D50" s="152">
        <f t="shared" si="2"/>
        <v>-0.004516452998333448</v>
      </c>
      <c r="E50" s="153">
        <f>G11</f>
        <v>0</v>
      </c>
      <c r="F50" s="18"/>
    </row>
    <row r="51" spans="2:6" ht="14.25">
      <c r="B51" s="29" t="str">
        <f t="shared" si="2"/>
        <v>"KINTO-Spring"</v>
      </c>
      <c r="C51" s="151">
        <f t="shared" si="2"/>
        <v>-6.248650000000024</v>
      </c>
      <c r="D51" s="152">
        <f t="shared" si="2"/>
        <v>-0.00993902292961932</v>
      </c>
      <c r="E51" s="153">
        <f>G12</f>
        <v>0</v>
      </c>
      <c r="F51" s="18"/>
    </row>
    <row r="52" spans="2:6" ht="14.25">
      <c r="B52" s="29" t="str">
        <f>B13</f>
        <v>"KINTO-Winter"</v>
      </c>
      <c r="C52" s="151">
        <f>C13</f>
        <v>-11.555669999999925</v>
      </c>
      <c r="D52" s="152">
        <f>D13</f>
        <v>-0.018344546908660195</v>
      </c>
      <c r="E52" s="153">
        <f>G13</f>
        <v>0</v>
      </c>
      <c r="F52" s="18"/>
    </row>
    <row r="53" spans="2:6" ht="14.25">
      <c r="B53" s="29" t="str">
        <f aca="true" t="shared" si="3" ref="B53:D54">B14</f>
        <v>"KINTO-Summer"</v>
      </c>
      <c r="C53" s="151">
        <f t="shared" si="3"/>
        <v>-17.86208600000001</v>
      </c>
      <c r="D53" s="152">
        <f t="shared" si="3"/>
        <v>-0.026124999179484173</v>
      </c>
      <c r="E53" s="153">
        <f>G14</f>
        <v>0</v>
      </c>
      <c r="F53" s="18"/>
    </row>
    <row r="54" spans="2:6" ht="14.25">
      <c r="B54" s="29" t="str">
        <f t="shared" si="3"/>
        <v>"Ukrainian Exchange Index"</v>
      </c>
      <c r="C54" s="151">
        <f t="shared" si="3"/>
        <v>-56.70666000000015</v>
      </c>
      <c r="D54" s="152">
        <f t="shared" si="3"/>
        <v>-0.024800178536815393</v>
      </c>
      <c r="E54" s="153">
        <f>G15</f>
        <v>0</v>
      </c>
      <c r="F54" s="18"/>
    </row>
    <row r="55" spans="2:6" ht="14.25">
      <c r="B55" s="29"/>
      <c r="C55" s="29"/>
      <c r="D55" s="6"/>
      <c r="F55" s="18"/>
    </row>
    <row r="56" spans="2:6" ht="14.25">
      <c r="B56" s="29"/>
      <c r="C56" s="29"/>
      <c r="D56" s="6"/>
      <c r="F56" s="18"/>
    </row>
    <row r="57" spans="2:6" ht="14.25">
      <c r="B57" s="29"/>
      <c r="C57" s="29"/>
      <c r="D57" s="6"/>
      <c r="F57" s="18"/>
    </row>
    <row r="58" spans="2:6" ht="14.25">
      <c r="B58" s="29"/>
      <c r="C58" s="29"/>
      <c r="D58" s="6"/>
      <c r="F58" s="18"/>
    </row>
    <row r="59" spans="2:6" ht="14.25">
      <c r="B59" s="29"/>
      <c r="C59" s="29"/>
      <c r="D59" s="6"/>
      <c r="F59" s="18"/>
    </row>
    <row r="60" spans="2:6" ht="14.25">
      <c r="B60" s="29"/>
      <c r="C60" s="29"/>
      <c r="D60" s="6"/>
      <c r="F60" s="18"/>
    </row>
    <row r="61" spans="2:6" ht="14.25">
      <c r="B61" s="29"/>
      <c r="C61" s="29"/>
      <c r="D61" s="6"/>
      <c r="F61" s="18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  <row r="124" spans="2:4" ht="14.25">
      <c r="B124" s="29"/>
      <c r="C124" s="29"/>
      <c r="D124" s="6"/>
    </row>
    <row r="125" spans="2:4" ht="14.25">
      <c r="B125" s="29"/>
      <c r="C125" s="29"/>
      <c r="D125" s="6"/>
    </row>
    <row r="126" spans="2:4" ht="14.25">
      <c r="B126" s="29"/>
      <c r="C126" s="29"/>
      <c r="D126" s="6"/>
    </row>
    <row r="127" spans="2:4" ht="14.25">
      <c r="B127" s="29"/>
      <c r="C127" s="29"/>
      <c r="D127" s="6"/>
    </row>
    <row r="128" spans="2:4" ht="14.25">
      <c r="B128" s="29"/>
      <c r="C128" s="29"/>
      <c r="D128" s="6"/>
    </row>
    <row r="129" spans="2:4" ht="14.25">
      <c r="B129" s="29"/>
      <c r="C129" s="29"/>
      <c r="D129" s="6"/>
    </row>
    <row r="130" spans="2:4" ht="14.25">
      <c r="B130" s="29"/>
      <c r="C130" s="29"/>
      <c r="D130" s="6"/>
    </row>
    <row r="131" spans="2:4" ht="14.25">
      <c r="B131" s="29"/>
      <c r="C131" s="29"/>
      <c r="D131" s="6"/>
    </row>
    <row r="132" spans="2:4" ht="14.25">
      <c r="B132" s="29"/>
      <c r="C132" s="29"/>
      <c r="D132" s="6"/>
    </row>
    <row r="133" spans="2:4" ht="14.25">
      <c r="B133" s="29"/>
      <c r="C133" s="29"/>
      <c r="D133" s="6"/>
    </row>
    <row r="134" spans="2:4" ht="14.25">
      <c r="B134" s="29"/>
      <c r="C134" s="29"/>
      <c r="D134" s="6"/>
    </row>
  </sheetData>
  <sheetProtection/>
  <mergeCells count="6">
    <mergeCell ref="A2:A3"/>
    <mergeCell ref="A1:G1"/>
    <mergeCell ref="B2:B3"/>
    <mergeCell ref="G2:G3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44"/>
  <sheetViews>
    <sheetView zoomScale="85" zoomScaleNormal="85" zoomScalePageLayoutView="0" workbookViewId="0" topLeftCell="A1">
      <selection activeCell="G39" sqref="G3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0</v>
      </c>
      <c r="B1" s="69" t="s">
        <v>27</v>
      </c>
      <c r="C1" s="9"/>
      <c r="D1" s="9"/>
    </row>
    <row r="2" spans="1:4" ht="14.25">
      <c r="A2" s="87" t="s">
        <v>212</v>
      </c>
      <c r="B2" s="159">
        <v>-0.026124999179491293</v>
      </c>
      <c r="C2" s="9"/>
      <c r="D2" s="9"/>
    </row>
    <row r="3" spans="1:4" ht="14.25">
      <c r="A3" s="87" t="s">
        <v>206</v>
      </c>
      <c r="B3" s="159">
        <v>-0.024800178536819373</v>
      </c>
      <c r="C3" s="9"/>
      <c r="D3" s="9"/>
    </row>
    <row r="4" spans="1:4" ht="14.25">
      <c r="A4" s="87" t="s">
        <v>215</v>
      </c>
      <c r="B4" s="159">
        <v>-0.018344546908658055</v>
      </c>
      <c r="C4" s="9"/>
      <c r="D4" s="9"/>
    </row>
    <row r="5" spans="1:4" ht="14.25">
      <c r="A5" s="87" t="s">
        <v>214</v>
      </c>
      <c r="B5" s="159">
        <v>-0.00993902292961446</v>
      </c>
      <c r="C5" s="9"/>
      <c r="D5" s="9"/>
    </row>
    <row r="6" spans="1:4" ht="14.25">
      <c r="A6" s="87" t="s">
        <v>213</v>
      </c>
      <c r="B6" s="159">
        <v>-0.004516452998338805</v>
      </c>
      <c r="C6" s="9"/>
      <c r="D6" s="9"/>
    </row>
    <row r="7" spans="1:4" ht="14.25">
      <c r="A7" s="87" t="s">
        <v>202</v>
      </c>
      <c r="B7" s="159">
        <v>0.0010843533471815991</v>
      </c>
      <c r="C7" s="9"/>
      <c r="D7" s="9"/>
    </row>
    <row r="8" spans="1:4" ht="14.25">
      <c r="A8" s="87" t="s">
        <v>203</v>
      </c>
      <c r="B8" s="159">
        <v>0.0011108149454837069</v>
      </c>
      <c r="C8" s="9"/>
      <c r="D8" s="9"/>
    </row>
    <row r="9" spans="1:4" ht="14.25">
      <c r="A9" s="87" t="s">
        <v>208</v>
      </c>
      <c r="B9" s="159">
        <v>0.00845063943304969</v>
      </c>
      <c r="C9" s="9"/>
      <c r="D9" s="9"/>
    </row>
    <row r="10" spans="1:4" ht="14.25">
      <c r="A10" s="87" t="s">
        <v>204</v>
      </c>
      <c r="B10" s="159">
        <v>0.012449298899031014</v>
      </c>
      <c r="C10" s="9"/>
      <c r="D10" s="9"/>
    </row>
    <row r="11" spans="1:4" ht="14.25">
      <c r="A11" s="87" t="s">
        <v>199</v>
      </c>
      <c r="B11" s="159">
        <v>0.013690939279188186</v>
      </c>
      <c r="C11" s="9"/>
      <c r="D11" s="9"/>
    </row>
    <row r="12" spans="1:4" ht="14.25">
      <c r="A12" s="87" t="s">
        <v>210</v>
      </c>
      <c r="B12" s="159">
        <v>0.02920249409418152</v>
      </c>
      <c r="C12" s="9"/>
      <c r="D12" s="9"/>
    </row>
    <row r="13" spans="1:4" ht="14.25">
      <c r="A13" s="87" t="s">
        <v>220</v>
      </c>
      <c r="B13" s="159">
        <v>0.03302359863250426</v>
      </c>
      <c r="C13" s="9"/>
      <c r="D13" s="9"/>
    </row>
    <row r="14" spans="1:4" ht="14.25">
      <c r="A14" s="27" t="s">
        <v>163</v>
      </c>
      <c r="B14" s="160">
        <v>0.0013</v>
      </c>
      <c r="C14" s="9"/>
      <c r="D14" s="9"/>
    </row>
    <row r="15" spans="1:4" ht="14.25">
      <c r="A15" s="27" t="s">
        <v>46</v>
      </c>
      <c r="B15" s="160">
        <v>-0.024626815112576583</v>
      </c>
      <c r="C15" s="9"/>
      <c r="D15" s="9"/>
    </row>
    <row r="16" spans="1:4" ht="14.25">
      <c r="A16" s="27" t="s">
        <v>47</v>
      </c>
      <c r="B16" s="160">
        <v>-0.029718948874882134</v>
      </c>
      <c r="C16" s="9"/>
      <c r="D16" s="9"/>
    </row>
    <row r="17" spans="1:4" ht="14.25">
      <c r="A17" s="27" t="s">
        <v>164</v>
      </c>
      <c r="B17" s="160">
        <v>0.008114786449529898</v>
      </c>
      <c r="C17" s="9"/>
      <c r="D17" s="9"/>
    </row>
    <row r="18" spans="1:4" ht="14.25">
      <c r="A18" s="27" t="s">
        <v>165</v>
      </c>
      <c r="B18" s="160">
        <v>0.006986301369863002</v>
      </c>
      <c r="C18" s="9"/>
      <c r="D18" s="9"/>
    </row>
    <row r="19" spans="1:4" ht="14.25">
      <c r="A19" s="27" t="s">
        <v>166</v>
      </c>
      <c r="B19" s="160">
        <v>0.017260273972602738</v>
      </c>
      <c r="C19" s="9"/>
      <c r="D19" s="9"/>
    </row>
    <row r="20" spans="1:4" ht="15" thickBot="1">
      <c r="A20" s="190" t="s">
        <v>167</v>
      </c>
      <c r="B20" s="161">
        <v>0.008446234540581132</v>
      </c>
      <c r="C20" s="9"/>
      <c r="D20" s="9"/>
    </row>
    <row r="21" spans="3:4" ht="12.75">
      <c r="C21" s="9"/>
      <c r="D21" s="9"/>
    </row>
    <row r="22" spans="1:4" ht="12.75">
      <c r="A22" s="9"/>
      <c r="B22" s="9"/>
      <c r="C22" s="9"/>
      <c r="D22" s="9"/>
    </row>
    <row r="23" spans="1:4" ht="14.25">
      <c r="A23" s="195"/>
      <c r="B23" s="9"/>
      <c r="C23" s="9"/>
      <c r="D23" s="9"/>
    </row>
    <row r="24" spans="1:3" ht="14.25">
      <c r="A24" s="195"/>
      <c r="C24" s="9"/>
    </row>
    <row r="25" ht="14.25">
      <c r="A25" s="195"/>
    </row>
    <row r="26" ht="14.25">
      <c r="A26" s="195"/>
    </row>
    <row r="27" ht="14.25">
      <c r="A27" s="195"/>
    </row>
    <row r="28" ht="14.25">
      <c r="A28" s="195"/>
    </row>
    <row r="29" ht="14.25">
      <c r="A29" s="195"/>
    </row>
    <row r="30" ht="14.25">
      <c r="A30" s="195"/>
    </row>
    <row r="31" ht="14.25">
      <c r="A31" s="195"/>
    </row>
    <row r="32" ht="14.25">
      <c r="A32" s="195"/>
    </row>
    <row r="33" ht="14.25">
      <c r="A33" s="195"/>
    </row>
    <row r="34" ht="14.25">
      <c r="A34" s="195"/>
    </row>
    <row r="35" ht="14.25">
      <c r="A35" s="195"/>
    </row>
    <row r="36" ht="14.25">
      <c r="A36" s="195"/>
    </row>
    <row r="37" ht="14.25">
      <c r="A37" s="56"/>
    </row>
    <row r="38" ht="14.25">
      <c r="A38" s="56"/>
    </row>
    <row r="39" ht="14.25">
      <c r="A39" s="56"/>
    </row>
    <row r="40" ht="14.25">
      <c r="A40" s="56"/>
    </row>
    <row r="41" ht="14.25">
      <c r="A41" s="56"/>
    </row>
    <row r="42" ht="14.25">
      <c r="A42" s="56"/>
    </row>
    <row r="43" ht="14.25">
      <c r="A43" s="194"/>
    </row>
    <row r="44" ht="12.75">
      <c r="A44" s="9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58"/>
  <sheetViews>
    <sheetView zoomScale="80" zoomScaleNormal="80" zoomScalePageLayoutView="0" workbookViewId="0" topLeftCell="A1">
      <selection activeCell="G61" sqref="G61"/>
    </sheetView>
  </sheetViews>
  <sheetFormatPr defaultColWidth="9.00390625" defaultRowHeight="12.75"/>
  <cols>
    <col min="1" max="1" width="4.75390625" style="22" customWidth="1"/>
    <col min="2" max="2" width="66.00390625" style="19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19" bestFit="1" customWidth="1"/>
    <col min="8" max="8" width="34.75390625" style="19" customWidth="1"/>
    <col min="9" max="17" width="4.75390625" style="18" customWidth="1"/>
    <col min="18" max="16384" width="9.125" style="18" customWidth="1"/>
  </cols>
  <sheetData>
    <row r="1" spans="1:8" s="12" customFormat="1" ht="16.5" thickBot="1">
      <c r="A1" s="216" t="s">
        <v>60</v>
      </c>
      <c r="B1" s="216"/>
      <c r="C1" s="216"/>
      <c r="D1" s="216"/>
      <c r="E1" s="216"/>
      <c r="F1" s="216"/>
      <c r="G1" s="216"/>
      <c r="H1" s="216"/>
    </row>
    <row r="2" spans="1:8" ht="45.75" thickBot="1">
      <c r="A2" s="14" t="s">
        <v>61</v>
      </c>
      <c r="B2" s="15" t="s">
        <v>62</v>
      </c>
      <c r="C2" s="16" t="s">
        <v>63</v>
      </c>
      <c r="D2" s="16" t="s">
        <v>64</v>
      </c>
      <c r="E2" s="16" t="s">
        <v>65</v>
      </c>
      <c r="F2" s="16" t="s">
        <v>66</v>
      </c>
      <c r="G2" s="16" t="s">
        <v>67</v>
      </c>
      <c r="H2" s="17" t="s">
        <v>68</v>
      </c>
    </row>
    <row r="3" spans="1:8" ht="14.25">
      <c r="A3" s="20">
        <v>1</v>
      </c>
      <c r="B3" s="87" t="s">
        <v>69</v>
      </c>
      <c r="C3" s="88">
        <v>44598183.12</v>
      </c>
      <c r="D3" s="89">
        <v>31119</v>
      </c>
      <c r="E3" s="88">
        <v>1433.1496230598668</v>
      </c>
      <c r="F3" s="89">
        <v>1000</v>
      </c>
      <c r="G3" s="87" t="s">
        <v>112</v>
      </c>
      <c r="H3" s="90" t="s">
        <v>13</v>
      </c>
    </row>
    <row r="4" spans="1:8" ht="14.25">
      <c r="A4" s="20">
        <v>2</v>
      </c>
      <c r="B4" s="87" t="s">
        <v>70</v>
      </c>
      <c r="C4" s="88">
        <v>24179402.93</v>
      </c>
      <c r="D4" s="89">
        <v>65446</v>
      </c>
      <c r="E4" s="88">
        <v>369.45577926840446</v>
      </c>
      <c r="F4" s="89">
        <v>100</v>
      </c>
      <c r="G4" s="87" t="s">
        <v>113</v>
      </c>
      <c r="H4" s="90" t="s">
        <v>21</v>
      </c>
    </row>
    <row r="5" spans="1:8" ht="14.25" customHeight="1">
      <c r="A5" s="20">
        <v>3</v>
      </c>
      <c r="B5" s="87" t="s">
        <v>72</v>
      </c>
      <c r="C5" s="88">
        <v>10051444.16</v>
      </c>
      <c r="D5" s="89">
        <v>6318</v>
      </c>
      <c r="E5" s="88">
        <v>1590.9218360240582</v>
      </c>
      <c r="F5" s="89">
        <v>1000</v>
      </c>
      <c r="G5" s="87" t="s">
        <v>115</v>
      </c>
      <c r="H5" s="90" t="s">
        <v>10</v>
      </c>
    </row>
    <row r="6" spans="1:8" ht="14.25">
      <c r="A6" s="20">
        <v>4</v>
      </c>
      <c r="B6" s="87" t="s">
        <v>74</v>
      </c>
      <c r="C6" s="88">
        <v>9275488.76</v>
      </c>
      <c r="D6" s="89">
        <v>68625</v>
      </c>
      <c r="E6" s="88">
        <v>135.161949143898</v>
      </c>
      <c r="F6" s="89">
        <v>100</v>
      </c>
      <c r="G6" s="87" t="s">
        <v>116</v>
      </c>
      <c r="H6" s="90" t="s">
        <v>31</v>
      </c>
    </row>
    <row r="7" spans="1:8" ht="14.25" customHeight="1">
      <c r="A7" s="20">
        <v>5</v>
      </c>
      <c r="B7" s="87" t="s">
        <v>71</v>
      </c>
      <c r="C7" s="88">
        <v>6813949.86</v>
      </c>
      <c r="D7" s="89">
        <v>1151487</v>
      </c>
      <c r="E7" s="88">
        <v>5.9175221778448215</v>
      </c>
      <c r="F7" s="89">
        <v>10</v>
      </c>
      <c r="G7" s="87" t="s">
        <v>114</v>
      </c>
      <c r="H7" s="90" t="s">
        <v>29</v>
      </c>
    </row>
    <row r="8" spans="1:8" ht="14.25">
      <c r="A8" s="20">
        <v>6</v>
      </c>
      <c r="B8" s="87" t="s">
        <v>73</v>
      </c>
      <c r="C8" s="88">
        <v>6488715.24</v>
      </c>
      <c r="D8" s="89">
        <v>463892</v>
      </c>
      <c r="E8" s="88">
        <v>13.987555810404146</v>
      </c>
      <c r="F8" s="89">
        <v>10</v>
      </c>
      <c r="G8" s="87" t="s">
        <v>114</v>
      </c>
      <c r="H8" s="90" t="s">
        <v>29</v>
      </c>
    </row>
    <row r="9" spans="1:8" ht="14.25">
      <c r="A9" s="20">
        <v>7</v>
      </c>
      <c r="B9" s="87" t="s">
        <v>75</v>
      </c>
      <c r="C9" s="88">
        <v>5440254.86</v>
      </c>
      <c r="D9" s="89">
        <v>2823</v>
      </c>
      <c r="E9" s="88">
        <v>1927.1182642578817</v>
      </c>
      <c r="F9" s="89">
        <v>1000</v>
      </c>
      <c r="G9" s="87" t="s">
        <v>117</v>
      </c>
      <c r="H9" s="90" t="s">
        <v>4</v>
      </c>
    </row>
    <row r="10" spans="1:8" ht="14.25">
      <c r="A10" s="20">
        <v>8</v>
      </c>
      <c r="B10" s="87" t="s">
        <v>79</v>
      </c>
      <c r="C10" s="88">
        <v>5372699.44</v>
      </c>
      <c r="D10" s="89">
        <v>9279087</v>
      </c>
      <c r="E10" s="88">
        <v>0.5790116462966669</v>
      </c>
      <c r="F10" s="89">
        <v>1</v>
      </c>
      <c r="G10" s="87" t="s">
        <v>112</v>
      </c>
      <c r="H10" s="90" t="s">
        <v>13</v>
      </c>
    </row>
    <row r="11" spans="1:8" ht="14.25">
      <c r="A11" s="20">
        <v>9</v>
      </c>
      <c r="B11" s="87" t="s">
        <v>77</v>
      </c>
      <c r="C11" s="88">
        <v>5133110.73</v>
      </c>
      <c r="D11" s="89">
        <v>5975</v>
      </c>
      <c r="E11" s="88">
        <v>859.0980301255231</v>
      </c>
      <c r="F11" s="89">
        <v>1000</v>
      </c>
      <c r="G11" s="87" t="s">
        <v>119</v>
      </c>
      <c r="H11" s="90" t="s">
        <v>19</v>
      </c>
    </row>
    <row r="12" spans="1:8" ht="14.25">
      <c r="A12" s="20">
        <v>10</v>
      </c>
      <c r="B12" s="87" t="s">
        <v>76</v>
      </c>
      <c r="C12" s="88">
        <v>4630233.5592</v>
      </c>
      <c r="D12" s="89">
        <v>12486</v>
      </c>
      <c r="E12" s="88">
        <v>370.8340188370976</v>
      </c>
      <c r="F12" s="89">
        <v>1000</v>
      </c>
      <c r="G12" s="87" t="s">
        <v>118</v>
      </c>
      <c r="H12" s="90" t="s">
        <v>3</v>
      </c>
    </row>
    <row r="13" spans="1:8" ht="14.25">
      <c r="A13" s="20">
        <v>11</v>
      </c>
      <c r="B13" s="87" t="s">
        <v>78</v>
      </c>
      <c r="C13" s="88">
        <v>4287656.61</v>
      </c>
      <c r="D13" s="89">
        <v>6105</v>
      </c>
      <c r="E13" s="88">
        <v>702.3188550368551</v>
      </c>
      <c r="F13" s="89">
        <v>1000</v>
      </c>
      <c r="G13" s="87" t="s">
        <v>113</v>
      </c>
      <c r="H13" s="90" t="s">
        <v>21</v>
      </c>
    </row>
    <row r="14" spans="1:8" ht="14.25">
      <c r="A14" s="20">
        <v>12</v>
      </c>
      <c r="B14" s="87" t="s">
        <v>80</v>
      </c>
      <c r="C14" s="88">
        <v>3738736.63</v>
      </c>
      <c r="D14" s="89">
        <v>3864</v>
      </c>
      <c r="E14" s="88">
        <v>967.5819435817805</v>
      </c>
      <c r="F14" s="89">
        <v>1000</v>
      </c>
      <c r="G14" s="87" t="s">
        <v>120</v>
      </c>
      <c r="H14" s="90" t="s">
        <v>5</v>
      </c>
    </row>
    <row r="15" spans="1:8" ht="14.25">
      <c r="A15" s="20">
        <v>13</v>
      </c>
      <c r="B15" s="87" t="s">
        <v>81</v>
      </c>
      <c r="C15" s="88">
        <v>2627194.86</v>
      </c>
      <c r="D15" s="89">
        <v>4872</v>
      </c>
      <c r="E15" s="88">
        <v>539.2436083743842</v>
      </c>
      <c r="F15" s="89">
        <v>1000</v>
      </c>
      <c r="G15" s="87" t="s">
        <v>121</v>
      </c>
      <c r="H15" s="90" t="s">
        <v>25</v>
      </c>
    </row>
    <row r="16" spans="1:8" ht="14.25">
      <c r="A16" s="20">
        <v>14</v>
      </c>
      <c r="B16" s="87" t="s">
        <v>83</v>
      </c>
      <c r="C16" s="88">
        <v>2209606.72</v>
      </c>
      <c r="D16" s="89">
        <v>2602</v>
      </c>
      <c r="E16" s="88">
        <v>849.1955111452729</v>
      </c>
      <c r="F16" s="89">
        <v>1000</v>
      </c>
      <c r="G16" s="87" t="s">
        <v>120</v>
      </c>
      <c r="H16" s="90" t="s">
        <v>5</v>
      </c>
    </row>
    <row r="17" spans="1:8" ht="14.25">
      <c r="A17" s="20">
        <v>15</v>
      </c>
      <c r="B17" s="87" t="s">
        <v>90</v>
      </c>
      <c r="C17" s="88">
        <v>1999103.26</v>
      </c>
      <c r="D17" s="89">
        <v>1659</v>
      </c>
      <c r="E17" s="88">
        <v>1205.0049789029536</v>
      </c>
      <c r="F17" s="89">
        <v>1000</v>
      </c>
      <c r="G17" s="87" t="s">
        <v>124</v>
      </c>
      <c r="H17" s="90" t="s">
        <v>26</v>
      </c>
    </row>
    <row r="18" spans="1:8" ht="14.25">
      <c r="A18" s="20">
        <v>16</v>
      </c>
      <c r="B18" s="87" t="s">
        <v>86</v>
      </c>
      <c r="C18" s="88">
        <v>1957194.8822</v>
      </c>
      <c r="D18" s="89">
        <v>67443</v>
      </c>
      <c r="E18" s="88">
        <v>29.019985501831176</v>
      </c>
      <c r="F18" s="89">
        <v>100</v>
      </c>
      <c r="G18" s="87" t="s">
        <v>117</v>
      </c>
      <c r="H18" s="90" t="s">
        <v>4</v>
      </c>
    </row>
    <row r="19" spans="1:8" ht="14.25">
      <c r="A19" s="20">
        <v>17</v>
      </c>
      <c r="B19" s="87" t="s">
        <v>85</v>
      </c>
      <c r="C19" s="88">
        <v>1934056.13</v>
      </c>
      <c r="D19" s="89">
        <v>52333</v>
      </c>
      <c r="E19" s="88">
        <v>36.95672195364301</v>
      </c>
      <c r="F19" s="89">
        <v>100</v>
      </c>
      <c r="G19" s="87" t="s">
        <v>122</v>
      </c>
      <c r="H19" s="90" t="s">
        <v>8</v>
      </c>
    </row>
    <row r="20" spans="1:8" ht="14.25">
      <c r="A20" s="20">
        <v>18</v>
      </c>
      <c r="B20" s="87" t="s">
        <v>89</v>
      </c>
      <c r="C20" s="88">
        <v>1787184.59</v>
      </c>
      <c r="D20" s="89">
        <v>1323</v>
      </c>
      <c r="E20" s="88">
        <v>1350.8575888133032</v>
      </c>
      <c r="F20" s="89">
        <v>1000</v>
      </c>
      <c r="G20" s="87" t="s">
        <v>222</v>
      </c>
      <c r="H20" s="90" t="s">
        <v>18</v>
      </c>
    </row>
    <row r="21" spans="1:8" ht="14.25">
      <c r="A21" s="20">
        <v>19</v>
      </c>
      <c r="B21" s="87" t="s">
        <v>88</v>
      </c>
      <c r="C21" s="88">
        <v>1763877.54</v>
      </c>
      <c r="D21" s="89">
        <v>5218</v>
      </c>
      <c r="E21" s="88">
        <v>338.0370908394021</v>
      </c>
      <c r="F21" s="89">
        <v>500</v>
      </c>
      <c r="G21" s="87" t="s">
        <v>115</v>
      </c>
      <c r="H21" s="90" t="s">
        <v>10</v>
      </c>
    </row>
    <row r="22" spans="1:8" ht="14.25">
      <c r="A22" s="20">
        <v>20</v>
      </c>
      <c r="B22" s="87" t="s">
        <v>82</v>
      </c>
      <c r="C22" s="88">
        <v>1759889.83</v>
      </c>
      <c r="D22" s="89">
        <v>899</v>
      </c>
      <c r="E22" s="88">
        <v>1957.6082647385986</v>
      </c>
      <c r="F22" s="89">
        <v>1000</v>
      </c>
      <c r="G22" s="87" t="s">
        <v>222</v>
      </c>
      <c r="H22" s="90" t="s">
        <v>18</v>
      </c>
    </row>
    <row r="23" spans="1:8" ht="14.25">
      <c r="A23" s="20">
        <v>21</v>
      </c>
      <c r="B23" s="87" t="s">
        <v>87</v>
      </c>
      <c r="C23" s="88">
        <v>1741269.42</v>
      </c>
      <c r="D23" s="89">
        <v>37182</v>
      </c>
      <c r="E23" s="88">
        <v>46.830977892528644</v>
      </c>
      <c r="F23" s="89">
        <v>100</v>
      </c>
      <c r="G23" s="87" t="s">
        <v>123</v>
      </c>
      <c r="H23" s="90" t="s">
        <v>7</v>
      </c>
    </row>
    <row r="24" spans="1:8" ht="14.25">
      <c r="A24" s="20">
        <v>22</v>
      </c>
      <c r="B24" s="87" t="s">
        <v>92</v>
      </c>
      <c r="C24" s="88">
        <v>1489288.81</v>
      </c>
      <c r="D24" s="89">
        <v>1285</v>
      </c>
      <c r="E24" s="88">
        <v>1158.979618677043</v>
      </c>
      <c r="F24" s="89">
        <v>1000</v>
      </c>
      <c r="G24" s="87" t="s">
        <v>126</v>
      </c>
      <c r="H24" s="90" t="s">
        <v>9</v>
      </c>
    </row>
    <row r="25" spans="1:8" ht="14.25">
      <c r="A25" s="20">
        <v>23</v>
      </c>
      <c r="B25" s="87" t="s">
        <v>91</v>
      </c>
      <c r="C25" s="88">
        <v>1482473.05</v>
      </c>
      <c r="D25" s="89">
        <v>1218</v>
      </c>
      <c r="E25" s="88">
        <v>1217.1371510673234</v>
      </c>
      <c r="F25" s="89">
        <v>1000</v>
      </c>
      <c r="G25" s="87" t="s">
        <v>125</v>
      </c>
      <c r="H25" s="90" t="s">
        <v>20</v>
      </c>
    </row>
    <row r="26" spans="1:8" ht="14.25">
      <c r="A26" s="20">
        <v>24</v>
      </c>
      <c r="B26" s="87" t="s">
        <v>93</v>
      </c>
      <c r="C26" s="88">
        <v>1293628.76</v>
      </c>
      <c r="D26" s="89">
        <v>6364</v>
      </c>
      <c r="E26" s="88">
        <v>203.27290383406662</v>
      </c>
      <c r="F26" s="89">
        <v>500</v>
      </c>
      <c r="G26" s="87" t="s">
        <v>115</v>
      </c>
      <c r="H26" s="90" t="s">
        <v>10</v>
      </c>
    </row>
    <row r="27" spans="1:8" ht="14.25">
      <c r="A27" s="20">
        <v>25</v>
      </c>
      <c r="B27" s="87" t="s">
        <v>94</v>
      </c>
      <c r="C27" s="88">
        <v>1207797.04</v>
      </c>
      <c r="D27" s="89">
        <v>125</v>
      </c>
      <c r="E27" s="88">
        <v>9662.37632</v>
      </c>
      <c r="F27" s="89">
        <v>10000</v>
      </c>
      <c r="G27" s="87" t="s">
        <v>116</v>
      </c>
      <c r="H27" s="90" t="s">
        <v>31</v>
      </c>
    </row>
    <row r="28" spans="1:8" ht="14.25">
      <c r="A28" s="20">
        <v>26</v>
      </c>
      <c r="B28" s="87" t="s">
        <v>95</v>
      </c>
      <c r="C28" s="88">
        <v>1138871.82</v>
      </c>
      <c r="D28" s="89">
        <v>1197</v>
      </c>
      <c r="E28" s="88">
        <v>951.4384461152882</v>
      </c>
      <c r="F28" s="89">
        <v>1000</v>
      </c>
      <c r="G28" s="87" t="s">
        <v>126</v>
      </c>
      <c r="H28" s="90" t="s">
        <v>9</v>
      </c>
    </row>
    <row r="29" spans="1:8" ht="14.25">
      <c r="A29" s="20">
        <v>27</v>
      </c>
      <c r="B29" s="87" t="s">
        <v>84</v>
      </c>
      <c r="C29" s="88">
        <v>1088976.6875</v>
      </c>
      <c r="D29" s="89">
        <v>3082</v>
      </c>
      <c r="E29" s="88">
        <v>353.33442164179104</v>
      </c>
      <c r="F29" s="89">
        <v>1000</v>
      </c>
      <c r="G29" s="87" t="s">
        <v>118</v>
      </c>
      <c r="H29" s="90" t="s">
        <v>3</v>
      </c>
    </row>
    <row r="30" spans="1:8" ht="14.25">
      <c r="A30" s="20">
        <v>28</v>
      </c>
      <c r="B30" s="87" t="s">
        <v>97</v>
      </c>
      <c r="C30" s="88">
        <v>901637.69</v>
      </c>
      <c r="D30" s="89">
        <v>603</v>
      </c>
      <c r="E30" s="88">
        <v>1495.2532172470978</v>
      </c>
      <c r="F30" s="89">
        <v>1000</v>
      </c>
      <c r="G30" s="87" t="s">
        <v>222</v>
      </c>
      <c r="H30" s="90" t="s">
        <v>18</v>
      </c>
    </row>
    <row r="31" spans="1:8" s="21" customFormat="1" ht="14.25">
      <c r="A31" s="20">
        <v>29</v>
      </c>
      <c r="B31" s="87" t="s">
        <v>98</v>
      </c>
      <c r="C31" s="88">
        <v>769917.24</v>
      </c>
      <c r="D31" s="89">
        <v>1273</v>
      </c>
      <c r="E31" s="88">
        <v>604.8053731343283</v>
      </c>
      <c r="F31" s="89">
        <v>1000</v>
      </c>
      <c r="G31" s="87" t="s">
        <v>126</v>
      </c>
      <c r="H31" s="90" t="s">
        <v>9</v>
      </c>
    </row>
    <row r="32" spans="1:8" s="21" customFormat="1" ht="15" customHeight="1">
      <c r="A32" s="20">
        <v>30</v>
      </c>
      <c r="B32" s="87" t="s">
        <v>99</v>
      </c>
      <c r="C32" s="88">
        <v>731412.87</v>
      </c>
      <c r="D32" s="89">
        <v>593</v>
      </c>
      <c r="E32" s="88">
        <v>1233.4112478920742</v>
      </c>
      <c r="F32" s="89">
        <v>1000</v>
      </c>
      <c r="G32" s="87" t="s">
        <v>126</v>
      </c>
      <c r="H32" s="90" t="s">
        <v>9</v>
      </c>
    </row>
    <row r="33" spans="1:8" ht="14.25">
      <c r="A33" s="20">
        <v>31</v>
      </c>
      <c r="B33" s="87" t="s">
        <v>96</v>
      </c>
      <c r="C33" s="88">
        <v>705784.03</v>
      </c>
      <c r="D33" s="89">
        <v>745</v>
      </c>
      <c r="E33" s="88">
        <v>947.3611140939597</v>
      </c>
      <c r="F33" s="89">
        <v>1000</v>
      </c>
      <c r="G33" s="87" t="s">
        <v>127</v>
      </c>
      <c r="H33" s="90" t="s">
        <v>2</v>
      </c>
    </row>
    <row r="34" spans="1:8" ht="14.25" customHeight="1">
      <c r="A34" s="20">
        <v>32</v>
      </c>
      <c r="B34" s="87" t="s">
        <v>100</v>
      </c>
      <c r="C34" s="88">
        <v>701440.67</v>
      </c>
      <c r="D34" s="89">
        <v>20993</v>
      </c>
      <c r="E34" s="88">
        <v>33.413074358119374</v>
      </c>
      <c r="F34" s="89">
        <v>100</v>
      </c>
      <c r="G34" s="87" t="s">
        <v>1</v>
      </c>
      <c r="H34" s="90" t="s">
        <v>7</v>
      </c>
    </row>
    <row r="35" spans="1:8" s="21" customFormat="1" ht="14.25">
      <c r="A35" s="20">
        <v>33</v>
      </c>
      <c r="B35" s="87" t="s">
        <v>101</v>
      </c>
      <c r="C35" s="88">
        <v>642712.95</v>
      </c>
      <c r="D35" s="89">
        <v>10601</v>
      </c>
      <c r="E35" s="88">
        <v>60.627577587020085</v>
      </c>
      <c r="F35" s="89">
        <v>100</v>
      </c>
      <c r="G35" s="87" t="s">
        <v>128</v>
      </c>
      <c r="H35" s="90" t="s">
        <v>32</v>
      </c>
    </row>
    <row r="36" spans="1:8" ht="14.25">
      <c r="A36" s="20">
        <v>34</v>
      </c>
      <c r="B36" s="87" t="s">
        <v>102</v>
      </c>
      <c r="C36" s="88">
        <v>617602.78</v>
      </c>
      <c r="D36" s="89">
        <v>1158</v>
      </c>
      <c r="E36" s="88">
        <v>533.3357340241796</v>
      </c>
      <c r="F36" s="89">
        <v>1000</v>
      </c>
      <c r="G36" s="87" t="s">
        <v>129</v>
      </c>
      <c r="H36" s="90" t="s">
        <v>12</v>
      </c>
    </row>
    <row r="37" spans="1:8" ht="14.25">
      <c r="A37" s="20">
        <v>35</v>
      </c>
      <c r="B37" s="87" t="s">
        <v>104</v>
      </c>
      <c r="C37" s="88">
        <v>420752.74</v>
      </c>
      <c r="D37" s="89">
        <v>9019</v>
      </c>
      <c r="E37" s="88">
        <v>46.65181727464242</v>
      </c>
      <c r="F37" s="89">
        <v>100</v>
      </c>
      <c r="G37" s="87" t="s">
        <v>131</v>
      </c>
      <c r="H37" s="90" t="s">
        <v>23</v>
      </c>
    </row>
    <row r="38" spans="1:8" ht="14.25">
      <c r="A38" s="20">
        <v>36</v>
      </c>
      <c r="B38" s="87" t="s">
        <v>105</v>
      </c>
      <c r="C38" s="88">
        <v>405177.93</v>
      </c>
      <c r="D38" s="89">
        <v>1253</v>
      </c>
      <c r="E38" s="88">
        <v>323.3662649640862</v>
      </c>
      <c r="F38" s="89">
        <v>1000</v>
      </c>
      <c r="G38" s="87" t="s">
        <v>125</v>
      </c>
      <c r="H38" s="90" t="s">
        <v>20</v>
      </c>
    </row>
    <row r="39" spans="1:8" ht="14.25">
      <c r="A39" s="20">
        <v>37</v>
      </c>
      <c r="B39" s="87" t="s">
        <v>103</v>
      </c>
      <c r="C39" s="88">
        <v>390260.09</v>
      </c>
      <c r="D39" s="89">
        <v>8126</v>
      </c>
      <c r="E39" s="88">
        <v>48.02610017228649</v>
      </c>
      <c r="F39" s="89">
        <v>100</v>
      </c>
      <c r="G39" s="87" t="s">
        <v>130</v>
      </c>
      <c r="H39" s="90" t="s">
        <v>11</v>
      </c>
    </row>
    <row r="40" spans="1:8" ht="14.25">
      <c r="A40" s="20">
        <v>38</v>
      </c>
      <c r="B40" s="87" t="s">
        <v>106</v>
      </c>
      <c r="C40" s="88">
        <v>326980.03</v>
      </c>
      <c r="D40" s="89">
        <v>6560</v>
      </c>
      <c r="E40" s="88">
        <v>49.844516768292685</v>
      </c>
      <c r="F40" s="89">
        <v>100</v>
      </c>
      <c r="G40" s="87" t="s">
        <v>132</v>
      </c>
      <c r="H40" s="90" t="s">
        <v>14</v>
      </c>
    </row>
    <row r="41" spans="1:8" ht="14.25">
      <c r="A41" s="20">
        <v>39</v>
      </c>
      <c r="B41" s="87" t="s">
        <v>108</v>
      </c>
      <c r="C41" s="88">
        <v>186176.51</v>
      </c>
      <c r="D41" s="89">
        <v>5183</v>
      </c>
      <c r="E41" s="88">
        <v>35.9206077561258</v>
      </c>
      <c r="F41" s="89">
        <v>100</v>
      </c>
      <c r="G41" s="87" t="s">
        <v>128</v>
      </c>
      <c r="H41" s="90" t="s">
        <v>32</v>
      </c>
    </row>
    <row r="42" spans="1:8" ht="14.25">
      <c r="A42" s="20">
        <v>40</v>
      </c>
      <c r="B42" s="87" t="s">
        <v>107</v>
      </c>
      <c r="C42" s="88">
        <v>157414.48</v>
      </c>
      <c r="D42" s="89">
        <v>171</v>
      </c>
      <c r="E42" s="88">
        <v>920.5525146198831</v>
      </c>
      <c r="F42" s="89">
        <v>1000</v>
      </c>
      <c r="G42" s="87" t="s">
        <v>133</v>
      </c>
      <c r="H42" s="90" t="s">
        <v>24</v>
      </c>
    </row>
    <row r="43" spans="1:8" ht="15" customHeight="1" thickBot="1">
      <c r="A43" s="217" t="s">
        <v>110</v>
      </c>
      <c r="B43" s="218"/>
      <c r="C43" s="100">
        <f>SUM(C3:C42)</f>
        <v>162447559.30889997</v>
      </c>
      <c r="D43" s="101">
        <f>SUM(D3:D42)</f>
        <v>11350307</v>
      </c>
      <c r="E43" s="58" t="s">
        <v>15</v>
      </c>
      <c r="F43" s="58" t="s">
        <v>15</v>
      </c>
      <c r="G43" s="58" t="s">
        <v>15</v>
      </c>
      <c r="H43" s="59" t="s">
        <v>15</v>
      </c>
    </row>
    <row r="44" spans="1:8" ht="15" customHeight="1" thickBot="1">
      <c r="A44" s="219" t="s">
        <v>111</v>
      </c>
      <c r="B44" s="219"/>
      <c r="C44" s="219"/>
      <c r="D44" s="219"/>
      <c r="E44" s="219"/>
      <c r="F44" s="219"/>
      <c r="G44" s="219"/>
      <c r="H44" s="219"/>
    </row>
    <row r="46" spans="2:6" ht="14.25">
      <c r="B46" s="19" t="s">
        <v>109</v>
      </c>
      <c r="C46" s="23">
        <f>C43-SUM(C3:C12)</f>
        <v>40464076.64969997</v>
      </c>
      <c r="D46" s="144">
        <f>C46/$C$43</f>
        <v>0.24909008680614309</v>
      </c>
      <c r="F46" s="19"/>
    </row>
    <row r="47" spans="2:8" ht="14.25">
      <c r="B47" s="87" t="s">
        <v>69</v>
      </c>
      <c r="C47" s="88">
        <v>44598183.12</v>
      </c>
      <c r="D47" s="144">
        <f>C47/$C$43</f>
        <v>0.27453895466163897</v>
      </c>
      <c r="F47" s="19"/>
      <c r="H47" s="18"/>
    </row>
    <row r="48" spans="2:8" ht="14.25">
      <c r="B48" s="87" t="s">
        <v>70</v>
      </c>
      <c r="C48" s="88">
        <v>24179402.93</v>
      </c>
      <c r="D48" s="144">
        <f aca="true" t="shared" si="0" ref="D48:D56">C48/$C$43</f>
        <v>0.14884435957589232</v>
      </c>
      <c r="F48" s="19"/>
      <c r="H48" s="18"/>
    </row>
    <row r="49" spans="2:8" ht="14.25">
      <c r="B49" s="87" t="s">
        <v>72</v>
      </c>
      <c r="C49" s="88">
        <v>10051444.16</v>
      </c>
      <c r="D49" s="144">
        <f t="shared" si="0"/>
        <v>0.06187500878906289</v>
      </c>
      <c r="F49" s="19"/>
      <c r="H49" s="18"/>
    </row>
    <row r="50" spans="2:8" ht="14.25">
      <c r="B50" s="87" t="s">
        <v>74</v>
      </c>
      <c r="C50" s="88">
        <v>9275488.76</v>
      </c>
      <c r="D50" s="144">
        <f t="shared" si="0"/>
        <v>0.05709835715267546</v>
      </c>
      <c r="F50" s="19"/>
      <c r="H50" s="18"/>
    </row>
    <row r="51" spans="2:8" ht="14.25">
      <c r="B51" s="87" t="s">
        <v>71</v>
      </c>
      <c r="C51" s="88">
        <v>6813949.86</v>
      </c>
      <c r="D51" s="144">
        <f t="shared" si="0"/>
        <v>0.04194553546380482</v>
      </c>
      <c r="F51" s="19"/>
      <c r="H51" s="18"/>
    </row>
    <row r="52" spans="2:8" ht="14.25">
      <c r="B52" s="87" t="s">
        <v>73</v>
      </c>
      <c r="C52" s="88">
        <v>6488715.24</v>
      </c>
      <c r="D52" s="144">
        <f t="shared" si="0"/>
        <v>0.03994344555008962</v>
      </c>
      <c r="F52" s="19"/>
      <c r="H52" s="18"/>
    </row>
    <row r="53" spans="2:8" ht="14.25">
      <c r="B53" s="87" t="s">
        <v>75</v>
      </c>
      <c r="C53" s="88">
        <v>5440254.86</v>
      </c>
      <c r="D53" s="144">
        <f t="shared" si="0"/>
        <v>0.03348929884292787</v>
      </c>
      <c r="F53" s="19"/>
      <c r="H53" s="18"/>
    </row>
    <row r="54" spans="2:8" ht="14.25">
      <c r="B54" s="87" t="s">
        <v>79</v>
      </c>
      <c r="C54" s="88">
        <v>5372699.44</v>
      </c>
      <c r="D54" s="144">
        <f t="shared" si="0"/>
        <v>0.0330734389784436</v>
      </c>
      <c r="F54" s="19"/>
      <c r="H54" s="18"/>
    </row>
    <row r="55" spans="2:6" ht="14.25">
      <c r="B55" s="87" t="s">
        <v>77</v>
      </c>
      <c r="C55" s="88">
        <v>5133110.73</v>
      </c>
      <c r="D55" s="144">
        <f t="shared" si="0"/>
        <v>0.03159857095937774</v>
      </c>
      <c r="F55" s="19"/>
    </row>
    <row r="56" spans="2:6" ht="14.25">
      <c r="B56" s="87" t="s">
        <v>76</v>
      </c>
      <c r="C56" s="88">
        <v>4630233.5592</v>
      </c>
      <c r="D56" s="144">
        <f t="shared" si="0"/>
        <v>0.028502943219943625</v>
      </c>
      <c r="F56" s="19"/>
    </row>
    <row r="57" ht="14.25">
      <c r="F57" s="19"/>
    </row>
    <row r="58" ht="14.25">
      <c r="F58" s="19"/>
    </row>
  </sheetData>
  <sheetProtection/>
  <mergeCells count="3">
    <mergeCell ref="A1:H1"/>
    <mergeCell ref="A43:B43"/>
    <mergeCell ref="A44:H44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7" r:id="rId17" display="http://upicapital.com/"/>
    <hyperlink ref="H28" r:id="rId18" display="http://www.task.ua/"/>
    <hyperlink ref="H33" r:id="rId19" display="http://univer.ua/"/>
    <hyperlink ref="H29" r:id="rId20" display="http://www.am.troika.ua/"/>
    <hyperlink ref="H30" r:id="rId21" display="http://univer.ua/"/>
    <hyperlink ref="H32" r:id="rId22" display="http://www.altus.ua/"/>
    <hyperlink ref="H23" r:id="rId23" display="http://ukrsibfunds.com"/>
    <hyperlink ref="H34" r:id="rId24" display="http://www.art-capital.com.ua/"/>
    <hyperlink ref="H22" r:id="rId25" display="http://am.concorde.ua/"/>
    <hyperlink ref="H12" r:id="rId26" display="http://www.vseswit.com.ua/"/>
    <hyperlink ref="H31" r:id="rId27" display="http://univer.ua/"/>
    <hyperlink ref="H35" r:id="rId28" display="http://univer.ua/"/>
    <hyperlink ref="H36" r:id="rId29" display="http://am.concorde.ua/"/>
    <hyperlink ref="H38" r:id="rId30" display="http://www.am.troika.ua/"/>
    <hyperlink ref="H40" r:id="rId31" display="http://bonum-group.com/"/>
    <hyperlink ref="H37" r:id="rId32" display="http://www.sem.biz.ua/"/>
    <hyperlink ref="H42" r:id="rId33" display="http://art-capital.com.ua/"/>
    <hyperlink ref="H39" r:id="rId34" display="http://www.mcapital.com.ua/"/>
    <hyperlink ref="H20" r:id="rId35" display="http://pioglobal.ua/"/>
    <hyperlink ref="H41" r:id="rId36" display="http://vuk.com.ua/"/>
    <hyperlink ref="H18" r:id="rId37" display="http://www.seb.ua/"/>
    <hyperlink ref="H43" r:id="rId38" display="http://art-capital.com.ua/"/>
    <hyperlink ref="H19" r:id="rId39" display="http://www.dragon-am.com/"/>
  </hyperlinks>
  <printOptions/>
  <pageMargins left="0.75" right="0.75" top="1" bottom="1" header="0.5" footer="0.5"/>
  <pageSetup horizontalDpi="600" verticalDpi="600" orientation="portrait" paperSize="9" scale="29" r:id="rId41"/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81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3" customFormat="1" ht="16.5" thickBot="1">
      <c r="A1" s="220" t="s">
        <v>134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1" s="19" customFormat="1" ht="15.75" customHeight="1" thickBot="1">
      <c r="A2" s="223" t="s">
        <v>61</v>
      </c>
      <c r="B2" s="103"/>
      <c r="C2" s="104"/>
      <c r="D2" s="105"/>
      <c r="E2" s="225" t="s">
        <v>139</v>
      </c>
      <c r="F2" s="225"/>
      <c r="G2" s="225"/>
      <c r="H2" s="225"/>
      <c r="I2" s="225"/>
      <c r="J2" s="225"/>
      <c r="K2" s="225"/>
    </row>
    <row r="3" spans="1:11" s="22" customFormat="1" ht="75.75" thickBot="1">
      <c r="A3" s="224"/>
      <c r="B3" s="175" t="s">
        <v>140</v>
      </c>
      <c r="C3" s="26" t="s">
        <v>141</v>
      </c>
      <c r="D3" s="26" t="s">
        <v>142</v>
      </c>
      <c r="E3" s="16" t="s">
        <v>143</v>
      </c>
      <c r="F3" s="16" t="s">
        <v>144</v>
      </c>
      <c r="G3" s="16" t="s">
        <v>145</v>
      </c>
      <c r="H3" s="16" t="s">
        <v>146</v>
      </c>
      <c r="I3" s="16" t="s">
        <v>147</v>
      </c>
      <c r="J3" s="17" t="s">
        <v>148</v>
      </c>
      <c r="K3" s="17" t="s">
        <v>149</v>
      </c>
    </row>
    <row r="4" spans="1:12" s="19" customFormat="1" ht="14.25" collapsed="1">
      <c r="A4" s="20">
        <v>1</v>
      </c>
      <c r="B4" s="87" t="s">
        <v>70</v>
      </c>
      <c r="C4" s="106">
        <v>38118</v>
      </c>
      <c r="D4" s="106">
        <v>38182</v>
      </c>
      <c r="E4" s="102">
        <v>-0.001958745543856333</v>
      </c>
      <c r="F4" s="102">
        <v>-0.015184558303395379</v>
      </c>
      <c r="G4" s="102">
        <v>-0.03270539826059271</v>
      </c>
      <c r="H4" s="102">
        <v>-0.03627227856780613</v>
      </c>
      <c r="I4" s="102">
        <v>-0.03712789774384562</v>
      </c>
      <c r="J4" s="107">
        <v>2.6945577926840527</v>
      </c>
      <c r="K4" s="129">
        <v>0.18253926789020647</v>
      </c>
      <c r="L4" s="87"/>
    </row>
    <row r="5" spans="1:12" s="19" customFormat="1" ht="14.25" collapsed="1">
      <c r="A5" s="20">
        <v>2</v>
      </c>
      <c r="B5" s="187" t="s">
        <v>84</v>
      </c>
      <c r="C5" s="106">
        <v>38492</v>
      </c>
      <c r="D5" s="106">
        <v>38629</v>
      </c>
      <c r="E5" s="102">
        <v>-0.07176940179354996</v>
      </c>
      <c r="F5" s="102">
        <v>-0.4601702446685385</v>
      </c>
      <c r="G5" s="102">
        <v>-0.44867184584154085</v>
      </c>
      <c r="H5" s="102">
        <v>-0.48160192075174135</v>
      </c>
      <c r="I5" s="102" t="s">
        <v>136</v>
      </c>
      <c r="J5" s="107">
        <v>-0.6466655783582088</v>
      </c>
      <c r="K5" s="130">
        <v>-0.14644933694892526</v>
      </c>
      <c r="L5" s="187"/>
    </row>
    <row r="6" spans="1:12" s="19" customFormat="1" ht="14.25" collapsed="1">
      <c r="A6" s="20">
        <v>3</v>
      </c>
      <c r="B6" s="87" t="s">
        <v>73</v>
      </c>
      <c r="C6" s="106">
        <v>38516</v>
      </c>
      <c r="D6" s="106">
        <v>38705</v>
      </c>
      <c r="E6" s="102">
        <v>-0.19564761928952135</v>
      </c>
      <c r="F6" s="102">
        <v>-0.3137189773247595</v>
      </c>
      <c r="G6" s="102">
        <v>-0.3578132380309219</v>
      </c>
      <c r="H6" s="102">
        <v>-0.33979348207946003</v>
      </c>
      <c r="I6" s="102">
        <v>-0.33784432357202565</v>
      </c>
      <c r="J6" s="107">
        <v>0.3987555810404153</v>
      </c>
      <c r="K6" s="130">
        <v>0.054167107702598694</v>
      </c>
      <c r="L6" s="87"/>
    </row>
    <row r="7" spans="1:12" s="19" customFormat="1" ht="14.25" collapsed="1">
      <c r="A7" s="20">
        <v>4</v>
      </c>
      <c r="B7" s="87" t="s">
        <v>71</v>
      </c>
      <c r="C7" s="106">
        <v>38516</v>
      </c>
      <c r="D7" s="106">
        <v>38733</v>
      </c>
      <c r="E7" s="102">
        <v>-0.3038467759799435</v>
      </c>
      <c r="F7" s="102">
        <v>-0.4179569595866718</v>
      </c>
      <c r="G7" s="102">
        <v>-0.49730667962180086</v>
      </c>
      <c r="H7" s="102">
        <v>-0.513524807542766</v>
      </c>
      <c r="I7" s="102">
        <v>-0.5011843022355049</v>
      </c>
      <c r="J7" s="107">
        <v>-0.40824778221551783</v>
      </c>
      <c r="K7" s="130">
        <v>-0.0800906910463971</v>
      </c>
      <c r="L7" s="87"/>
    </row>
    <row r="8" spans="1:12" s="19" customFormat="1" ht="14.25" collapsed="1">
      <c r="A8" s="20">
        <v>5</v>
      </c>
      <c r="B8" s="187" t="s">
        <v>82</v>
      </c>
      <c r="C8" s="106">
        <v>38828</v>
      </c>
      <c r="D8" s="106">
        <v>39028</v>
      </c>
      <c r="E8" s="102">
        <v>0.01217539688735303</v>
      </c>
      <c r="F8" s="102">
        <v>0.027352404664269026</v>
      </c>
      <c r="G8" s="102">
        <v>0.04902232287278574</v>
      </c>
      <c r="H8" s="102">
        <v>0.07102940580736172</v>
      </c>
      <c r="I8" s="102">
        <v>0.071303400718155</v>
      </c>
      <c r="J8" s="107">
        <v>0.9576082647385955</v>
      </c>
      <c r="K8" s="130">
        <v>0.13048964832060195</v>
      </c>
      <c r="L8" s="187"/>
    </row>
    <row r="9" spans="1:12" s="19" customFormat="1" ht="14.25" collapsed="1">
      <c r="A9" s="20">
        <v>6</v>
      </c>
      <c r="B9" s="187" t="s">
        <v>99</v>
      </c>
      <c r="C9" s="106">
        <v>38919</v>
      </c>
      <c r="D9" s="106">
        <v>39092</v>
      </c>
      <c r="E9" s="102">
        <v>-0.001865128187631293</v>
      </c>
      <c r="F9" s="102">
        <v>-0.04614220084762366</v>
      </c>
      <c r="G9" s="102">
        <v>-0.08374351133144287</v>
      </c>
      <c r="H9" s="102">
        <v>-0.2569384089239053</v>
      </c>
      <c r="I9" s="102">
        <v>-0.2321983748195917</v>
      </c>
      <c r="J9" s="107">
        <v>0.23341124789207424</v>
      </c>
      <c r="K9" s="130">
        <v>0.0403649893503053</v>
      </c>
      <c r="L9" s="187"/>
    </row>
    <row r="10" spans="1:12" s="19" customFormat="1" ht="14.25" collapsed="1">
      <c r="A10" s="20">
        <v>7</v>
      </c>
      <c r="B10" s="187" t="s">
        <v>98</v>
      </c>
      <c r="C10" s="106">
        <v>38919</v>
      </c>
      <c r="D10" s="106">
        <v>39092</v>
      </c>
      <c r="E10" s="102">
        <v>0.000990052232140437</v>
      </c>
      <c r="F10" s="102">
        <v>-0.04833841480250234</v>
      </c>
      <c r="G10" s="102">
        <v>-0.27841930022839056</v>
      </c>
      <c r="H10" s="102">
        <v>-0.4170724710548551</v>
      </c>
      <c r="I10" s="102">
        <v>-0.4184653005666935</v>
      </c>
      <c r="J10" s="107">
        <v>-0.39519462686567186</v>
      </c>
      <c r="K10" s="130">
        <v>-0.09049298919478033</v>
      </c>
      <c r="L10" s="187"/>
    </row>
    <row r="11" spans="1:12" s="19" customFormat="1" ht="14.25" collapsed="1">
      <c r="A11" s="20">
        <v>8</v>
      </c>
      <c r="B11" s="27" t="s">
        <v>104</v>
      </c>
      <c r="C11" s="106">
        <v>38968</v>
      </c>
      <c r="D11" s="106">
        <v>39140</v>
      </c>
      <c r="E11" s="102">
        <v>-0.0007867550806900381</v>
      </c>
      <c r="F11" s="102">
        <v>-0.0038384050259315794</v>
      </c>
      <c r="G11" s="102">
        <v>-0.1395484556557467</v>
      </c>
      <c r="H11" s="102">
        <v>-0.4806839812825974</v>
      </c>
      <c r="I11" s="102">
        <v>-0.46414787657947165</v>
      </c>
      <c r="J11" s="107">
        <v>-0.5334818272535764</v>
      </c>
      <c r="K11" s="130">
        <v>-0.1371214570210706</v>
      </c>
      <c r="L11" s="27"/>
    </row>
    <row r="12" spans="1:12" s="19" customFormat="1" ht="14.25" collapsed="1">
      <c r="A12" s="20">
        <v>9</v>
      </c>
      <c r="B12" s="87" t="s">
        <v>86</v>
      </c>
      <c r="C12" s="106">
        <v>39066</v>
      </c>
      <c r="D12" s="106">
        <v>39258</v>
      </c>
      <c r="E12" s="102">
        <v>-0.008907015040599098</v>
      </c>
      <c r="F12" s="102">
        <v>-0.13833797765099243</v>
      </c>
      <c r="G12" s="102">
        <v>-0.1790817416718845</v>
      </c>
      <c r="H12" s="102">
        <v>-0.42573397353157594</v>
      </c>
      <c r="I12" s="102">
        <v>-0.3499781328145507</v>
      </c>
      <c r="J12" s="107">
        <v>-0.7098001449816881</v>
      </c>
      <c r="K12" s="130">
        <v>-0.2252927252996042</v>
      </c>
      <c r="L12" s="87"/>
    </row>
    <row r="13" spans="1:12" s="19" customFormat="1" ht="14.25" collapsed="1">
      <c r="A13" s="20">
        <v>10</v>
      </c>
      <c r="B13" s="87" t="s">
        <v>75</v>
      </c>
      <c r="C13" s="106">
        <v>39066</v>
      </c>
      <c r="D13" s="106">
        <v>39258</v>
      </c>
      <c r="E13" s="102">
        <v>0.010134631176692332</v>
      </c>
      <c r="F13" s="102">
        <v>0.021956080343656925</v>
      </c>
      <c r="G13" s="102">
        <v>0.06655798822094705</v>
      </c>
      <c r="H13" s="102">
        <v>0.11787958996741588</v>
      </c>
      <c r="I13" s="102">
        <v>0.11973753326749126</v>
      </c>
      <c r="J13" s="107">
        <v>0.927118264257881</v>
      </c>
      <c r="K13" s="130">
        <v>0.1449473140273556</v>
      </c>
      <c r="L13" s="87"/>
    </row>
    <row r="14" spans="1:12" s="19" customFormat="1" ht="14.25" collapsed="1">
      <c r="A14" s="20">
        <v>11</v>
      </c>
      <c r="B14" s="27" t="s">
        <v>83</v>
      </c>
      <c r="C14" s="106">
        <v>39252</v>
      </c>
      <c r="D14" s="106">
        <v>39420</v>
      </c>
      <c r="E14" s="102">
        <v>-0.0027541296294822937</v>
      </c>
      <c r="F14" s="102">
        <v>-0.007469198297676671</v>
      </c>
      <c r="G14" s="102">
        <v>-0.022297753597863235</v>
      </c>
      <c r="H14" s="102">
        <v>-0.0483949064841086</v>
      </c>
      <c r="I14" s="102">
        <v>-0.048479306003173184</v>
      </c>
      <c r="J14" s="107">
        <v>-0.1508044888547272</v>
      </c>
      <c r="K14" s="130">
        <v>-0.03644740746503161</v>
      </c>
      <c r="L14" s="27"/>
    </row>
    <row r="15" spans="1:12" s="19" customFormat="1" ht="14.25" collapsed="1">
      <c r="A15" s="20">
        <v>12</v>
      </c>
      <c r="B15" s="187" t="s">
        <v>80</v>
      </c>
      <c r="C15" s="106">
        <v>39252</v>
      </c>
      <c r="D15" s="106">
        <v>39420</v>
      </c>
      <c r="E15" s="102">
        <v>-0.006523679773133395</v>
      </c>
      <c r="F15" s="102">
        <v>-0.007514567773842518</v>
      </c>
      <c r="G15" s="102">
        <v>-0.001460379778045584</v>
      </c>
      <c r="H15" s="102">
        <v>-0.055641021287680115</v>
      </c>
      <c r="I15" s="102">
        <v>-0.02739771568340199</v>
      </c>
      <c r="J15" s="107">
        <v>-0.0324180564182196</v>
      </c>
      <c r="K15" s="130">
        <v>-0.007457204721345145</v>
      </c>
      <c r="L15" s="187"/>
    </row>
    <row r="16" spans="1:12" s="19" customFormat="1" ht="14.25" collapsed="1">
      <c r="A16" s="20">
        <v>13</v>
      </c>
      <c r="B16" s="187" t="s">
        <v>150</v>
      </c>
      <c r="C16" s="106">
        <v>39269</v>
      </c>
      <c r="D16" s="106">
        <v>39443</v>
      </c>
      <c r="E16" s="102">
        <v>-0.025763767815386585</v>
      </c>
      <c r="F16" s="102">
        <v>-0.0777977269829645</v>
      </c>
      <c r="G16" s="102">
        <v>-0.036820987046851994</v>
      </c>
      <c r="H16" s="102">
        <v>-0.14102451767598323</v>
      </c>
      <c r="I16" s="102" t="s">
        <v>136</v>
      </c>
      <c r="J16" s="107">
        <v>-0.6658692564188062</v>
      </c>
      <c r="K16" s="130">
        <v>-0.2232229223574398</v>
      </c>
      <c r="L16" s="187"/>
    </row>
    <row r="17" spans="1:12" s="19" customFormat="1" ht="14.25" collapsed="1">
      <c r="A17" s="20">
        <v>14</v>
      </c>
      <c r="B17" s="187" t="s">
        <v>87</v>
      </c>
      <c r="C17" s="106">
        <v>39269</v>
      </c>
      <c r="D17" s="106">
        <v>39471</v>
      </c>
      <c r="E17" s="102">
        <v>-0.02232357618728331</v>
      </c>
      <c r="F17" s="102">
        <v>-0.03737491619048705</v>
      </c>
      <c r="G17" s="102">
        <v>-0.022387109356761692</v>
      </c>
      <c r="H17" s="102">
        <v>-0.045050329885411355</v>
      </c>
      <c r="I17" s="102" t="s">
        <v>136</v>
      </c>
      <c r="J17" s="107">
        <v>-0.5316902210747139</v>
      </c>
      <c r="K17" s="130">
        <v>-0.1630200464716226</v>
      </c>
      <c r="L17" s="187"/>
    </row>
    <row r="18" spans="1:12" s="19" customFormat="1" ht="14.25" collapsed="1">
      <c r="A18" s="20">
        <v>15</v>
      </c>
      <c r="B18" s="187" t="s">
        <v>76</v>
      </c>
      <c r="C18" s="106">
        <v>39378</v>
      </c>
      <c r="D18" s="106">
        <v>39478</v>
      </c>
      <c r="E18" s="102">
        <v>-0.016600298415517134</v>
      </c>
      <c r="F18" s="102">
        <v>-0.10004957980527573</v>
      </c>
      <c r="G18" s="102">
        <v>-0.1019275237227758</v>
      </c>
      <c r="H18" s="102">
        <v>-0.24914896239609874</v>
      </c>
      <c r="I18" s="102" t="s">
        <v>136</v>
      </c>
      <c r="J18" s="107">
        <v>-0.6291659811629027</v>
      </c>
      <c r="K18" s="130">
        <v>-0.2084410891927294</v>
      </c>
      <c r="L18" s="187"/>
    </row>
    <row r="19" spans="1:12" s="19" customFormat="1" ht="14.25" collapsed="1">
      <c r="A19" s="20">
        <v>16</v>
      </c>
      <c r="B19" s="187" t="s">
        <v>103</v>
      </c>
      <c r="C19" s="106">
        <v>39330</v>
      </c>
      <c r="D19" s="106">
        <v>39560</v>
      </c>
      <c r="E19" s="102">
        <v>-0.021789924050411136</v>
      </c>
      <c r="F19" s="102">
        <v>-0.04472947497468127</v>
      </c>
      <c r="G19" s="102">
        <v>-0.10191740698122465</v>
      </c>
      <c r="H19" s="102">
        <v>-0.31427220441077863</v>
      </c>
      <c r="I19" s="102">
        <v>-0.2975240318999057</v>
      </c>
      <c r="J19" s="107">
        <v>-0.5197389982771348</v>
      </c>
      <c r="K19" s="130">
        <v>-0.1667999262715626</v>
      </c>
      <c r="L19" s="187"/>
    </row>
    <row r="20" spans="1:12" s="19" customFormat="1" ht="14.25" collapsed="1">
      <c r="A20" s="20">
        <v>17</v>
      </c>
      <c r="B20" s="188" t="s">
        <v>69</v>
      </c>
      <c r="C20" s="106">
        <v>39413</v>
      </c>
      <c r="D20" s="106">
        <v>39589</v>
      </c>
      <c r="E20" s="102">
        <v>0.011273563857630009</v>
      </c>
      <c r="F20" s="102">
        <v>0.023231427797550497</v>
      </c>
      <c r="G20" s="102">
        <v>0.07036547420069561</v>
      </c>
      <c r="H20" s="102">
        <v>0.12957494719854745</v>
      </c>
      <c r="I20" s="102" t="s">
        <v>136</v>
      </c>
      <c r="J20" s="107">
        <v>0.43314962305986904</v>
      </c>
      <c r="K20" s="130">
        <v>0.095647016648154</v>
      </c>
      <c r="L20" s="188"/>
    </row>
    <row r="21" spans="1:12" s="19" customFormat="1" ht="14.25">
      <c r="A21" s="20">
        <v>18</v>
      </c>
      <c r="B21" s="188" t="s">
        <v>96</v>
      </c>
      <c r="C21" s="106">
        <v>39429</v>
      </c>
      <c r="D21" s="106">
        <v>39618</v>
      </c>
      <c r="E21" s="102">
        <v>0.015251914281914747</v>
      </c>
      <c r="F21" s="102">
        <v>-0.011019869175564079</v>
      </c>
      <c r="G21" s="102">
        <v>-0.012663239556659711</v>
      </c>
      <c r="H21" s="102">
        <v>-0.104050535830575</v>
      </c>
      <c r="I21" s="102">
        <v>-0.08110755295767347</v>
      </c>
      <c r="J21" s="107">
        <v>-0.05263888590603938</v>
      </c>
      <c r="K21" s="130">
        <v>-0.013910399762459003</v>
      </c>
      <c r="L21" s="188"/>
    </row>
    <row r="22" spans="1:12" s="19" customFormat="1" ht="14.25">
      <c r="A22" s="20">
        <v>19</v>
      </c>
      <c r="B22" s="188" t="s">
        <v>102</v>
      </c>
      <c r="C22" s="106">
        <v>39429</v>
      </c>
      <c r="D22" s="106">
        <v>39651</v>
      </c>
      <c r="E22" s="102">
        <v>0.04941971480006635</v>
      </c>
      <c r="F22" s="102">
        <v>0.012295034944673544</v>
      </c>
      <c r="G22" s="102">
        <v>-0.07889276544982593</v>
      </c>
      <c r="H22" s="102">
        <v>-0.22829605997127467</v>
      </c>
      <c r="I22" s="102">
        <v>-0.19660030354855818</v>
      </c>
      <c r="J22" s="107">
        <v>-0.46666426597582045</v>
      </c>
      <c r="K22" s="130">
        <v>-0.15358420976849518</v>
      </c>
      <c r="L22" s="188"/>
    </row>
    <row r="23" spans="1:12" s="19" customFormat="1" ht="14.25">
      <c r="A23" s="20">
        <v>20</v>
      </c>
      <c r="B23" s="188" t="s">
        <v>106</v>
      </c>
      <c r="C23" s="106">
        <v>39443</v>
      </c>
      <c r="D23" s="106">
        <v>39715</v>
      </c>
      <c r="E23" s="102">
        <v>-0.16015022987050043</v>
      </c>
      <c r="F23" s="102">
        <v>-0.17197026816694172</v>
      </c>
      <c r="G23" s="102">
        <v>-0.16878630032624609</v>
      </c>
      <c r="H23" s="102">
        <v>-0.22462460687445707</v>
      </c>
      <c r="I23" s="102" t="s">
        <v>136</v>
      </c>
      <c r="J23" s="107">
        <v>-0.5015548323170731</v>
      </c>
      <c r="K23" s="130">
        <v>-0.17609566270384192</v>
      </c>
      <c r="L23" s="188"/>
    </row>
    <row r="24" spans="1:12" s="19" customFormat="1" ht="14.25" collapsed="1">
      <c r="A24" s="20">
        <v>21</v>
      </c>
      <c r="B24" s="188" t="s">
        <v>97</v>
      </c>
      <c r="C24" s="106">
        <v>39527</v>
      </c>
      <c r="D24" s="106">
        <v>39715</v>
      </c>
      <c r="E24" s="102">
        <v>0.012696396306366875</v>
      </c>
      <c r="F24" s="102">
        <v>0.025208424782275474</v>
      </c>
      <c r="G24" s="102">
        <v>0.043118465417025575</v>
      </c>
      <c r="H24" s="102">
        <v>0.07792996551803744</v>
      </c>
      <c r="I24" s="102">
        <v>0.09427961707329158</v>
      </c>
      <c r="J24" s="107">
        <v>0.4952532172470969</v>
      </c>
      <c r="K24" s="130">
        <v>0.11842239650560105</v>
      </c>
      <c r="L24" s="188"/>
    </row>
    <row r="25" spans="1:12" s="19" customFormat="1" ht="14.25" collapsed="1">
      <c r="A25" s="20">
        <v>22</v>
      </c>
      <c r="B25" s="87" t="s">
        <v>74</v>
      </c>
      <c r="C25" s="106">
        <v>39630</v>
      </c>
      <c r="D25" s="106">
        <v>39717</v>
      </c>
      <c r="E25" s="102">
        <v>-8.087221599828442E-05</v>
      </c>
      <c r="F25" s="102">
        <v>-0.00011681254191886481</v>
      </c>
      <c r="G25" s="102">
        <v>0.0053745804448805945</v>
      </c>
      <c r="H25" s="102">
        <v>-0.01584728328395768</v>
      </c>
      <c r="I25" s="102" t="s">
        <v>136</v>
      </c>
      <c r="J25" s="107">
        <v>0.35161949143897875</v>
      </c>
      <c r="K25" s="130">
        <v>0.08757557333669741</v>
      </c>
      <c r="L25" s="87"/>
    </row>
    <row r="26" spans="1:12" s="19" customFormat="1" ht="14.25" collapsed="1">
      <c r="A26" s="20">
        <v>23</v>
      </c>
      <c r="B26" s="187" t="s">
        <v>101</v>
      </c>
      <c r="C26" s="106">
        <v>39560</v>
      </c>
      <c r="D26" s="106">
        <v>39770</v>
      </c>
      <c r="E26" s="102">
        <v>0.0025622772914080105</v>
      </c>
      <c r="F26" s="102">
        <v>-0.0524656229766457</v>
      </c>
      <c r="G26" s="102">
        <v>-0.08600533936080335</v>
      </c>
      <c r="H26" s="102">
        <v>-0.28576371152141666</v>
      </c>
      <c r="I26" s="102" t="s">
        <v>136</v>
      </c>
      <c r="J26" s="107">
        <v>-0.3937242241297997</v>
      </c>
      <c r="K26" s="130">
        <v>-0.1352449602842528</v>
      </c>
      <c r="L26" s="187"/>
    </row>
    <row r="27" spans="1:12" s="19" customFormat="1" ht="14.25" collapsed="1">
      <c r="A27" s="20">
        <v>24</v>
      </c>
      <c r="B27" s="27" t="s">
        <v>78</v>
      </c>
      <c r="C27" s="106">
        <v>39884</v>
      </c>
      <c r="D27" s="106">
        <v>40001</v>
      </c>
      <c r="E27" s="102">
        <v>0.0013426875337045896</v>
      </c>
      <c r="F27" s="102">
        <v>-0.03786985748527805</v>
      </c>
      <c r="G27" s="102">
        <v>-0.07126861049848021</v>
      </c>
      <c r="H27" s="102">
        <v>-0.19841278757668113</v>
      </c>
      <c r="I27" s="102">
        <v>-0.1667696372194385</v>
      </c>
      <c r="J27" s="107">
        <v>-0.2976811449631447</v>
      </c>
      <c r="K27" s="130">
        <v>-0.118130114436381</v>
      </c>
      <c r="L27" s="27"/>
    </row>
    <row r="28" spans="1:12" s="19" customFormat="1" ht="14.25" collapsed="1">
      <c r="A28" s="20">
        <v>25</v>
      </c>
      <c r="B28" s="187" t="s">
        <v>85</v>
      </c>
      <c r="C28" s="106">
        <v>40031</v>
      </c>
      <c r="D28" s="106">
        <v>40129</v>
      </c>
      <c r="E28" s="102">
        <v>-0.0026990288921537875</v>
      </c>
      <c r="F28" s="102">
        <v>-0.09555454231770089</v>
      </c>
      <c r="G28" s="102">
        <v>-0.13935058121379407</v>
      </c>
      <c r="H28" s="102">
        <v>-0.4071630919146787</v>
      </c>
      <c r="I28" s="102">
        <v>-0.35994716767554313</v>
      </c>
      <c r="J28" s="107">
        <v>-0.6304327804635699</v>
      </c>
      <c r="K28" s="130">
        <v>-0.3327552020659894</v>
      </c>
      <c r="L28" s="187"/>
    </row>
    <row r="29" spans="1:12" s="19" customFormat="1" ht="14.25" collapsed="1">
      <c r="A29" s="20">
        <v>26</v>
      </c>
      <c r="B29" s="187" t="s">
        <v>72</v>
      </c>
      <c r="C29" s="106">
        <v>39869</v>
      </c>
      <c r="D29" s="106">
        <v>40162</v>
      </c>
      <c r="E29" s="102">
        <v>0.010586665805926154</v>
      </c>
      <c r="F29" s="102">
        <v>0.023964160152705638</v>
      </c>
      <c r="G29" s="102">
        <v>0.07290029513417351</v>
      </c>
      <c r="H29" s="102">
        <v>0.15317283841746288</v>
      </c>
      <c r="I29" s="102">
        <v>0.12464054144014325</v>
      </c>
      <c r="J29" s="107">
        <v>0.590921836024058</v>
      </c>
      <c r="K29" s="130">
        <v>0.21643474959824993</v>
      </c>
      <c r="L29" s="187"/>
    </row>
    <row r="30" spans="1:12" s="19" customFormat="1" ht="14.25" collapsed="1">
      <c r="A30" s="20">
        <v>27</v>
      </c>
      <c r="B30" s="27" t="s">
        <v>79</v>
      </c>
      <c r="C30" s="106">
        <v>40253</v>
      </c>
      <c r="D30" s="106">
        <v>40366</v>
      </c>
      <c r="E30" s="102">
        <v>0.00019316450946815777</v>
      </c>
      <c r="F30" s="102">
        <v>-0.0568160331397608</v>
      </c>
      <c r="G30" s="102">
        <v>-0.017046200463027184</v>
      </c>
      <c r="H30" s="102">
        <v>-0.2043987346378865</v>
      </c>
      <c r="I30" s="102" t="s">
        <v>136</v>
      </c>
      <c r="J30" s="107">
        <v>-0.42098835370333465</v>
      </c>
      <c r="K30" s="130">
        <v>-0.26046721054729494</v>
      </c>
      <c r="L30" s="27"/>
    </row>
    <row r="31" spans="1:12" s="19" customFormat="1" ht="14.25" collapsed="1">
      <c r="A31" s="20">
        <v>28</v>
      </c>
      <c r="B31" s="187" t="s">
        <v>81</v>
      </c>
      <c r="C31" s="106">
        <v>40114</v>
      </c>
      <c r="D31" s="106">
        <v>40401</v>
      </c>
      <c r="E31" s="102">
        <v>-0.020112436723194405</v>
      </c>
      <c r="F31" s="102">
        <v>-0.08598183017296757</v>
      </c>
      <c r="G31" s="102">
        <v>-0.07285145296556439</v>
      </c>
      <c r="H31" s="102">
        <v>-0.2811809789737544</v>
      </c>
      <c r="I31" s="102">
        <v>-0.2249158136886279</v>
      </c>
      <c r="J31" s="107">
        <v>-0.46075639162561555</v>
      </c>
      <c r="K31" s="130">
        <v>-0.30239005479030745</v>
      </c>
      <c r="L31" s="187"/>
    </row>
    <row r="32" spans="1:12" s="19" customFormat="1" ht="14.25" collapsed="1">
      <c r="A32" s="20">
        <v>29</v>
      </c>
      <c r="B32" s="187" t="s">
        <v>151</v>
      </c>
      <c r="C32" s="106">
        <v>40226</v>
      </c>
      <c r="D32" s="106">
        <v>40430</v>
      </c>
      <c r="E32" s="102">
        <v>0.014676803120982074</v>
      </c>
      <c r="F32" s="102">
        <v>0.030109037451512055</v>
      </c>
      <c r="G32" s="102">
        <v>0.07882005624456623</v>
      </c>
      <c r="H32" s="102">
        <v>0.13749103041965904</v>
      </c>
      <c r="I32" s="102">
        <v>0.13172290546236076</v>
      </c>
      <c r="J32" s="107">
        <v>0.3508575888133043</v>
      </c>
      <c r="K32" s="130">
        <v>0.2018587241245251</v>
      </c>
      <c r="L32" s="187"/>
    </row>
    <row r="33" spans="1:12" s="19" customFormat="1" ht="14.25" collapsed="1">
      <c r="A33" s="20">
        <v>30</v>
      </c>
      <c r="B33" s="187" t="s">
        <v>108</v>
      </c>
      <c r="C33" s="106">
        <v>40268</v>
      </c>
      <c r="D33" s="106">
        <v>40430</v>
      </c>
      <c r="E33" s="102">
        <v>-0.01817611076428738</v>
      </c>
      <c r="F33" s="102">
        <v>-0.1178440031244774</v>
      </c>
      <c r="G33" s="102">
        <v>-0.16400977557442709</v>
      </c>
      <c r="H33" s="102">
        <v>-0.4421615469960052</v>
      </c>
      <c r="I33" s="102" t="s">
        <v>136</v>
      </c>
      <c r="J33" s="107">
        <v>-0.6407939224387424</v>
      </c>
      <c r="K33" s="130">
        <v>-0.46526151229132306</v>
      </c>
      <c r="L33" s="187"/>
    </row>
    <row r="34" spans="1:12" s="19" customFormat="1" ht="14.25" collapsed="1">
      <c r="A34" s="20">
        <v>31</v>
      </c>
      <c r="B34" s="188" t="s">
        <v>93</v>
      </c>
      <c r="C34" s="106">
        <v>40269</v>
      </c>
      <c r="D34" s="106">
        <v>40513</v>
      </c>
      <c r="E34" s="102">
        <v>-0.0005084368790087002</v>
      </c>
      <c r="F34" s="102">
        <v>-0.06913619349761013</v>
      </c>
      <c r="G34" s="102">
        <v>-0.09065853836489834</v>
      </c>
      <c r="H34" s="102">
        <v>-0.3115614925224176</v>
      </c>
      <c r="I34" s="102">
        <v>-0.25503491854186555</v>
      </c>
      <c r="J34" s="107">
        <v>-0.5934541923318669</v>
      </c>
      <c r="K34" s="130">
        <v>-0.47225745573062683</v>
      </c>
      <c r="L34" s="188"/>
    </row>
    <row r="35" spans="1:12" s="19" customFormat="1" ht="14.25" collapsed="1">
      <c r="A35" s="20">
        <v>32</v>
      </c>
      <c r="B35" s="188" t="s">
        <v>95</v>
      </c>
      <c r="C35" s="106">
        <v>40427</v>
      </c>
      <c r="D35" s="106">
        <v>40543</v>
      </c>
      <c r="E35" s="102">
        <v>0.007316131732508113</v>
      </c>
      <c r="F35" s="102">
        <v>-0.003758910898984058</v>
      </c>
      <c r="G35" s="102">
        <v>0.01730999948110412</v>
      </c>
      <c r="H35" s="102">
        <v>-0.05011172869138525</v>
      </c>
      <c r="I35" s="102">
        <v>-0.03420692378915391</v>
      </c>
      <c r="J35" s="107">
        <v>-0.04856155388471195</v>
      </c>
      <c r="K35" s="130">
        <v>-0.036844993440777074</v>
      </c>
      <c r="L35" s="188"/>
    </row>
    <row r="36" spans="1:12" ht="14.25" collapsed="1">
      <c r="A36" s="20">
        <v>33</v>
      </c>
      <c r="B36" s="87" t="s">
        <v>94</v>
      </c>
      <c r="C36" s="106">
        <v>40333</v>
      </c>
      <c r="D36" s="106">
        <v>40572</v>
      </c>
      <c r="E36" s="102">
        <v>-1.3164446128755003E-06</v>
      </c>
      <c r="F36" s="102">
        <v>-0.00011473293490038561</v>
      </c>
      <c r="G36" s="102">
        <v>-0.004298049756564781</v>
      </c>
      <c r="H36" s="102">
        <v>-0.006787307190922132</v>
      </c>
      <c r="I36" s="102" t="s">
        <v>136</v>
      </c>
      <c r="J36" s="107">
        <v>-0.03376236800000065</v>
      </c>
      <c r="K36" s="131">
        <v>-0.0271757771042056</v>
      </c>
      <c r="L36" s="87"/>
    </row>
    <row r="37" spans="1:12" ht="14.25" collapsed="1">
      <c r="A37" s="20">
        <v>34</v>
      </c>
      <c r="B37" s="188" t="s">
        <v>88</v>
      </c>
      <c r="C37" s="106">
        <v>40416</v>
      </c>
      <c r="D37" s="106">
        <v>40583</v>
      </c>
      <c r="E37" s="102">
        <v>0.0042577956131928385</v>
      </c>
      <c r="F37" s="102">
        <v>-0.0026020990598184524</v>
      </c>
      <c r="G37" s="102">
        <v>0.03385201445949204</v>
      </c>
      <c r="H37" s="102">
        <v>-0.06039405308381729</v>
      </c>
      <c r="I37" s="102">
        <v>-0.02725926186456684</v>
      </c>
      <c r="J37" s="107">
        <v>-0.32392581832119616</v>
      </c>
      <c r="K37" s="131">
        <v>-0.2751584106067374</v>
      </c>
      <c r="L37" s="188"/>
    </row>
    <row r="38" spans="1:12" ht="14.25" collapsed="1">
      <c r="A38" s="20">
        <v>35</v>
      </c>
      <c r="B38" s="188" t="s">
        <v>91</v>
      </c>
      <c r="C38" s="106">
        <v>40368</v>
      </c>
      <c r="D38" s="106">
        <v>40633</v>
      </c>
      <c r="E38" s="102">
        <v>0.012507934245193919</v>
      </c>
      <c r="F38" s="102">
        <v>0.027607980224985784</v>
      </c>
      <c r="G38" s="102">
        <v>0.07149874109535248</v>
      </c>
      <c r="H38" s="102">
        <v>0.13829553279406448</v>
      </c>
      <c r="I38" s="102">
        <v>0.1260276053080669</v>
      </c>
      <c r="J38" s="107">
        <v>0.21713715106732345</v>
      </c>
      <c r="K38" s="131">
        <v>0.19966001406445733</v>
      </c>
      <c r="L38" s="188"/>
    </row>
    <row r="39" spans="1:12" ht="14.25" collapsed="1">
      <c r="A39" s="20">
        <v>36</v>
      </c>
      <c r="B39" s="188" t="s">
        <v>105</v>
      </c>
      <c r="C39" s="106">
        <v>40368</v>
      </c>
      <c r="D39" s="106">
        <v>40633</v>
      </c>
      <c r="E39" s="102">
        <v>0.0050835639049180426</v>
      </c>
      <c r="F39" s="102">
        <v>-0.0777754422486292</v>
      </c>
      <c r="G39" s="102">
        <v>-0.16998234477540886</v>
      </c>
      <c r="H39" s="102">
        <v>-0.3928021473163662</v>
      </c>
      <c r="I39" s="102">
        <v>-0.3477410257302901</v>
      </c>
      <c r="J39" s="107">
        <v>-0.6766337350359137</v>
      </c>
      <c r="K39" s="131">
        <v>-0.6486150384556416</v>
      </c>
      <c r="L39" s="188"/>
    </row>
    <row r="40" spans="1:12" ht="14.25" collapsed="1">
      <c r="A40" s="20">
        <v>37</v>
      </c>
      <c r="B40" s="187" t="s">
        <v>77</v>
      </c>
      <c r="C40" s="106">
        <v>40444</v>
      </c>
      <c r="D40" s="106">
        <v>40638</v>
      </c>
      <c r="E40" s="102">
        <v>0.006131890542772078</v>
      </c>
      <c r="F40" s="102">
        <v>-0.013236568615278332</v>
      </c>
      <c r="G40" s="102">
        <v>0.0657650809953616</v>
      </c>
      <c r="H40" s="102">
        <v>-0.0598362059832358</v>
      </c>
      <c r="I40" s="102">
        <v>0.0037150942980788138</v>
      </c>
      <c r="J40" s="107">
        <v>-0.14090196987447712</v>
      </c>
      <c r="K40" s="131">
        <v>-0.1328143816886609</v>
      </c>
      <c r="L40" s="187"/>
    </row>
    <row r="41" spans="1:12" ht="14.25" collapsed="1">
      <c r="A41" s="20">
        <v>38</v>
      </c>
      <c r="B41" s="188" t="s">
        <v>92</v>
      </c>
      <c r="C41" s="106">
        <v>40427</v>
      </c>
      <c r="D41" s="106">
        <v>40708</v>
      </c>
      <c r="E41" s="102">
        <v>0.006948945686477526</v>
      </c>
      <c r="F41" s="102">
        <v>0.018155644294721718</v>
      </c>
      <c r="G41" s="102">
        <v>0.04626955287582413</v>
      </c>
      <c r="H41" s="102">
        <v>0.09777807109856251</v>
      </c>
      <c r="I41" s="102">
        <v>0.08935728984612146</v>
      </c>
      <c r="J41" s="107">
        <v>0.15897961867704313</v>
      </c>
      <c r="K41" s="131">
        <v>0.1839014952265572</v>
      </c>
      <c r="L41" s="188"/>
    </row>
    <row r="42" spans="1:12" s="19" customFormat="1" ht="14.25" collapsed="1">
      <c r="A42" s="20">
        <v>39</v>
      </c>
      <c r="B42" s="189" t="s">
        <v>107</v>
      </c>
      <c r="C42" s="106">
        <v>40624</v>
      </c>
      <c r="D42" s="106">
        <v>40795</v>
      </c>
      <c r="E42" s="102">
        <v>-0.011758863270960429</v>
      </c>
      <c r="F42" s="102">
        <v>-0.008951621026025425</v>
      </c>
      <c r="G42" s="102">
        <v>0.01430111870432027</v>
      </c>
      <c r="H42" s="102">
        <v>-0.04981660786819464</v>
      </c>
      <c r="I42" s="102">
        <v>-0.03521752791037758</v>
      </c>
      <c r="J42" s="107">
        <v>-0.07944748538011792</v>
      </c>
      <c r="K42" s="130">
        <v>-0.12211327697741237</v>
      </c>
      <c r="L42" s="189"/>
    </row>
    <row r="43" spans="1:12" s="19" customFormat="1" ht="14.25" collapsed="1">
      <c r="A43" s="108">
        <v>40</v>
      </c>
      <c r="B43" s="56" t="s">
        <v>90</v>
      </c>
      <c r="C43" s="109">
        <v>40716</v>
      </c>
      <c r="D43" s="109">
        <v>40897</v>
      </c>
      <c r="E43" s="110">
        <v>0.036744787030013715</v>
      </c>
      <c r="F43" s="110">
        <v>0.05387599179356073</v>
      </c>
      <c r="G43" s="110">
        <v>0.0916394162530434</v>
      </c>
      <c r="H43" s="102" t="s">
        <v>136</v>
      </c>
      <c r="I43" s="110">
        <v>0.10172450050436721</v>
      </c>
      <c r="J43" s="111">
        <v>0.20500497890295333</v>
      </c>
      <c r="K43" s="130" t="s">
        <v>34</v>
      </c>
      <c r="L43" s="56"/>
    </row>
    <row r="44" spans="1:11" s="19" customFormat="1" ht="15.75" thickBot="1">
      <c r="A44" s="20"/>
      <c r="B44" s="169" t="s">
        <v>135</v>
      </c>
      <c r="C44" s="170"/>
      <c r="D44" s="170"/>
      <c r="E44" s="171">
        <f>AVERAGE(E4:E43)</f>
        <v>-0.016843244882224818</v>
      </c>
      <c r="F44" s="171">
        <f>AVERAGE(F4:F43)</f>
        <v>-0.05650203557919832</v>
      </c>
      <c r="G44" s="171">
        <f>AVERAGE(G4:G43)</f>
        <v>-0.06632798557579925</v>
      </c>
      <c r="H44" s="171">
        <f>AVERAGE(H4:H43)</f>
        <v>-0.1591079683305303</v>
      </c>
      <c r="I44" s="171">
        <f>AVERAGE(I4:I43)</f>
        <v>-0.12347030713538562</v>
      </c>
      <c r="J44" s="174" t="s">
        <v>15</v>
      </c>
      <c r="K44" s="174" t="s">
        <v>15</v>
      </c>
    </row>
    <row r="45" spans="1:11" s="19" customFormat="1" ht="14.25">
      <c r="A45" s="226" t="s">
        <v>137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</row>
    <row r="46" spans="1:11" s="19" customFormat="1" ht="15" thickBot="1">
      <c r="A46" s="222" t="s">
        <v>138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</row>
    <row r="47" s="19" customFormat="1" ht="14.25" collapsed="1"/>
    <row r="48" s="19" customFormat="1" ht="14.25" collapsed="1"/>
    <row r="49" spans="2:11" s="19" customFormat="1" ht="14.25" collapsed="1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s="19" customFormat="1" ht="15" collapsed="1">
      <c r="B50" s="18"/>
      <c r="C50" s="184"/>
      <c r="D50" s="184"/>
      <c r="E50" s="221"/>
      <c r="F50" s="221"/>
      <c r="G50" s="221"/>
      <c r="H50" s="221"/>
      <c r="I50" s="221"/>
      <c r="J50" s="221"/>
      <c r="K50" s="221"/>
    </row>
    <row r="51" spans="2:11" s="19" customFormat="1" ht="15" collapsed="1">
      <c r="B51" s="185"/>
      <c r="C51" s="186"/>
      <c r="D51" s="186"/>
      <c r="E51" s="185"/>
      <c r="F51" s="185"/>
      <c r="G51" s="185"/>
      <c r="H51" s="185"/>
      <c r="I51" s="185"/>
      <c r="J51" s="185"/>
      <c r="K51" s="185"/>
    </row>
    <row r="52" spans="2:11" s="19" customFormat="1" ht="14.25" collapsed="1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s="19" customFormat="1" ht="14.25" collapsed="1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="19" customFormat="1" ht="14.25" collapsed="1"/>
    <row r="55" s="19" customFormat="1" ht="14.25" collapsed="1"/>
    <row r="56" s="19" customFormat="1" ht="14.25" collapsed="1"/>
    <row r="57" s="19" customFormat="1" ht="14.25" collapsed="1"/>
    <row r="58" s="19" customFormat="1" ht="14.25" collapsed="1"/>
    <row r="59" s="19" customFormat="1" ht="14.25" collapsed="1"/>
    <row r="60" s="19" customFormat="1" ht="14.25"/>
    <row r="61" s="19" customFormat="1" ht="14.25"/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  <row r="66" spans="3:8" s="29" customFormat="1" ht="14.25">
      <c r="C66" s="30"/>
      <c r="D66" s="30"/>
      <c r="E66" s="31"/>
      <c r="F66" s="31"/>
      <c r="G66" s="31"/>
      <c r="H66" s="31"/>
    </row>
    <row r="67" spans="3:8" s="29" customFormat="1" ht="14.25">
      <c r="C67" s="30"/>
      <c r="D67" s="30"/>
      <c r="E67" s="31"/>
      <c r="F67" s="31"/>
      <c r="G67" s="31"/>
      <c r="H67" s="31"/>
    </row>
    <row r="68" spans="3:8" s="29" customFormat="1" ht="14.25">
      <c r="C68" s="30"/>
      <c r="D68" s="30"/>
      <c r="E68" s="31"/>
      <c r="F68" s="31"/>
      <c r="G68" s="31"/>
      <c r="H68" s="31"/>
    </row>
    <row r="69" spans="3:8" s="29" customFormat="1" ht="14.25">
      <c r="C69" s="30"/>
      <c r="D69" s="30"/>
      <c r="E69" s="31"/>
      <c r="F69" s="31"/>
      <c r="G69" s="31"/>
      <c r="H69" s="31"/>
    </row>
    <row r="70" spans="3:8" s="29" customFormat="1" ht="14.25">
      <c r="C70" s="30"/>
      <c r="D70" s="30"/>
      <c r="E70" s="31"/>
      <c r="F70" s="31"/>
      <c r="G70" s="31"/>
      <c r="H70" s="31"/>
    </row>
    <row r="71" spans="3:8" s="29" customFormat="1" ht="14.25">
      <c r="C71" s="30"/>
      <c r="D71" s="30"/>
      <c r="E71" s="31"/>
      <c r="F71" s="31"/>
      <c r="G71" s="31"/>
      <c r="H71" s="31"/>
    </row>
    <row r="72" spans="3:8" s="29" customFormat="1" ht="14.25">
      <c r="C72" s="30"/>
      <c r="D72" s="30"/>
      <c r="E72" s="31"/>
      <c r="F72" s="31"/>
      <c r="G72" s="31"/>
      <c r="H72" s="31"/>
    </row>
    <row r="73" spans="3:8" s="29" customFormat="1" ht="14.25">
      <c r="C73" s="30"/>
      <c r="D73" s="30"/>
      <c r="E73" s="31"/>
      <c r="F73" s="31"/>
      <c r="G73" s="31"/>
      <c r="H73" s="31"/>
    </row>
    <row r="74" spans="3:8" s="29" customFormat="1" ht="14.25">
      <c r="C74" s="30"/>
      <c r="D74" s="30"/>
      <c r="E74" s="31"/>
      <c r="F74" s="31"/>
      <c r="G74" s="31"/>
      <c r="H74" s="31"/>
    </row>
    <row r="75" spans="3:8" s="29" customFormat="1" ht="14.25">
      <c r="C75" s="30"/>
      <c r="D75" s="30"/>
      <c r="E75" s="31"/>
      <c r="F75" s="31"/>
      <c r="G75" s="31"/>
      <c r="H75" s="31"/>
    </row>
    <row r="76" spans="3:8" s="29" customFormat="1" ht="14.25">
      <c r="C76" s="30"/>
      <c r="D76" s="30"/>
      <c r="E76" s="31"/>
      <c r="F76" s="31"/>
      <c r="G76" s="31"/>
      <c r="H76" s="31"/>
    </row>
    <row r="77" spans="3:8" s="29" customFormat="1" ht="14.25">
      <c r="C77" s="30"/>
      <c r="D77" s="30"/>
      <c r="E77" s="31"/>
      <c r="F77" s="31"/>
      <c r="G77" s="31"/>
      <c r="H77" s="31"/>
    </row>
    <row r="78" spans="3:8" s="29" customFormat="1" ht="14.25">
      <c r="C78" s="30"/>
      <c r="D78" s="30"/>
      <c r="E78" s="31"/>
      <c r="F78" s="31"/>
      <c r="G78" s="31"/>
      <c r="H78" s="31"/>
    </row>
    <row r="79" spans="3:8" s="29" customFormat="1" ht="14.25">
      <c r="C79" s="30"/>
      <c r="D79" s="30"/>
      <c r="E79" s="31"/>
      <c r="F79" s="31"/>
      <c r="G79" s="31"/>
      <c r="H79" s="31"/>
    </row>
    <row r="80" spans="3:8" s="29" customFormat="1" ht="14.25">
      <c r="C80" s="30"/>
      <c r="D80" s="30"/>
      <c r="E80" s="31"/>
      <c r="F80" s="31"/>
      <c r="G80" s="31"/>
      <c r="H80" s="31"/>
    </row>
    <row r="81" spans="3:8" s="29" customFormat="1" ht="14.25">
      <c r="C81" s="30"/>
      <c r="D81" s="30"/>
      <c r="E81" s="31"/>
      <c r="F81" s="31"/>
      <c r="G81" s="31"/>
      <c r="H81" s="31"/>
    </row>
  </sheetData>
  <sheetProtection/>
  <mergeCells count="6">
    <mergeCell ref="A1:J1"/>
    <mergeCell ref="E50:K50"/>
    <mergeCell ref="A46:K46"/>
    <mergeCell ref="A2:A3"/>
    <mergeCell ref="E2:K2"/>
    <mergeCell ref="A45:K4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90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8" width="9.75390625" style="29" customWidth="1"/>
    <col min="9" max="16384" width="9.125" style="29" customWidth="1"/>
  </cols>
  <sheetData>
    <row r="1" spans="1:7" ht="16.5" thickBot="1">
      <c r="A1" s="227" t="s">
        <v>152</v>
      </c>
      <c r="B1" s="227"/>
      <c r="C1" s="227"/>
      <c r="D1" s="227"/>
      <c r="E1" s="227"/>
      <c r="F1" s="227"/>
      <c r="G1" s="227"/>
    </row>
    <row r="2" spans="1:7" ht="15.75" customHeight="1" thickBot="1">
      <c r="A2" s="223" t="s">
        <v>61</v>
      </c>
      <c r="B2" s="230" t="s">
        <v>140</v>
      </c>
      <c r="C2" s="228" t="s">
        <v>153</v>
      </c>
      <c r="D2" s="229"/>
      <c r="E2" s="228" t="s">
        <v>154</v>
      </c>
      <c r="F2" s="229"/>
      <c r="G2" s="232" t="s">
        <v>155</v>
      </c>
    </row>
    <row r="3" spans="1:7" ht="15.75" thickBot="1">
      <c r="A3" s="224"/>
      <c r="B3" s="231"/>
      <c r="C3" s="35" t="s">
        <v>156</v>
      </c>
      <c r="D3" s="35" t="s">
        <v>157</v>
      </c>
      <c r="E3" s="35" t="s">
        <v>158</v>
      </c>
      <c r="F3" s="35" t="s">
        <v>157</v>
      </c>
      <c r="G3" s="233"/>
    </row>
    <row r="4" spans="1:8" ht="15" customHeight="1">
      <c r="A4" s="20">
        <v>1</v>
      </c>
      <c r="B4" s="87" t="s">
        <v>79</v>
      </c>
      <c r="C4" s="38">
        <v>618.3480200000005</v>
      </c>
      <c r="D4" s="98">
        <v>0.1300593846300071</v>
      </c>
      <c r="E4" s="39">
        <v>1066351</v>
      </c>
      <c r="F4" s="98">
        <v>0.12984113942052927</v>
      </c>
      <c r="G4" s="40">
        <v>614.997154471466</v>
      </c>
      <c r="H4" s="87"/>
    </row>
    <row r="5" spans="1:8" ht="14.25" customHeight="1">
      <c r="A5" s="20">
        <v>2</v>
      </c>
      <c r="B5" s="87" t="s">
        <v>86</v>
      </c>
      <c r="C5" s="38">
        <v>123.2511660000002</v>
      </c>
      <c r="D5" s="98">
        <v>0.06720553357841387</v>
      </c>
      <c r="E5" s="39">
        <v>4810</v>
      </c>
      <c r="F5" s="98">
        <v>0.07679657688439002</v>
      </c>
      <c r="G5" s="40">
        <v>139.24935412137188</v>
      </c>
      <c r="H5" s="87"/>
    </row>
    <row r="6" spans="1:8" ht="14.25">
      <c r="A6" s="20">
        <v>3</v>
      </c>
      <c r="B6" s="87" t="s">
        <v>92</v>
      </c>
      <c r="C6" s="38">
        <v>87.39333000000008</v>
      </c>
      <c r="D6" s="98">
        <v>0.062339404931956895</v>
      </c>
      <c r="E6" s="39">
        <v>67</v>
      </c>
      <c r="F6" s="98">
        <v>0.055008210180623976</v>
      </c>
      <c r="G6" s="40">
        <v>77.12188691938636</v>
      </c>
      <c r="H6" s="87"/>
    </row>
    <row r="7" spans="1:8" ht="14.25">
      <c r="A7" s="20">
        <v>4</v>
      </c>
      <c r="B7" s="87" t="s">
        <v>89</v>
      </c>
      <c r="C7" s="38">
        <v>25.85075</v>
      </c>
      <c r="D7" s="98">
        <v>0.014676803120980176</v>
      </c>
      <c r="E7" s="39">
        <v>0</v>
      </c>
      <c r="F7" s="98">
        <v>0</v>
      </c>
      <c r="G7" s="40">
        <v>65.09931327561321</v>
      </c>
      <c r="H7" s="87"/>
    </row>
    <row r="8" spans="1:8" ht="14.25">
      <c r="A8" s="20">
        <v>5</v>
      </c>
      <c r="B8" s="87" t="s">
        <v>90</v>
      </c>
      <c r="C8" s="38">
        <v>70.85313999999991</v>
      </c>
      <c r="D8" s="98">
        <v>0.036744787030014506</v>
      </c>
      <c r="E8" s="39">
        <v>0</v>
      </c>
      <c r="F8" s="98">
        <v>0</v>
      </c>
      <c r="G8" s="40">
        <v>0</v>
      </c>
      <c r="H8" s="87"/>
    </row>
    <row r="9" spans="1:8" ht="14.25">
      <c r="A9" s="20">
        <v>6</v>
      </c>
      <c r="B9" s="87" t="s">
        <v>75</v>
      </c>
      <c r="C9" s="38">
        <v>54.58181000000052</v>
      </c>
      <c r="D9" s="98">
        <v>0.010134631176692117</v>
      </c>
      <c r="E9" s="39">
        <v>0</v>
      </c>
      <c r="F9" s="98">
        <v>0</v>
      </c>
      <c r="G9" s="40">
        <v>0</v>
      </c>
      <c r="H9" s="87"/>
    </row>
    <row r="10" spans="1:8" ht="14.25">
      <c r="A10" s="20">
        <v>7</v>
      </c>
      <c r="B10" s="87" t="s">
        <v>102</v>
      </c>
      <c r="C10" s="38">
        <v>29.084410000000034</v>
      </c>
      <c r="D10" s="98">
        <v>0.04941971480006654</v>
      </c>
      <c r="E10" s="39">
        <v>0</v>
      </c>
      <c r="F10" s="98">
        <v>0</v>
      </c>
      <c r="G10" s="40">
        <v>0</v>
      </c>
      <c r="H10" s="87"/>
    </row>
    <row r="11" spans="1:8" ht="14.25">
      <c r="A11" s="20">
        <v>8</v>
      </c>
      <c r="B11" s="87" t="s">
        <v>91</v>
      </c>
      <c r="C11" s="38">
        <v>18.313610000000104</v>
      </c>
      <c r="D11" s="98">
        <v>0.012507934245194023</v>
      </c>
      <c r="E11" s="39">
        <v>0</v>
      </c>
      <c r="F11" s="98">
        <v>0</v>
      </c>
      <c r="G11" s="40">
        <v>0</v>
      </c>
      <c r="H11" s="87"/>
    </row>
    <row r="12" spans="1:8" ht="14.25">
      <c r="A12" s="20">
        <v>9</v>
      </c>
      <c r="B12" s="87" t="s">
        <v>95</v>
      </c>
      <c r="C12" s="38">
        <v>8.27162000000011</v>
      </c>
      <c r="D12" s="98">
        <v>0.007316131732508194</v>
      </c>
      <c r="E12" s="39">
        <v>0</v>
      </c>
      <c r="F12" s="98">
        <v>0</v>
      </c>
      <c r="G12" s="40">
        <v>0</v>
      </c>
      <c r="H12" s="87"/>
    </row>
    <row r="13" spans="1:8" ht="14.25">
      <c r="A13" s="20">
        <v>10</v>
      </c>
      <c r="B13" s="87" t="s">
        <v>105</v>
      </c>
      <c r="C13" s="38">
        <v>2.0493300000000163</v>
      </c>
      <c r="D13" s="98">
        <v>0.005083563904917727</v>
      </c>
      <c r="E13" s="39">
        <v>0</v>
      </c>
      <c r="F13" s="98">
        <v>0</v>
      </c>
      <c r="G13" s="40">
        <v>0</v>
      </c>
      <c r="H13" s="87"/>
    </row>
    <row r="14" spans="1:8" ht="14.25">
      <c r="A14" s="20">
        <v>11</v>
      </c>
      <c r="B14" s="87" t="s">
        <v>101</v>
      </c>
      <c r="C14" s="38">
        <v>1.6425999999999767</v>
      </c>
      <c r="D14" s="98">
        <v>0.002562277291407997</v>
      </c>
      <c r="E14" s="39">
        <v>0</v>
      </c>
      <c r="F14" s="98">
        <v>0</v>
      </c>
      <c r="G14" s="40">
        <v>0</v>
      </c>
      <c r="H14" s="87"/>
    </row>
    <row r="15" spans="1:8" ht="14.25">
      <c r="A15" s="20">
        <v>12</v>
      </c>
      <c r="B15" s="87" t="s">
        <v>94</v>
      </c>
      <c r="C15" s="38">
        <v>-0.0015899999998509882</v>
      </c>
      <c r="D15" s="98">
        <v>-1.3164446128333399E-06</v>
      </c>
      <c r="E15" s="39">
        <v>0</v>
      </c>
      <c r="F15" s="98">
        <v>0</v>
      </c>
      <c r="G15" s="40">
        <v>0</v>
      </c>
      <c r="H15" s="87"/>
    </row>
    <row r="16" spans="1:8" ht="14.25">
      <c r="A16" s="20">
        <v>13</v>
      </c>
      <c r="B16" s="87" t="s">
        <v>104</v>
      </c>
      <c r="C16" s="38">
        <v>-0.33129000000003733</v>
      </c>
      <c r="D16" s="98">
        <v>-0.0007867550806902777</v>
      </c>
      <c r="E16" s="39">
        <v>0</v>
      </c>
      <c r="F16" s="98">
        <v>0</v>
      </c>
      <c r="G16" s="40">
        <v>0</v>
      </c>
      <c r="H16" s="87"/>
    </row>
    <row r="17" spans="1:8" ht="14.25">
      <c r="A17" s="20">
        <v>14</v>
      </c>
      <c r="B17" s="87" t="s">
        <v>74</v>
      </c>
      <c r="C17" s="38">
        <v>-0.7501899999994783</v>
      </c>
      <c r="D17" s="98">
        <v>-8.087221599649267E-05</v>
      </c>
      <c r="E17" s="39">
        <v>0</v>
      </c>
      <c r="F17" s="98">
        <v>0</v>
      </c>
      <c r="G17" s="40">
        <v>0</v>
      </c>
      <c r="H17" s="87"/>
    </row>
    <row r="18" spans="1:8" ht="14.25">
      <c r="A18" s="20">
        <v>15</v>
      </c>
      <c r="B18" s="87" t="s">
        <v>83</v>
      </c>
      <c r="C18" s="38">
        <v>-6.1023499999996265</v>
      </c>
      <c r="D18" s="98">
        <v>-0.00275412962948228</v>
      </c>
      <c r="E18" s="39">
        <v>0</v>
      </c>
      <c r="F18" s="98">
        <v>0</v>
      </c>
      <c r="G18" s="40">
        <v>0</v>
      </c>
      <c r="H18" s="87"/>
    </row>
    <row r="19" spans="1:8" ht="14.25">
      <c r="A19" s="20">
        <v>16</v>
      </c>
      <c r="B19" s="87" t="s">
        <v>80</v>
      </c>
      <c r="C19" s="38">
        <v>-24.550479999999983</v>
      </c>
      <c r="D19" s="98">
        <v>-0.006523679773133223</v>
      </c>
      <c r="E19" s="39">
        <v>0</v>
      </c>
      <c r="F19" s="98">
        <v>0</v>
      </c>
      <c r="G19" s="40">
        <v>0</v>
      </c>
      <c r="H19" s="87"/>
    </row>
    <row r="20" spans="1:8" ht="13.5" customHeight="1">
      <c r="A20" s="20">
        <v>17</v>
      </c>
      <c r="B20" s="87" t="s">
        <v>81</v>
      </c>
      <c r="C20" s="38">
        <v>-53.92383000000007</v>
      </c>
      <c r="D20" s="98">
        <v>-0.020112436723194852</v>
      </c>
      <c r="E20" s="39">
        <v>0</v>
      </c>
      <c r="F20" s="98">
        <v>0</v>
      </c>
      <c r="G20" s="40">
        <v>0</v>
      </c>
      <c r="H20" s="87"/>
    </row>
    <row r="21" spans="1:8" ht="14.25">
      <c r="A21" s="20">
        <v>18</v>
      </c>
      <c r="B21" s="87" t="s">
        <v>73</v>
      </c>
      <c r="C21" s="38">
        <v>-1578.29046</v>
      </c>
      <c r="D21" s="98">
        <v>-0.1956476192895215</v>
      </c>
      <c r="E21" s="39">
        <v>0</v>
      </c>
      <c r="F21" s="98">
        <v>0</v>
      </c>
      <c r="G21" s="40">
        <v>0</v>
      </c>
      <c r="H21" s="87"/>
    </row>
    <row r="22" spans="1:8" ht="14.25">
      <c r="A22" s="20">
        <v>19</v>
      </c>
      <c r="B22" s="87" t="s">
        <v>103</v>
      </c>
      <c r="C22" s="38">
        <v>-9.184119999999997</v>
      </c>
      <c r="D22" s="98">
        <v>-0.022992247152612368</v>
      </c>
      <c r="E22" s="39">
        <v>-10</v>
      </c>
      <c r="F22" s="98">
        <v>-0.0012291052114060963</v>
      </c>
      <c r="G22" s="40">
        <v>-0.4809914336537915</v>
      </c>
      <c r="H22" s="87"/>
    </row>
    <row r="23" spans="1:8" ht="14.25">
      <c r="A23" s="20">
        <v>20</v>
      </c>
      <c r="B23" s="87" t="s">
        <v>98</v>
      </c>
      <c r="C23" s="38">
        <v>-0.4469100000000326</v>
      </c>
      <c r="D23" s="98">
        <v>-0.000580128241948996</v>
      </c>
      <c r="E23" s="39">
        <v>-2</v>
      </c>
      <c r="F23" s="98">
        <v>-0.001568627450980392</v>
      </c>
      <c r="G23" s="40">
        <v>-1.196418839215699</v>
      </c>
      <c r="H23" s="87"/>
    </row>
    <row r="24" spans="1:8" ht="14.25">
      <c r="A24" s="20">
        <v>21</v>
      </c>
      <c r="B24" s="87" t="s">
        <v>93</v>
      </c>
      <c r="C24" s="38">
        <v>-1.8783209999999961</v>
      </c>
      <c r="D24" s="98">
        <v>-0.0014498732021982642</v>
      </c>
      <c r="E24" s="39">
        <v>-6</v>
      </c>
      <c r="F24" s="98">
        <v>-0.0009419152276295133</v>
      </c>
      <c r="G24" s="40">
        <v>-1.216086646344507</v>
      </c>
      <c r="H24" s="87"/>
    </row>
    <row r="25" spans="1:8" ht="14.25">
      <c r="A25" s="20">
        <v>22</v>
      </c>
      <c r="B25" s="87" t="s">
        <v>100</v>
      </c>
      <c r="C25" s="38">
        <v>-20.26449809999997</v>
      </c>
      <c r="D25" s="98">
        <v>-0.028078637919899313</v>
      </c>
      <c r="E25" s="39">
        <v>-50</v>
      </c>
      <c r="F25" s="98">
        <v>-0.002376087059829872</v>
      </c>
      <c r="G25" s="40">
        <v>-1.6791867972722254</v>
      </c>
      <c r="H25" s="87"/>
    </row>
    <row r="26" spans="1:8" ht="14.25">
      <c r="A26" s="20">
        <v>23</v>
      </c>
      <c r="B26" s="87" t="s">
        <v>88</v>
      </c>
      <c r="C26" s="38">
        <v>4.785557400000049</v>
      </c>
      <c r="D26" s="98">
        <v>0.002720470246772898</v>
      </c>
      <c r="E26" s="39">
        <v>-8</v>
      </c>
      <c r="F26" s="98">
        <v>-0.0015308075009567547</v>
      </c>
      <c r="G26" s="40">
        <v>-2.694292100800865</v>
      </c>
      <c r="H26" s="87"/>
    </row>
    <row r="27" spans="1:8" ht="14.25">
      <c r="A27" s="20">
        <v>24</v>
      </c>
      <c r="B27" s="87" t="s">
        <v>106</v>
      </c>
      <c r="C27" s="38">
        <v>-65.9125</v>
      </c>
      <c r="D27" s="98">
        <v>-0.16776216132182506</v>
      </c>
      <c r="E27" s="39">
        <v>-60</v>
      </c>
      <c r="F27" s="98">
        <v>-0.00906344410876133</v>
      </c>
      <c r="G27" s="40">
        <v>-2.9928692447130025</v>
      </c>
      <c r="H27" s="87"/>
    </row>
    <row r="28" spans="1:8" ht="14.25">
      <c r="A28" s="20">
        <v>25</v>
      </c>
      <c r="B28" s="37" t="s">
        <v>108</v>
      </c>
      <c r="C28" s="38">
        <v>-7.105169999999983</v>
      </c>
      <c r="D28" s="98">
        <v>-0.03676070075549832</v>
      </c>
      <c r="E28" s="39">
        <v>-100</v>
      </c>
      <c r="F28" s="98">
        <v>-0.01892863903085368</v>
      </c>
      <c r="G28" s="40">
        <v>-3.535771342040517</v>
      </c>
      <c r="H28" s="87"/>
    </row>
    <row r="29" spans="1:8" ht="14.25">
      <c r="A29" s="20">
        <v>26</v>
      </c>
      <c r="B29" s="87" t="s">
        <v>107</v>
      </c>
      <c r="C29" s="38">
        <v>-6.530569999999977</v>
      </c>
      <c r="D29" s="98">
        <v>-0.039833895564397814</v>
      </c>
      <c r="E29" s="39">
        <v>-5</v>
      </c>
      <c r="F29" s="98">
        <v>-0.028409090909090908</v>
      </c>
      <c r="G29" s="40">
        <v>-4.610240625000005</v>
      </c>
      <c r="H29" s="87"/>
    </row>
    <row r="30" spans="1:8" ht="14.25">
      <c r="A30" s="20">
        <v>27</v>
      </c>
      <c r="B30" s="87" t="s">
        <v>99</v>
      </c>
      <c r="C30" s="38">
        <v>-10.016739999999992</v>
      </c>
      <c r="D30" s="98">
        <v>-0.013510035025442254</v>
      </c>
      <c r="E30" s="39">
        <v>-7</v>
      </c>
      <c r="F30" s="98">
        <v>-0.011666666666666667</v>
      </c>
      <c r="G30" s="40">
        <v>-8.6059674166667</v>
      </c>
      <c r="H30" s="87"/>
    </row>
    <row r="31" spans="1:8" ht="14.25">
      <c r="A31" s="20">
        <v>28</v>
      </c>
      <c r="B31" s="87" t="s">
        <v>97</v>
      </c>
      <c r="C31" s="38">
        <v>-3.4610400000000374</v>
      </c>
      <c r="D31" s="98">
        <v>-0.0038239364229359124</v>
      </c>
      <c r="E31" s="39">
        <v>-10</v>
      </c>
      <c r="F31" s="98">
        <v>-0.01631321370309951</v>
      </c>
      <c r="G31" s="40">
        <v>-14.883200489396364</v>
      </c>
      <c r="H31" s="87"/>
    </row>
    <row r="32" spans="1:8" ht="14.25">
      <c r="A32" s="20">
        <v>29</v>
      </c>
      <c r="B32" s="87" t="s">
        <v>84</v>
      </c>
      <c r="C32" s="38">
        <v>-103.9920419999999</v>
      </c>
      <c r="D32" s="98">
        <v>-0.08717080291248314</v>
      </c>
      <c r="E32" s="39">
        <v>-52</v>
      </c>
      <c r="F32" s="98">
        <v>-0.016592214422463305</v>
      </c>
      <c r="G32" s="40">
        <v>-18.634866095181952</v>
      </c>
      <c r="H32" s="87"/>
    </row>
    <row r="33" spans="1:8" ht="14.25">
      <c r="A33" s="20">
        <v>30</v>
      </c>
      <c r="B33" s="87" t="s">
        <v>78</v>
      </c>
      <c r="C33" s="38">
        <v>-20.201689999999477</v>
      </c>
      <c r="D33" s="98">
        <v>-0.004689497330958978</v>
      </c>
      <c r="E33" s="39">
        <v>-37</v>
      </c>
      <c r="F33" s="98">
        <v>-0.006024096385542169</v>
      </c>
      <c r="G33" s="40">
        <v>-25.964695302397715</v>
      </c>
      <c r="H33" s="87"/>
    </row>
    <row r="34" spans="1:8" ht="14.25">
      <c r="A34" s="20">
        <v>31</v>
      </c>
      <c r="B34" s="87" t="s">
        <v>87</v>
      </c>
      <c r="C34" s="38">
        <v>-69.93610050000018</v>
      </c>
      <c r="D34" s="98">
        <v>-0.03861301200136231</v>
      </c>
      <c r="E34" s="39">
        <v>-630</v>
      </c>
      <c r="F34" s="98">
        <v>-0.016661377340526817</v>
      </c>
      <c r="G34" s="40">
        <v>-30.07050069867721</v>
      </c>
      <c r="H34" s="87"/>
    </row>
    <row r="35" spans="1:8" ht="14.25">
      <c r="A35" s="20">
        <v>32</v>
      </c>
      <c r="B35" s="87" t="s">
        <v>77</v>
      </c>
      <c r="C35" s="38">
        <v>-54.10237999999989</v>
      </c>
      <c r="D35" s="98">
        <v>-0.010429951276862016</v>
      </c>
      <c r="E35" s="39">
        <v>-100</v>
      </c>
      <c r="F35" s="98">
        <v>-0.01646090534979424</v>
      </c>
      <c r="G35" s="40">
        <v>-85.87855341563805</v>
      </c>
      <c r="H35" s="87"/>
    </row>
    <row r="36" spans="1:8" ht="14.25">
      <c r="A36" s="20">
        <v>33</v>
      </c>
      <c r="B36" s="87" t="s">
        <v>82</v>
      </c>
      <c r="C36" s="38">
        <v>-94.87401000000001</v>
      </c>
      <c r="D36" s="98">
        <v>-0.051151530967953315</v>
      </c>
      <c r="E36" s="39">
        <v>-60</v>
      </c>
      <c r="F36" s="98">
        <v>-0.06256517205422316</v>
      </c>
      <c r="G36" s="40">
        <v>-116.38139429835361</v>
      </c>
      <c r="H36" s="37"/>
    </row>
    <row r="37" spans="1:8" ht="14.25">
      <c r="A37" s="20">
        <v>34</v>
      </c>
      <c r="B37" s="87" t="s">
        <v>76</v>
      </c>
      <c r="C37" s="38">
        <v>-209.3894243000001</v>
      </c>
      <c r="D37" s="98">
        <v>-0.0432656479675965</v>
      </c>
      <c r="E37" s="39">
        <v>-348</v>
      </c>
      <c r="F37" s="98">
        <v>-0.027115474520804116</v>
      </c>
      <c r="G37" s="40">
        <v>-129.3727246108437</v>
      </c>
      <c r="H37" s="87"/>
    </row>
    <row r="38" spans="1:8" ht="14.25">
      <c r="A38" s="20">
        <v>35</v>
      </c>
      <c r="B38" s="87" t="s">
        <v>71</v>
      </c>
      <c r="C38" s="38">
        <v>-3278.814979999999</v>
      </c>
      <c r="D38" s="98">
        <v>-0.3248678664349024</v>
      </c>
      <c r="E38" s="39">
        <v>-35853</v>
      </c>
      <c r="F38" s="98">
        <v>-0.030196068522916772</v>
      </c>
      <c r="G38" s="40">
        <v>-258.4358505926341</v>
      </c>
      <c r="H38" s="87"/>
    </row>
    <row r="39" spans="1:8" ht="14.25">
      <c r="A39" s="20">
        <v>36</v>
      </c>
      <c r="B39" s="87" t="s">
        <v>85</v>
      </c>
      <c r="C39" s="38">
        <v>-272.4132900000001</v>
      </c>
      <c r="D39" s="98">
        <v>-0.12346116720711231</v>
      </c>
      <c r="E39" s="39">
        <v>-7210</v>
      </c>
      <c r="F39" s="98">
        <v>-0.12108896091899972</v>
      </c>
      <c r="G39" s="40">
        <v>-259.856818542045</v>
      </c>
      <c r="H39" s="87"/>
    </row>
    <row r="40" spans="1:8" ht="14.25">
      <c r="A40" s="20">
        <v>37</v>
      </c>
      <c r="B40" s="87" t="s">
        <v>96</v>
      </c>
      <c r="C40" s="38">
        <v>-330.9224099999999</v>
      </c>
      <c r="D40" s="98">
        <v>-0.31920551202517844</v>
      </c>
      <c r="E40" s="39">
        <v>-366</v>
      </c>
      <c r="F40" s="98">
        <v>-0.32943294329432943</v>
      </c>
      <c r="G40" s="40">
        <v>-339.2253968316832</v>
      </c>
      <c r="H40" s="87"/>
    </row>
    <row r="41" spans="1:8" ht="14.25">
      <c r="A41" s="20">
        <v>38</v>
      </c>
      <c r="B41" s="87" t="s">
        <v>72</v>
      </c>
      <c r="C41" s="38">
        <v>-445.692959999999</v>
      </c>
      <c r="D41" s="98">
        <v>-0.042458525110701716</v>
      </c>
      <c r="E41" s="39">
        <v>-350</v>
      </c>
      <c r="F41" s="98">
        <v>-0.05248950209958008</v>
      </c>
      <c r="G41" s="40">
        <v>-551.9741350808658</v>
      </c>
      <c r="H41" s="87"/>
    </row>
    <row r="42" spans="1:8" ht="14.25">
      <c r="A42" s="20">
        <v>39</v>
      </c>
      <c r="B42" s="87" t="s">
        <v>70</v>
      </c>
      <c r="C42" s="38">
        <v>-661.2141299999989</v>
      </c>
      <c r="D42" s="98">
        <v>-0.02661826509393479</v>
      </c>
      <c r="E42" s="39">
        <v>-1658</v>
      </c>
      <c r="F42" s="98">
        <v>-0.024707916070577016</v>
      </c>
      <c r="G42" s="40">
        <v>-609.0866689192185</v>
      </c>
      <c r="H42" s="87"/>
    </row>
    <row r="43" spans="1:8" ht="14.25">
      <c r="A43" s="20">
        <v>40</v>
      </c>
      <c r="B43" s="87" t="s">
        <v>69</v>
      </c>
      <c r="C43" s="38">
        <v>-1879.423650000006</v>
      </c>
      <c r="D43" s="98">
        <v>-0.04043718643476113</v>
      </c>
      <c r="E43" s="39">
        <v>-1677</v>
      </c>
      <c r="F43" s="98">
        <v>-0.05113428466886206</v>
      </c>
      <c r="G43" s="40">
        <v>-2392.428946125544</v>
      </c>
      <c r="H43" s="87"/>
    </row>
    <row r="44" spans="1:8" ht="15.75" thickBot="1">
      <c r="A44" s="93"/>
      <c r="B44" s="94" t="s">
        <v>110</v>
      </c>
      <c r="C44" s="95">
        <f>SUM(C4:C43)</f>
        <v>-8165.301782500001</v>
      </c>
      <c r="D44" s="99">
        <v>-0.04785865338795133</v>
      </c>
      <c r="E44" s="96">
        <f>SUM(E4:E43)</f>
        <v>1022629</v>
      </c>
      <c r="F44" s="99">
        <v>0.09901828852526193</v>
      </c>
      <c r="G44" s="97">
        <f>SUM(G4:G43)</f>
        <v>-3962.737866660349</v>
      </c>
      <c r="H44" s="55"/>
    </row>
    <row r="45" spans="2:8" ht="14.25">
      <c r="B45" s="70"/>
      <c r="C45" s="71"/>
      <c r="D45" s="72"/>
      <c r="E45" s="73"/>
      <c r="F45" s="72"/>
      <c r="G45" s="71"/>
      <c r="H45" s="55"/>
    </row>
    <row r="64" spans="2:5" ht="15">
      <c r="B64" s="62"/>
      <c r="C64" s="63"/>
      <c r="D64" s="64"/>
      <c r="E64" s="65"/>
    </row>
    <row r="65" spans="2:5" ht="15">
      <c r="B65" s="62"/>
      <c r="C65" s="63"/>
      <c r="D65" s="64"/>
      <c r="E65" s="65"/>
    </row>
    <row r="66" spans="2:5" ht="15">
      <c r="B66" s="62"/>
      <c r="C66" s="63"/>
      <c r="D66" s="64"/>
      <c r="E66" s="65"/>
    </row>
    <row r="67" spans="2:5" ht="15">
      <c r="B67" s="62"/>
      <c r="C67" s="63"/>
      <c r="D67" s="64"/>
      <c r="E67" s="65"/>
    </row>
    <row r="68" spans="2:5" ht="15">
      <c r="B68" s="62"/>
      <c r="C68" s="63"/>
      <c r="D68" s="64"/>
      <c r="E68" s="65"/>
    </row>
    <row r="69" spans="2:5" ht="15">
      <c r="B69" s="62"/>
      <c r="C69" s="63"/>
      <c r="D69" s="64"/>
      <c r="E69" s="65"/>
    </row>
    <row r="70" spans="2:5" ht="15">
      <c r="B70" s="64"/>
      <c r="C70" s="64"/>
      <c r="D70" s="64"/>
      <c r="E70" s="64"/>
    </row>
    <row r="73" ht="14.25" customHeight="1"/>
    <row r="74" ht="14.25">
      <c r="F74" s="55"/>
    </row>
    <row r="76" ht="14.25">
      <c r="F76"/>
    </row>
    <row r="77" ht="14.25">
      <c r="F77"/>
    </row>
    <row r="78" spans="2:6" ht="30.75" thickBot="1">
      <c r="B78" s="42" t="s">
        <v>140</v>
      </c>
      <c r="C78" s="35" t="s">
        <v>160</v>
      </c>
      <c r="D78" s="35" t="s">
        <v>161</v>
      </c>
      <c r="E78" s="36" t="s">
        <v>162</v>
      </c>
      <c r="F78"/>
    </row>
    <row r="79" spans="2:5" ht="14.25">
      <c r="B79" s="37" t="str">
        <f>B4</f>
        <v>"OTP Equity Fund"</v>
      </c>
      <c r="C79" s="38">
        <f>C4</f>
        <v>618.3480200000005</v>
      </c>
      <c r="D79" s="98">
        <f>D4</f>
        <v>0.1300593846300071</v>
      </c>
      <c r="E79" s="40">
        <f>G4</f>
        <v>614.997154471466</v>
      </c>
    </row>
    <row r="80" spans="2:5" ht="14.25">
      <c r="B80" s="37" t="str">
        <f>B5</f>
        <v>"SEB Equity Fund Ukraine"</v>
      </c>
      <c r="C80" s="38">
        <f aca="true" t="shared" si="0" ref="C80:D83">C5</f>
        <v>123.2511660000002</v>
      </c>
      <c r="D80" s="98">
        <f t="shared" si="0"/>
        <v>0.06720553357841387</v>
      </c>
      <c r="E80" s="40">
        <f>G5</f>
        <v>139.24935412137188</v>
      </c>
    </row>
    <row r="81" spans="2:5" ht="14.25">
      <c r="B81" s="37" t="str">
        <f>B6</f>
        <v>"UNIVER.UA/Mykhailo Hrushevsky: Government Securities Fund"</v>
      </c>
      <c r="C81" s="38">
        <f t="shared" si="0"/>
        <v>87.39333000000008</v>
      </c>
      <c r="D81" s="98">
        <f t="shared" si="0"/>
        <v>0.062339404931956895</v>
      </c>
      <c r="E81" s="40">
        <f>G6</f>
        <v>77.12188691938636</v>
      </c>
    </row>
    <row r="82" spans="2:5" ht="14.25">
      <c r="B82" s="37" t="str">
        <f>B7</f>
        <v>"Altus-Deposit"</v>
      </c>
      <c r="C82" s="38">
        <f t="shared" si="0"/>
        <v>25.85075</v>
      </c>
      <c r="D82" s="98">
        <f t="shared" si="0"/>
        <v>0.014676803120980176</v>
      </c>
      <c r="E82" s="40">
        <f>G7</f>
        <v>65.09931327561321</v>
      </c>
    </row>
    <row r="83" spans="2:5" ht="14.25">
      <c r="B83" s="139" t="str">
        <f>B8</f>
        <v>"Andromeda"</v>
      </c>
      <c r="C83" s="140">
        <f t="shared" si="0"/>
        <v>70.85313999999991</v>
      </c>
      <c r="D83" s="141">
        <f t="shared" si="0"/>
        <v>0.036744787030014506</v>
      </c>
      <c r="E83" s="142">
        <f>G8</f>
        <v>0</v>
      </c>
    </row>
    <row r="84" spans="2:5" ht="14.25">
      <c r="B84" s="135" t="str">
        <f aca="true" t="shared" si="1" ref="B84:D87">B39</f>
        <v>"Argentum"</v>
      </c>
      <c r="C84" s="136">
        <f t="shared" si="1"/>
        <v>-272.4132900000001</v>
      </c>
      <c r="D84" s="137">
        <f t="shared" si="1"/>
        <v>-0.12346116720711231</v>
      </c>
      <c r="E84" s="138">
        <f>G39</f>
        <v>-259.856818542045</v>
      </c>
    </row>
    <row r="85" spans="2:5" ht="14.25">
      <c r="B85" s="37" t="str">
        <f t="shared" si="1"/>
        <v>“TASK Resurs”</v>
      </c>
      <c r="C85" s="38">
        <f t="shared" si="1"/>
        <v>-330.9224099999999</v>
      </c>
      <c r="D85" s="98">
        <f t="shared" si="1"/>
        <v>-0.31920551202517844</v>
      </c>
      <c r="E85" s="40">
        <f>G40</f>
        <v>-339.2253968316832</v>
      </c>
    </row>
    <row r="86" spans="2:5" ht="14.25">
      <c r="B86" s="37" t="str">
        <f t="shared" si="1"/>
        <v>"Raiffeisen Money Market"</v>
      </c>
      <c r="C86" s="38">
        <f t="shared" si="1"/>
        <v>-445.692959999999</v>
      </c>
      <c r="D86" s="98">
        <f t="shared" si="1"/>
        <v>-0.042458525110701716</v>
      </c>
      <c r="E86" s="40">
        <f>G41</f>
        <v>-551.9741350808658</v>
      </c>
    </row>
    <row r="87" spans="2:5" ht="14.25">
      <c r="B87" s="37" t="str">
        <f t="shared" si="1"/>
        <v>"KINTO-Classic"</v>
      </c>
      <c r="C87" s="38">
        <f t="shared" si="1"/>
        <v>-661.2141299999989</v>
      </c>
      <c r="D87" s="98">
        <f t="shared" si="1"/>
        <v>-0.02661826509393479</v>
      </c>
      <c r="E87" s="40">
        <f>G42</f>
        <v>-609.0866689192185</v>
      </c>
    </row>
    <row r="88" spans="2:5" ht="14.25">
      <c r="B88" s="37" t="str">
        <f>B43</f>
        <v>"OTP Classic"</v>
      </c>
      <c r="C88" s="38">
        <f>C43</f>
        <v>-1879.423650000006</v>
      </c>
      <c r="D88" s="98">
        <f>D43</f>
        <v>-0.04043718643476113</v>
      </c>
      <c r="E88" s="40">
        <f>G43</f>
        <v>-2392.428946125544</v>
      </c>
    </row>
    <row r="89" spans="2:5" ht="14.25">
      <c r="B89" s="156" t="s">
        <v>159</v>
      </c>
      <c r="C89" s="157">
        <f>C44-SUM(C79:C88)</f>
        <v>-5501.331748499997</v>
      </c>
      <c r="D89" s="158"/>
      <c r="E89" s="157">
        <f>G44-SUM(E79:E88)</f>
        <v>-706.6336099488299</v>
      </c>
    </row>
    <row r="90" spans="2:5" ht="15">
      <c r="B90" s="154" t="s">
        <v>110</v>
      </c>
      <c r="C90" s="155">
        <f>SUM(C79:C89)</f>
        <v>-8165.301782500001</v>
      </c>
      <c r="D90" s="155"/>
      <c r="E90" s="155">
        <f>SUM(E79:E89)</f>
        <v>-3962.737866660349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130"/>
  <sheetViews>
    <sheetView zoomScale="80" zoomScaleNormal="80" zoomScalePageLayoutView="0" workbookViewId="0" topLeftCell="A1">
      <selection activeCell="A56" sqref="A56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8" t="s">
        <v>0</v>
      </c>
      <c r="B1" s="69" t="s">
        <v>27</v>
      </c>
      <c r="C1" s="9"/>
    </row>
    <row r="2" spans="1:3" ht="14.25">
      <c r="A2" s="87" t="s">
        <v>71</v>
      </c>
      <c r="B2" s="172">
        <v>-0.3038467759799435</v>
      </c>
      <c r="C2" s="9"/>
    </row>
    <row r="3" spans="1:16" ht="14.25">
      <c r="A3" s="87" t="s">
        <v>73</v>
      </c>
      <c r="B3" s="165">
        <v>-0.19564761928952135</v>
      </c>
      <c r="C3" s="9"/>
      <c r="P3" s="187"/>
    </row>
    <row r="4" spans="1:16" ht="14.25">
      <c r="A4" s="191" t="s">
        <v>106</v>
      </c>
      <c r="B4" s="164">
        <v>-0.16015022987050043</v>
      </c>
      <c r="C4" s="9"/>
      <c r="P4" s="187"/>
    </row>
    <row r="5" spans="1:16" ht="14.25">
      <c r="A5" s="187" t="s">
        <v>84</v>
      </c>
      <c r="B5" s="166">
        <v>-0.07176940179354996</v>
      </c>
      <c r="C5" s="9"/>
      <c r="P5" s="87"/>
    </row>
    <row r="6" spans="1:16" ht="14.25">
      <c r="A6" s="187" t="s">
        <v>150</v>
      </c>
      <c r="B6" s="166">
        <v>-0.025763767815386585</v>
      </c>
      <c r="C6" s="9"/>
      <c r="P6" s="187"/>
    </row>
    <row r="7" spans="1:16" ht="14.25">
      <c r="A7" s="187" t="s">
        <v>87</v>
      </c>
      <c r="B7" s="166">
        <v>-0.02232357618728331</v>
      </c>
      <c r="C7" s="9"/>
      <c r="P7" s="187"/>
    </row>
    <row r="8" spans="1:16" ht="14.25">
      <c r="A8" s="187" t="s">
        <v>103</v>
      </c>
      <c r="B8" s="166">
        <v>-0.021789924050411136</v>
      </c>
      <c r="C8" s="9"/>
      <c r="P8" s="188"/>
    </row>
    <row r="9" spans="1:16" ht="14.25">
      <c r="A9" s="187" t="s">
        <v>81</v>
      </c>
      <c r="B9" s="166">
        <v>-0.020112436723194405</v>
      </c>
      <c r="C9" s="9"/>
      <c r="P9" s="188"/>
    </row>
    <row r="10" spans="1:16" ht="14.25">
      <c r="A10" s="187" t="s">
        <v>108</v>
      </c>
      <c r="B10" s="166">
        <v>-0.01817611076428738</v>
      </c>
      <c r="C10" s="9"/>
      <c r="P10" s="187"/>
    </row>
    <row r="11" spans="1:16" ht="14.25">
      <c r="A11" s="187" t="s">
        <v>76</v>
      </c>
      <c r="B11" s="166">
        <v>-0.016600298415517134</v>
      </c>
      <c r="C11" s="9"/>
      <c r="P11" s="187"/>
    </row>
    <row r="12" spans="1:16" ht="14.25">
      <c r="A12" s="87" t="s">
        <v>107</v>
      </c>
      <c r="B12" s="166">
        <v>-0.011758863270960429</v>
      </c>
      <c r="C12" s="9"/>
      <c r="P12" s="187"/>
    </row>
    <row r="13" spans="1:16" ht="14.25">
      <c r="A13" s="87" t="s">
        <v>86</v>
      </c>
      <c r="B13" s="166">
        <v>-0.008907015040599098</v>
      </c>
      <c r="C13" s="9"/>
      <c r="P13" s="187"/>
    </row>
    <row r="14" spans="1:16" ht="14.25">
      <c r="A14" s="187" t="s">
        <v>80</v>
      </c>
      <c r="B14" s="166">
        <v>-0.006523679773133395</v>
      </c>
      <c r="C14" s="9"/>
      <c r="P14" s="187"/>
    </row>
    <row r="15" spans="1:16" ht="14.25">
      <c r="A15" s="27" t="s">
        <v>83</v>
      </c>
      <c r="B15" s="166">
        <v>-0.0027541296294822937</v>
      </c>
      <c r="C15" s="9"/>
      <c r="P15" s="188"/>
    </row>
    <row r="16" spans="1:16" ht="14.25">
      <c r="A16" s="187" t="s">
        <v>85</v>
      </c>
      <c r="B16" s="166">
        <v>-0.0026990288921537875</v>
      </c>
      <c r="C16" s="9"/>
      <c r="P16" s="27"/>
    </row>
    <row r="17" spans="1:16" ht="14.25">
      <c r="A17" s="87" t="s">
        <v>70</v>
      </c>
      <c r="B17" s="167">
        <v>-0.001958745543856333</v>
      </c>
      <c r="C17" s="9"/>
      <c r="P17" s="187"/>
    </row>
    <row r="18" spans="1:16" ht="14.25">
      <c r="A18" s="187" t="s">
        <v>99</v>
      </c>
      <c r="B18" s="166">
        <v>-0.001865128187631293</v>
      </c>
      <c r="C18" s="9"/>
      <c r="P18" s="87"/>
    </row>
    <row r="19" spans="1:16" ht="14.25">
      <c r="A19" s="27" t="s">
        <v>104</v>
      </c>
      <c r="B19" s="166">
        <v>-0.0007867550806900381</v>
      </c>
      <c r="C19" s="9"/>
      <c r="P19" s="188"/>
    </row>
    <row r="20" spans="1:16" ht="14.25">
      <c r="A20" s="188" t="s">
        <v>93</v>
      </c>
      <c r="B20" s="166">
        <v>-0.0005084368790087002</v>
      </c>
      <c r="C20" s="9"/>
      <c r="P20" s="56"/>
    </row>
    <row r="21" spans="1:16" ht="14.25">
      <c r="A21" s="87" t="s">
        <v>74</v>
      </c>
      <c r="B21" s="166">
        <v>-8.087221599828442E-05</v>
      </c>
      <c r="C21" s="9"/>
      <c r="P21" s="187"/>
    </row>
    <row r="22" spans="1:16" ht="14.25">
      <c r="A22" s="87" t="s">
        <v>94</v>
      </c>
      <c r="B22" s="166">
        <v>-1.3164446128755003E-06</v>
      </c>
      <c r="C22" s="9"/>
      <c r="P22" s="27"/>
    </row>
    <row r="23" spans="1:16" ht="14.25">
      <c r="A23" s="27" t="s">
        <v>79</v>
      </c>
      <c r="B23" s="166">
        <v>0.00019316450946815777</v>
      </c>
      <c r="C23" s="9"/>
      <c r="P23" s="188"/>
    </row>
    <row r="24" spans="1:16" ht="14.25">
      <c r="A24" s="187" t="s">
        <v>98</v>
      </c>
      <c r="B24" s="166">
        <v>0.000990052232140437</v>
      </c>
      <c r="C24" s="9"/>
      <c r="P24" s="188"/>
    </row>
    <row r="25" spans="1:16" ht="14.25">
      <c r="A25" s="27" t="s">
        <v>78</v>
      </c>
      <c r="B25" s="167">
        <v>0.0013426875337045896</v>
      </c>
      <c r="C25" s="9"/>
      <c r="P25" s="191"/>
    </row>
    <row r="26" spans="1:16" ht="14.25">
      <c r="A26" s="187" t="s">
        <v>101</v>
      </c>
      <c r="B26" s="166">
        <v>0.0025622772914080105</v>
      </c>
      <c r="C26" s="9"/>
      <c r="P26" s="27"/>
    </row>
    <row r="27" spans="1:16" ht="14.25">
      <c r="A27" s="188" t="s">
        <v>88</v>
      </c>
      <c r="B27" s="166">
        <v>0.0042577956131928385</v>
      </c>
      <c r="C27" s="9"/>
      <c r="P27" s="87"/>
    </row>
    <row r="28" spans="1:16" ht="14.25">
      <c r="A28" s="188" t="s">
        <v>105</v>
      </c>
      <c r="B28" s="166">
        <v>0.0050835639049180426</v>
      </c>
      <c r="C28" s="9"/>
      <c r="P28" s="87"/>
    </row>
    <row r="29" spans="1:16" ht="14.25">
      <c r="A29" s="187" t="s">
        <v>77</v>
      </c>
      <c r="B29" s="166">
        <v>0.006131890542772078</v>
      </c>
      <c r="C29" s="9"/>
      <c r="P29" s="87"/>
    </row>
    <row r="30" spans="1:16" ht="14.25">
      <c r="A30" s="192" t="s">
        <v>92</v>
      </c>
      <c r="B30" s="166">
        <v>0.006948945686477526</v>
      </c>
      <c r="C30" s="9"/>
      <c r="P30" s="87"/>
    </row>
    <row r="31" spans="1:16" ht="14.25">
      <c r="A31" s="188" t="s">
        <v>95</v>
      </c>
      <c r="B31" s="166">
        <v>0.007316131732508113</v>
      </c>
      <c r="C31" s="9"/>
      <c r="P31" s="87"/>
    </row>
    <row r="32" spans="1:16" ht="14.25">
      <c r="A32" s="87" t="s">
        <v>75</v>
      </c>
      <c r="B32" s="166">
        <v>0.010134631176692332</v>
      </c>
      <c r="C32" s="9"/>
      <c r="P32" s="187"/>
    </row>
    <row r="33" spans="1:16" ht="14.25">
      <c r="A33" s="187" t="s">
        <v>72</v>
      </c>
      <c r="B33" s="166">
        <v>0.010586665805926154</v>
      </c>
      <c r="C33" s="9"/>
      <c r="P33" s="192"/>
    </row>
    <row r="34" spans="1:16" ht="14.25">
      <c r="A34" s="188" t="s">
        <v>69</v>
      </c>
      <c r="B34" s="166">
        <v>0.011273563857630009</v>
      </c>
      <c r="C34" s="9"/>
      <c r="P34" s="188"/>
    </row>
    <row r="35" spans="1:16" ht="14.25">
      <c r="A35" s="193" t="s">
        <v>168</v>
      </c>
      <c r="B35" s="166">
        <v>0.01217539688735303</v>
      </c>
      <c r="C35" s="9"/>
      <c r="P35" s="87"/>
    </row>
    <row r="36" spans="1:16" ht="14.25">
      <c r="A36" s="188" t="s">
        <v>91</v>
      </c>
      <c r="B36" s="166">
        <v>0.012507934245193919</v>
      </c>
      <c r="C36" s="9"/>
      <c r="P36" s="187"/>
    </row>
    <row r="37" spans="1:16" ht="14.25">
      <c r="A37" s="188" t="s">
        <v>97</v>
      </c>
      <c r="B37" s="166">
        <v>0.012696396306366875</v>
      </c>
      <c r="C37" s="9"/>
      <c r="P37" s="188"/>
    </row>
    <row r="38" spans="1:16" ht="14.25">
      <c r="A38" s="187" t="s">
        <v>151</v>
      </c>
      <c r="B38" s="166">
        <v>0.014676803120982074</v>
      </c>
      <c r="C38" s="9"/>
      <c r="P38" s="193"/>
    </row>
    <row r="39" spans="1:16" ht="14.25">
      <c r="A39" s="188" t="s">
        <v>96</v>
      </c>
      <c r="B39" s="166">
        <v>0.015251914281914747</v>
      </c>
      <c r="C39" s="9"/>
      <c r="P39" s="187"/>
    </row>
    <row r="40" spans="1:16" ht="14.25">
      <c r="A40" s="56" t="s">
        <v>90</v>
      </c>
      <c r="B40" s="166">
        <v>0.036744787030013715</v>
      </c>
      <c r="C40" s="9"/>
      <c r="P40" s="187"/>
    </row>
    <row r="41" spans="1:16" ht="14.25">
      <c r="A41" s="188" t="s">
        <v>102</v>
      </c>
      <c r="B41" s="166">
        <v>0.04941971480006635</v>
      </c>
      <c r="C41" s="9"/>
      <c r="P41" s="27"/>
    </row>
    <row r="42" spans="1:16" ht="14.25">
      <c r="A42" s="27" t="s">
        <v>163</v>
      </c>
      <c r="B42" s="164">
        <v>-0.016843244882224818</v>
      </c>
      <c r="C42" s="9"/>
      <c r="P42" s="188"/>
    </row>
    <row r="43" spans="1:3" ht="14.25">
      <c r="A43" s="27" t="s">
        <v>46</v>
      </c>
      <c r="B43" s="164">
        <v>-0.024626815112576583</v>
      </c>
      <c r="C43" s="9"/>
    </row>
    <row r="44" spans="1:3" ht="14.25">
      <c r="A44" s="27" t="s">
        <v>47</v>
      </c>
      <c r="B44" s="164">
        <v>-0.029718948874882134</v>
      </c>
      <c r="C44" s="60"/>
    </row>
    <row r="45" spans="1:3" ht="14.25">
      <c r="A45" s="27" t="s">
        <v>164</v>
      </c>
      <c r="B45" s="164">
        <v>0.008114786449529898</v>
      </c>
      <c r="C45" s="8"/>
    </row>
    <row r="46" spans="1:3" ht="14.25">
      <c r="A46" s="27" t="s">
        <v>165</v>
      </c>
      <c r="B46" s="164">
        <v>0.006986301369863002</v>
      </c>
      <c r="C46" s="79"/>
    </row>
    <row r="47" spans="1:3" ht="14.25">
      <c r="A47" s="27" t="s">
        <v>166</v>
      </c>
      <c r="B47" s="164">
        <v>0.017260273972602738</v>
      </c>
      <c r="C47" s="9"/>
    </row>
    <row r="48" spans="1:3" ht="15" thickBot="1">
      <c r="A48" s="190" t="s">
        <v>167</v>
      </c>
      <c r="B48" s="168">
        <v>0.008446234540581132</v>
      </c>
      <c r="C48" s="9"/>
    </row>
    <row r="49" spans="2:3" ht="12.75">
      <c r="B49" s="9"/>
      <c r="C49" s="9"/>
    </row>
    <row r="50" spans="1:3" ht="14.25">
      <c r="A50" s="27"/>
      <c r="C50" s="9"/>
    </row>
    <row r="51" spans="1:3" ht="14.25">
      <c r="A51" s="27"/>
      <c r="B51" s="9"/>
      <c r="C51" s="9"/>
    </row>
    <row r="52" spans="1:3" ht="14.25">
      <c r="A52" s="27"/>
      <c r="C52" s="9"/>
    </row>
    <row r="53" spans="1:2" ht="14.25">
      <c r="A53" s="27"/>
      <c r="B53" s="9"/>
    </row>
    <row r="54" spans="1:2" ht="14.25">
      <c r="A54" s="27"/>
      <c r="B54" s="9"/>
    </row>
    <row r="55" spans="1:2" ht="14.25">
      <c r="A55" s="91"/>
      <c r="B55" s="9"/>
    </row>
    <row r="56" spans="1:2" ht="14.25">
      <c r="A56" s="194"/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28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2.75"/>
  <cols>
    <col min="1" max="1" width="4.75390625" style="31" customWidth="1"/>
    <col min="2" max="2" width="50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216" t="s">
        <v>169</v>
      </c>
      <c r="B1" s="216"/>
      <c r="C1" s="216"/>
      <c r="D1" s="216"/>
      <c r="E1" s="216"/>
      <c r="F1" s="216"/>
      <c r="G1" s="216"/>
      <c r="H1" s="216"/>
      <c r="I1" s="216"/>
      <c r="J1" s="216"/>
      <c r="K1" s="12"/>
      <c r="L1" s="13"/>
      <c r="M1" s="13"/>
    </row>
    <row r="2" spans="1:10" ht="45.75" thickBot="1">
      <c r="A2" s="14" t="s">
        <v>170</v>
      </c>
      <c r="B2" s="14" t="s">
        <v>140</v>
      </c>
      <c r="C2" s="44" t="s">
        <v>171</v>
      </c>
      <c r="D2" s="44" t="s">
        <v>172</v>
      </c>
      <c r="E2" s="44" t="s">
        <v>63</v>
      </c>
      <c r="F2" s="44" t="s">
        <v>64</v>
      </c>
      <c r="G2" s="44" t="s">
        <v>65</v>
      </c>
      <c r="H2" s="44" t="s">
        <v>66</v>
      </c>
      <c r="I2" s="16" t="s">
        <v>67</v>
      </c>
      <c r="J2" s="17" t="s">
        <v>68</v>
      </c>
    </row>
    <row r="3" spans="1:10" ht="14.25">
      <c r="A3" s="20">
        <v>1</v>
      </c>
      <c r="B3" s="87" t="s">
        <v>177</v>
      </c>
      <c r="C3" s="113" t="s">
        <v>174</v>
      </c>
      <c r="D3" s="114" t="s">
        <v>175</v>
      </c>
      <c r="E3" s="88">
        <v>12176286.19</v>
      </c>
      <c r="F3" s="89">
        <v>16438273</v>
      </c>
      <c r="G3" s="88">
        <v>0.7407278240238496</v>
      </c>
      <c r="H3" s="54">
        <v>0.5</v>
      </c>
      <c r="I3" s="87" t="s">
        <v>178</v>
      </c>
      <c r="J3" s="90" t="s">
        <v>33</v>
      </c>
    </row>
    <row r="4" spans="1:10" ht="14.25" customHeight="1">
      <c r="A4" s="20">
        <v>2</v>
      </c>
      <c r="B4" s="87" t="s">
        <v>173</v>
      </c>
      <c r="C4" s="113" t="s">
        <v>174</v>
      </c>
      <c r="D4" s="114" t="s">
        <v>175</v>
      </c>
      <c r="E4" s="88">
        <v>10919372.65</v>
      </c>
      <c r="F4" s="89">
        <v>44021</v>
      </c>
      <c r="G4" s="88">
        <v>248.0491731219191</v>
      </c>
      <c r="H4" s="86">
        <v>100</v>
      </c>
      <c r="I4" s="87" t="s">
        <v>176</v>
      </c>
      <c r="J4" s="90" t="s">
        <v>17</v>
      </c>
    </row>
    <row r="5" spans="1:10" ht="14.25">
      <c r="A5" s="20">
        <v>3</v>
      </c>
      <c r="B5" s="87" t="s">
        <v>179</v>
      </c>
      <c r="C5" s="113" t="s">
        <v>174</v>
      </c>
      <c r="D5" s="114" t="s">
        <v>175</v>
      </c>
      <c r="E5" s="88">
        <v>5281970.74</v>
      </c>
      <c r="F5" s="89">
        <v>3250042</v>
      </c>
      <c r="G5" s="88">
        <v>1.6252007635593633</v>
      </c>
      <c r="H5" s="54">
        <v>0.5</v>
      </c>
      <c r="I5" s="87" t="s">
        <v>180</v>
      </c>
      <c r="J5" s="90" t="s">
        <v>37</v>
      </c>
    </row>
    <row r="6" spans="1:10" ht="14.25">
      <c r="A6" s="20">
        <v>4</v>
      </c>
      <c r="B6" s="87" t="s">
        <v>181</v>
      </c>
      <c r="C6" s="113" t="s">
        <v>174</v>
      </c>
      <c r="D6" s="114" t="s">
        <v>175</v>
      </c>
      <c r="E6" s="88">
        <v>3194962.46</v>
      </c>
      <c r="F6" s="89">
        <v>53750</v>
      </c>
      <c r="G6" s="88">
        <v>59.44116204651163</v>
      </c>
      <c r="H6" s="54">
        <v>100</v>
      </c>
      <c r="I6" s="87" t="s">
        <v>123</v>
      </c>
      <c r="J6" s="90" t="s">
        <v>7</v>
      </c>
    </row>
    <row r="7" spans="1:10" s="45" customFormat="1" ht="14.25" collapsed="1">
      <c r="A7" s="20">
        <v>5</v>
      </c>
      <c r="B7" s="87" t="s">
        <v>190</v>
      </c>
      <c r="C7" s="113" t="s">
        <v>174</v>
      </c>
      <c r="D7" s="114" t="s">
        <v>175</v>
      </c>
      <c r="E7" s="88">
        <v>2141716.27</v>
      </c>
      <c r="F7" s="89">
        <v>1803</v>
      </c>
      <c r="G7" s="88">
        <v>1187.8626012201885</v>
      </c>
      <c r="H7" s="54">
        <v>1000</v>
      </c>
      <c r="I7" s="87" t="s">
        <v>191</v>
      </c>
      <c r="J7" s="90" t="s">
        <v>36</v>
      </c>
    </row>
    <row r="8" spans="1:10" s="45" customFormat="1" ht="14.25">
      <c r="A8" s="20">
        <v>6</v>
      </c>
      <c r="B8" s="87" t="s">
        <v>182</v>
      </c>
      <c r="C8" s="113" t="s">
        <v>174</v>
      </c>
      <c r="D8" s="114" t="s">
        <v>175</v>
      </c>
      <c r="E8" s="88">
        <v>2113926.38</v>
      </c>
      <c r="F8" s="89">
        <v>56037</v>
      </c>
      <c r="G8" s="88">
        <v>37.723760729518</v>
      </c>
      <c r="H8" s="54">
        <v>100</v>
      </c>
      <c r="I8" s="87" t="s">
        <v>176</v>
      </c>
      <c r="J8" s="90" t="s">
        <v>8</v>
      </c>
    </row>
    <row r="9" spans="1:10" s="45" customFormat="1" ht="14.25">
      <c r="A9" s="20">
        <v>7</v>
      </c>
      <c r="B9" s="87" t="s">
        <v>183</v>
      </c>
      <c r="C9" s="113" t="s">
        <v>174</v>
      </c>
      <c r="D9" s="114" t="s">
        <v>175</v>
      </c>
      <c r="E9" s="88">
        <v>1730514.74</v>
      </c>
      <c r="F9" s="89">
        <v>1907</v>
      </c>
      <c r="G9" s="88">
        <v>907.4539800734137</v>
      </c>
      <c r="H9" s="54">
        <v>1000</v>
      </c>
      <c r="I9" s="87" t="s">
        <v>112</v>
      </c>
      <c r="J9" s="90" t="s">
        <v>13</v>
      </c>
    </row>
    <row r="10" spans="1:10" s="45" customFormat="1" ht="14.25">
      <c r="A10" s="20">
        <v>8</v>
      </c>
      <c r="B10" s="87" t="s">
        <v>184</v>
      </c>
      <c r="C10" s="113" t="s">
        <v>174</v>
      </c>
      <c r="D10" s="114" t="s">
        <v>175</v>
      </c>
      <c r="E10" s="88">
        <v>1098385.2</v>
      </c>
      <c r="F10" s="89">
        <v>1028</v>
      </c>
      <c r="G10" s="88">
        <v>1068.468093385214</v>
      </c>
      <c r="H10" s="54">
        <v>1000</v>
      </c>
      <c r="I10" s="87" t="s">
        <v>185</v>
      </c>
      <c r="J10" s="90" t="s">
        <v>32</v>
      </c>
    </row>
    <row r="11" spans="1:10" s="45" customFormat="1" ht="14.25">
      <c r="A11" s="20">
        <v>9</v>
      </c>
      <c r="B11" s="87" t="s">
        <v>186</v>
      </c>
      <c r="C11" s="113" t="s">
        <v>174</v>
      </c>
      <c r="D11" s="114" t="s">
        <v>175</v>
      </c>
      <c r="E11" s="88">
        <v>667457.64</v>
      </c>
      <c r="F11" s="89">
        <v>686</v>
      </c>
      <c r="G11" s="88">
        <v>972.9703206997085</v>
      </c>
      <c r="H11" s="54">
        <v>1000</v>
      </c>
      <c r="I11" s="87" t="s">
        <v>187</v>
      </c>
      <c r="J11" s="90" t="s">
        <v>12</v>
      </c>
    </row>
    <row r="12" spans="1:10" ht="14.25">
      <c r="A12" s="20">
        <v>10</v>
      </c>
      <c r="B12" s="87" t="s">
        <v>188</v>
      </c>
      <c r="C12" s="113" t="s">
        <v>174</v>
      </c>
      <c r="D12" s="114" t="s">
        <v>175</v>
      </c>
      <c r="E12" s="88">
        <v>573458.5</v>
      </c>
      <c r="F12" s="89">
        <v>902</v>
      </c>
      <c r="G12" s="88">
        <v>635.7633037694013</v>
      </c>
      <c r="H12" s="54">
        <v>1000</v>
      </c>
      <c r="I12" s="87" t="s">
        <v>189</v>
      </c>
      <c r="J12" s="90" t="s">
        <v>9</v>
      </c>
    </row>
    <row r="13" spans="1:10" ht="15.75" customHeight="1" thickBot="1">
      <c r="A13" s="217" t="s">
        <v>110</v>
      </c>
      <c r="B13" s="218"/>
      <c r="C13" s="115" t="s">
        <v>15</v>
      </c>
      <c r="D13" s="115" t="s">
        <v>15</v>
      </c>
      <c r="E13" s="100">
        <f>SUM(E3:E12)</f>
        <v>39898050.77000001</v>
      </c>
      <c r="F13" s="101">
        <f>SUM(F3:F12)</f>
        <v>19848449</v>
      </c>
      <c r="G13" s="115" t="s">
        <v>15</v>
      </c>
      <c r="H13" s="115" t="s">
        <v>15</v>
      </c>
      <c r="I13" s="115" t="s">
        <v>15</v>
      </c>
      <c r="J13" s="116" t="s">
        <v>15</v>
      </c>
    </row>
    <row r="17" spans="1:10" ht="15">
      <c r="A17" s="185"/>
      <c r="B17" s="185"/>
      <c r="C17" s="185"/>
      <c r="D17" s="185"/>
      <c r="E17" s="185"/>
      <c r="F17" s="185"/>
      <c r="G17" s="185"/>
      <c r="H17" s="185"/>
      <c r="I17" s="185"/>
      <c r="J17" s="185"/>
    </row>
    <row r="18" spans="1:10" ht="14.25">
      <c r="A18" s="173"/>
      <c r="B18" s="195"/>
      <c r="C18" s="196"/>
      <c r="D18" s="197"/>
      <c r="E18" s="198"/>
      <c r="F18" s="199"/>
      <c r="G18" s="198"/>
      <c r="H18" s="200"/>
      <c r="I18" s="195"/>
      <c r="J18" s="201"/>
    </row>
    <row r="19" spans="1:10" ht="14.25">
      <c r="A19" s="173"/>
      <c r="B19" s="195"/>
      <c r="C19" s="196"/>
      <c r="D19" s="197"/>
      <c r="E19" s="198"/>
      <c r="F19" s="199"/>
      <c r="G19" s="198"/>
      <c r="H19" s="202"/>
      <c r="I19" s="195"/>
      <c r="J19" s="201"/>
    </row>
    <row r="20" spans="1:10" ht="14.25">
      <c r="A20" s="173"/>
      <c r="B20" s="195"/>
      <c r="C20" s="196"/>
      <c r="D20" s="197"/>
      <c r="E20" s="198"/>
      <c r="F20" s="199"/>
      <c r="G20" s="198"/>
      <c r="H20" s="202"/>
      <c r="I20" s="195"/>
      <c r="J20" s="201"/>
    </row>
    <row r="21" spans="1:10" ht="14.25">
      <c r="A21" s="173"/>
      <c r="B21" s="195"/>
      <c r="C21" s="196"/>
      <c r="D21" s="197"/>
      <c r="E21" s="198"/>
      <c r="F21" s="199"/>
      <c r="G21" s="198"/>
      <c r="H21" s="200"/>
      <c r="I21" s="195"/>
      <c r="J21" s="201"/>
    </row>
    <row r="22" spans="1:10" ht="14.25">
      <c r="A22" s="173"/>
      <c r="B22" s="195"/>
      <c r="C22" s="196"/>
      <c r="D22" s="197"/>
      <c r="E22" s="198"/>
      <c r="F22" s="199"/>
      <c r="G22" s="198"/>
      <c r="H22" s="200"/>
      <c r="I22" s="195"/>
      <c r="J22" s="201"/>
    </row>
    <row r="23" spans="1:10" ht="14.25">
      <c r="A23" s="173"/>
      <c r="B23" s="195"/>
      <c r="C23" s="196"/>
      <c r="D23" s="197"/>
      <c r="E23" s="198"/>
      <c r="F23" s="199"/>
      <c r="G23" s="198"/>
      <c r="H23" s="200"/>
      <c r="I23" s="195"/>
      <c r="J23" s="201"/>
    </row>
    <row r="24" spans="1:10" ht="14.25">
      <c r="A24" s="173"/>
      <c r="B24" s="195"/>
      <c r="C24" s="196"/>
      <c r="D24" s="197"/>
      <c r="E24" s="198"/>
      <c r="F24" s="199"/>
      <c r="G24" s="198"/>
      <c r="H24" s="200"/>
      <c r="I24" s="195"/>
      <c r="J24" s="201"/>
    </row>
    <row r="25" spans="1:10" ht="14.25">
      <c r="A25" s="173"/>
      <c r="B25" s="195"/>
      <c r="C25" s="196"/>
      <c r="D25" s="197"/>
      <c r="E25" s="198"/>
      <c r="F25" s="199"/>
      <c r="G25" s="198"/>
      <c r="H25" s="200"/>
      <c r="I25" s="195"/>
      <c r="J25" s="201"/>
    </row>
    <row r="26" spans="1:10" ht="14.25">
      <c r="A26" s="173"/>
      <c r="B26" s="195"/>
      <c r="C26" s="196"/>
      <c r="D26" s="197"/>
      <c r="E26" s="198"/>
      <c r="F26" s="199"/>
      <c r="G26" s="198"/>
      <c r="H26" s="200"/>
      <c r="I26" s="195"/>
      <c r="J26" s="201"/>
    </row>
    <row r="27" spans="1:10" ht="14.25">
      <c r="A27" s="173"/>
      <c r="B27" s="195"/>
      <c r="C27" s="196"/>
      <c r="D27" s="197"/>
      <c r="E27" s="198"/>
      <c r="F27" s="199"/>
      <c r="G27" s="198"/>
      <c r="H27" s="200"/>
      <c r="I27" s="195"/>
      <c r="J27" s="201"/>
    </row>
    <row r="28" spans="1:10" ht="15">
      <c r="A28" s="234"/>
      <c r="B28" s="234"/>
      <c r="C28" s="203"/>
      <c r="D28" s="203"/>
      <c r="E28" s="204"/>
      <c r="F28" s="205"/>
      <c r="G28" s="203"/>
      <c r="H28" s="203"/>
      <c r="I28" s="203"/>
      <c r="J28" s="203"/>
    </row>
  </sheetData>
  <sheetProtection/>
  <mergeCells count="3">
    <mergeCell ref="A1:J1"/>
    <mergeCell ref="A13:B13"/>
    <mergeCell ref="A28:B28"/>
  </mergeCells>
  <hyperlinks>
    <hyperlink ref="J5" r:id="rId1" display="http://am.concorde.ua/"/>
    <hyperlink ref="J6" r:id="rId2" display="http://www.dragon-am.com/"/>
    <hyperlink ref="J7" r:id="rId3" display="http://otpcapital.com.ua/"/>
    <hyperlink ref="J12" r:id="rId4" display="http://www.art-capital.com.ua/"/>
    <hyperlink ref="J3" r:id="rId5" display="http://dragon-am.com/"/>
    <hyperlink ref="J13" r:id="rId6" display="http://www.sem.biz.ua/"/>
    <hyperlink ref="J4" r:id="rId7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5"/>
  <sheetViews>
    <sheetView zoomScale="80" zoomScaleNormal="80" zoomScalePageLayoutView="0" workbookViewId="0" topLeftCell="A1">
      <selection activeCell="A1" sqref="A1:J1"/>
    </sheetView>
  </sheetViews>
  <sheetFormatPr defaultColWidth="9.00390625" defaultRowHeight="12.75"/>
  <cols>
    <col min="1" max="1" width="4.625" style="5" customWidth="1"/>
    <col min="2" max="2" width="53.0039062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0" customFormat="1" ht="16.5" thickBot="1">
      <c r="A1" s="235" t="s">
        <v>192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1" ht="15.75" customHeight="1" thickBot="1">
      <c r="A2" s="223" t="s">
        <v>61</v>
      </c>
      <c r="B2" s="103"/>
      <c r="C2" s="104"/>
      <c r="D2" s="105"/>
      <c r="E2" s="225" t="s">
        <v>139</v>
      </c>
      <c r="F2" s="225"/>
      <c r="G2" s="225"/>
      <c r="H2" s="225"/>
      <c r="I2" s="225"/>
      <c r="J2" s="225"/>
      <c r="K2" s="225"/>
    </row>
    <row r="3" spans="1:11" ht="75.75" thickBot="1">
      <c r="A3" s="224"/>
      <c r="B3" s="175" t="s">
        <v>140</v>
      </c>
      <c r="C3" s="26" t="s">
        <v>141</v>
      </c>
      <c r="D3" s="26" t="s">
        <v>142</v>
      </c>
      <c r="E3" s="16" t="s">
        <v>143</v>
      </c>
      <c r="F3" s="16" t="s">
        <v>144</v>
      </c>
      <c r="G3" s="16" t="s">
        <v>145</v>
      </c>
      <c r="H3" s="16" t="s">
        <v>146</v>
      </c>
      <c r="I3" s="16" t="s">
        <v>147</v>
      </c>
      <c r="J3" s="17" t="s">
        <v>148</v>
      </c>
      <c r="K3" s="17" t="s">
        <v>149</v>
      </c>
    </row>
    <row r="4" spans="1:11" ht="14.25" collapsed="1">
      <c r="A4" s="20">
        <v>1</v>
      </c>
      <c r="B4" s="87" t="s">
        <v>179</v>
      </c>
      <c r="C4" s="106">
        <v>38173</v>
      </c>
      <c r="D4" s="106">
        <v>38378</v>
      </c>
      <c r="E4" s="102" t="s">
        <v>136</v>
      </c>
      <c r="F4" s="102" t="s">
        <v>136</v>
      </c>
      <c r="G4" s="102">
        <v>-0.030804504274409616</v>
      </c>
      <c r="H4" s="102">
        <v>-0.12779991967294035</v>
      </c>
      <c r="I4" s="102" t="s">
        <v>136</v>
      </c>
      <c r="J4" s="107">
        <v>2.250401527118726</v>
      </c>
      <c r="K4" s="132">
        <v>0.1763557985628459</v>
      </c>
    </row>
    <row r="5" spans="1:11" ht="14.25" collapsed="1">
      <c r="A5" s="20">
        <v>2</v>
      </c>
      <c r="B5" s="87" t="s">
        <v>186</v>
      </c>
      <c r="C5" s="106">
        <v>38441</v>
      </c>
      <c r="D5" s="106">
        <v>38625</v>
      </c>
      <c r="E5" s="102">
        <v>0.053846727835865416</v>
      </c>
      <c r="F5" s="102">
        <v>0.05941086541694918</v>
      </c>
      <c r="G5" s="102">
        <v>0.015204825507304509</v>
      </c>
      <c r="H5" s="102">
        <v>-0.11120059027065021</v>
      </c>
      <c r="I5" s="102">
        <v>-0.09186085447191827</v>
      </c>
      <c r="J5" s="107">
        <v>-0.027029679300291543</v>
      </c>
      <c r="K5" s="131">
        <v>-0.004155215107398913</v>
      </c>
    </row>
    <row r="6" spans="1:11" ht="14.25">
      <c r="A6" s="20">
        <v>3</v>
      </c>
      <c r="B6" s="87" t="s">
        <v>173</v>
      </c>
      <c r="C6" s="106">
        <v>38862</v>
      </c>
      <c r="D6" s="106">
        <v>38958</v>
      </c>
      <c r="E6" s="102">
        <v>-0.03238659692566814</v>
      </c>
      <c r="F6" s="102">
        <v>-0.07245164053280462</v>
      </c>
      <c r="G6" s="102">
        <v>-0.026956671579093205</v>
      </c>
      <c r="H6" s="102">
        <v>-0.15531757217312803</v>
      </c>
      <c r="I6" s="102">
        <v>-0.11630664053114381</v>
      </c>
      <c r="J6" s="107">
        <v>1.4804917312191908</v>
      </c>
      <c r="K6" s="131">
        <v>0.1738210154900195</v>
      </c>
    </row>
    <row r="7" spans="1:11" ht="14.25">
      <c r="A7" s="20">
        <v>4</v>
      </c>
      <c r="B7" s="87" t="s">
        <v>177</v>
      </c>
      <c r="C7" s="106">
        <v>38989</v>
      </c>
      <c r="D7" s="106">
        <v>39128</v>
      </c>
      <c r="E7" s="102">
        <v>0.01567881531425175</v>
      </c>
      <c r="F7" s="102">
        <v>0.005557609152055942</v>
      </c>
      <c r="G7" s="102">
        <v>-0.04436417580712737</v>
      </c>
      <c r="H7" s="102">
        <v>-0.06986041572269086</v>
      </c>
      <c r="I7" s="102">
        <v>-0.03553874226093445</v>
      </c>
      <c r="J7" s="107">
        <v>0.48145564804769925</v>
      </c>
      <c r="K7" s="131">
        <v>0.07846847808632984</v>
      </c>
    </row>
    <row r="8" spans="1:11" ht="14.25">
      <c r="A8" s="20">
        <v>5</v>
      </c>
      <c r="B8" s="87" t="s">
        <v>184</v>
      </c>
      <c r="C8" s="106">
        <v>39100</v>
      </c>
      <c r="D8" s="106">
        <v>39268</v>
      </c>
      <c r="E8" s="102">
        <v>0.005620398782933744</v>
      </c>
      <c r="F8" s="102">
        <v>-0.005558970948000175</v>
      </c>
      <c r="G8" s="102">
        <v>0.011951426005442078</v>
      </c>
      <c r="H8" s="102">
        <v>-0.10256623701292766</v>
      </c>
      <c r="I8" s="102" t="s">
        <v>136</v>
      </c>
      <c r="J8" s="107">
        <v>0.06846809338521376</v>
      </c>
      <c r="K8" s="131">
        <v>0.013837021270286298</v>
      </c>
    </row>
    <row r="9" spans="1:11" ht="14.25">
      <c r="A9" s="20">
        <v>6</v>
      </c>
      <c r="B9" s="87" t="s">
        <v>181</v>
      </c>
      <c r="C9" s="106">
        <v>39269</v>
      </c>
      <c r="D9" s="106">
        <v>39420</v>
      </c>
      <c r="E9" s="102">
        <v>-0.0003603413689043933</v>
      </c>
      <c r="F9" s="102">
        <v>-0.002233898582172933</v>
      </c>
      <c r="G9" s="102">
        <v>-0.012534793443647718</v>
      </c>
      <c r="H9" s="102">
        <v>-0.02627900016366791</v>
      </c>
      <c r="I9" s="102" t="s">
        <v>136</v>
      </c>
      <c r="J9" s="107">
        <v>-0.4055883795348838</v>
      </c>
      <c r="K9" s="131">
        <v>-0.11143714839988572</v>
      </c>
    </row>
    <row r="10" spans="1:11" s="19" customFormat="1" ht="14.25">
      <c r="A10" s="20">
        <v>7</v>
      </c>
      <c r="B10" s="87" t="s">
        <v>183</v>
      </c>
      <c r="C10" s="106">
        <v>39412</v>
      </c>
      <c r="D10" s="106">
        <v>39589</v>
      </c>
      <c r="E10" s="102">
        <v>0.007584420237771061</v>
      </c>
      <c r="F10" s="102">
        <v>0.016657184945427117</v>
      </c>
      <c r="G10" s="102">
        <v>0.0789279103463818</v>
      </c>
      <c r="H10" s="102">
        <v>-0.037906135189825774</v>
      </c>
      <c r="I10" s="102" t="s">
        <v>136</v>
      </c>
      <c r="J10" s="107">
        <v>-0.09254601992658407</v>
      </c>
      <c r="K10" s="130">
        <v>-0.024348218603062355</v>
      </c>
    </row>
    <row r="11" spans="1:11" s="19" customFormat="1" ht="14.25">
      <c r="A11" s="20">
        <v>8</v>
      </c>
      <c r="B11" s="87" t="s">
        <v>188</v>
      </c>
      <c r="C11" s="106">
        <v>39647</v>
      </c>
      <c r="D11" s="106">
        <v>39861</v>
      </c>
      <c r="E11" s="102">
        <v>-0.16977146591776704</v>
      </c>
      <c r="F11" s="102">
        <v>0.024555888538976278</v>
      </c>
      <c r="G11" s="102">
        <v>-0.3759077064488361</v>
      </c>
      <c r="H11" s="102">
        <v>-0.4088374496475947</v>
      </c>
      <c r="I11" s="102">
        <v>-0.3869040747284438</v>
      </c>
      <c r="J11" s="107">
        <v>-0.36423669623059873</v>
      </c>
      <c r="K11" s="130">
        <v>-0.13219051499863232</v>
      </c>
    </row>
    <row r="12" spans="1:11" ht="14.25" collapsed="1">
      <c r="A12" s="20">
        <v>9</v>
      </c>
      <c r="B12" s="87" t="s">
        <v>182</v>
      </c>
      <c r="C12" s="106">
        <v>40253</v>
      </c>
      <c r="D12" s="106">
        <v>40445</v>
      </c>
      <c r="E12" s="102">
        <v>0.0034862282028407243</v>
      </c>
      <c r="F12" s="102">
        <v>-0.0855284888275557</v>
      </c>
      <c r="G12" s="102">
        <v>-0.13443508917988856</v>
      </c>
      <c r="H12" s="102">
        <v>-0.3333600089394433</v>
      </c>
      <c r="I12" s="102">
        <v>-0.28226217192293335</v>
      </c>
      <c r="J12" s="107">
        <v>-0.62276239270482</v>
      </c>
      <c r="K12" s="133">
        <v>-0.45740594454956884</v>
      </c>
    </row>
    <row r="13" spans="1:11" ht="14.25">
      <c r="A13" s="20">
        <v>10</v>
      </c>
      <c r="B13" s="27" t="s">
        <v>190</v>
      </c>
      <c r="C13" s="106">
        <v>40716</v>
      </c>
      <c r="D13" s="106">
        <v>40995</v>
      </c>
      <c r="E13" s="102">
        <v>0.017043500415557133</v>
      </c>
      <c r="F13" s="102">
        <v>0.07242087205686398</v>
      </c>
      <c r="G13" s="102" t="s">
        <v>136</v>
      </c>
      <c r="H13" s="102" t="s">
        <v>136</v>
      </c>
      <c r="I13" s="102" t="s">
        <v>136</v>
      </c>
      <c r="J13" s="107">
        <v>0.1878626012201876</v>
      </c>
      <c r="K13" s="133" t="s">
        <v>34</v>
      </c>
    </row>
    <row r="14" spans="1:11" ht="15.75" thickBot="1">
      <c r="A14" s="173"/>
      <c r="B14" s="169" t="s">
        <v>135</v>
      </c>
      <c r="C14" s="170"/>
      <c r="D14" s="170"/>
      <c r="E14" s="171">
        <f>AVERAGE(E4:E13)</f>
        <v>-0.01102870149145775</v>
      </c>
      <c r="F14" s="171">
        <f>AVERAGE(F4:F13)</f>
        <v>0.0014254912466376741</v>
      </c>
      <c r="G14" s="171">
        <f>AVERAGE(G4:G13)</f>
        <v>-0.05765764209709713</v>
      </c>
      <c r="H14" s="171">
        <f>AVERAGE(H4:H13)</f>
        <v>-0.15256970319920762</v>
      </c>
      <c r="I14" s="171">
        <f>AVERAGE(I4:I13)</f>
        <v>-0.18257449678307475</v>
      </c>
      <c r="J14" s="174" t="s">
        <v>15</v>
      </c>
      <c r="K14" s="174" t="s">
        <v>15</v>
      </c>
    </row>
    <row r="15" spans="1:11" ht="15" thickBot="1">
      <c r="A15" s="236" t="s">
        <v>137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121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2" spans="1:11" ht="15.7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06"/>
    </row>
    <row r="23" spans="1:11" ht="15">
      <c r="A23" s="221"/>
      <c r="B23" s="18"/>
      <c r="C23" s="184"/>
      <c r="D23" s="184"/>
      <c r="E23" s="221"/>
      <c r="F23" s="221"/>
      <c r="G23" s="221"/>
      <c r="H23" s="221"/>
      <c r="I23" s="221"/>
      <c r="J23" s="221"/>
      <c r="K23" s="221"/>
    </row>
    <row r="24" spans="1:11" ht="15">
      <c r="A24" s="221"/>
      <c r="B24" s="185"/>
      <c r="C24" s="186"/>
      <c r="D24" s="186"/>
      <c r="E24" s="185"/>
      <c r="F24" s="185"/>
      <c r="G24" s="185"/>
      <c r="H24" s="185"/>
      <c r="I24" s="185"/>
      <c r="J24" s="185"/>
      <c r="K24" s="185"/>
    </row>
    <row r="25" spans="1:11" ht="14.25">
      <c r="A25" s="173"/>
      <c r="B25" s="195"/>
      <c r="C25" s="207"/>
      <c r="D25" s="207"/>
      <c r="E25" s="126"/>
      <c r="F25" s="126"/>
      <c r="G25" s="126"/>
      <c r="H25" s="126"/>
      <c r="I25" s="126"/>
      <c r="J25" s="208"/>
      <c r="K25" s="209"/>
    </row>
    <row r="26" spans="1:11" ht="14.25">
      <c r="A26" s="173"/>
      <c r="B26" s="195"/>
      <c r="C26" s="207"/>
      <c r="D26" s="207"/>
      <c r="E26" s="126"/>
      <c r="F26" s="126"/>
      <c r="G26" s="126"/>
      <c r="H26" s="126"/>
      <c r="I26" s="126"/>
      <c r="J26" s="208"/>
      <c r="K26" s="209"/>
    </row>
    <row r="27" spans="1:11" ht="14.25">
      <c r="A27" s="173"/>
      <c r="B27" s="195"/>
      <c r="C27" s="207"/>
      <c r="D27" s="207"/>
      <c r="E27" s="126"/>
      <c r="F27" s="126"/>
      <c r="G27" s="126"/>
      <c r="H27" s="126"/>
      <c r="I27" s="126"/>
      <c r="J27" s="208"/>
      <c r="K27" s="209"/>
    </row>
    <row r="28" spans="1:11" ht="14.25">
      <c r="A28" s="173"/>
      <c r="B28" s="195"/>
      <c r="C28" s="207"/>
      <c r="D28" s="207"/>
      <c r="E28" s="126"/>
      <c r="F28" s="126"/>
      <c r="G28" s="126"/>
      <c r="H28" s="126"/>
      <c r="I28" s="126"/>
      <c r="J28" s="208"/>
      <c r="K28" s="210"/>
    </row>
    <row r="29" spans="1:11" ht="14.25">
      <c r="A29" s="173"/>
      <c r="B29" s="195"/>
      <c r="C29" s="207"/>
      <c r="D29" s="207"/>
      <c r="E29" s="126"/>
      <c r="F29" s="126"/>
      <c r="G29" s="126"/>
      <c r="H29" s="126"/>
      <c r="I29" s="126"/>
      <c r="J29" s="208"/>
      <c r="K29" s="210"/>
    </row>
    <row r="30" spans="1:11" ht="14.25">
      <c r="A30" s="173"/>
      <c r="B30" s="195"/>
      <c r="C30" s="207"/>
      <c r="D30" s="207"/>
      <c r="E30" s="126"/>
      <c r="F30" s="126"/>
      <c r="G30" s="126"/>
      <c r="H30" s="126"/>
      <c r="I30" s="126"/>
      <c r="J30" s="208"/>
      <c r="K30" s="152"/>
    </row>
    <row r="31" spans="1:11" ht="14.25">
      <c r="A31" s="173"/>
      <c r="B31" s="195"/>
      <c r="C31" s="207"/>
      <c r="D31" s="207"/>
      <c r="E31" s="126"/>
      <c r="F31" s="126"/>
      <c r="G31" s="126"/>
      <c r="H31" s="126"/>
      <c r="I31" s="126"/>
      <c r="J31" s="208"/>
      <c r="K31" s="152"/>
    </row>
    <row r="32" spans="1:11" ht="14.25">
      <c r="A32" s="173"/>
      <c r="B32" s="195"/>
      <c r="C32" s="207"/>
      <c r="D32" s="207"/>
      <c r="E32" s="126"/>
      <c r="F32" s="126"/>
      <c r="G32" s="126"/>
      <c r="H32" s="126"/>
      <c r="I32" s="126"/>
      <c r="J32" s="208"/>
      <c r="K32" s="152"/>
    </row>
    <row r="33" spans="1:11" ht="14.25">
      <c r="A33" s="173"/>
      <c r="B33" s="195"/>
      <c r="C33" s="207"/>
      <c r="D33" s="207"/>
      <c r="E33" s="126"/>
      <c r="F33" s="126"/>
      <c r="G33" s="126"/>
      <c r="H33" s="126"/>
      <c r="I33" s="126"/>
      <c r="J33" s="208"/>
      <c r="K33" s="152"/>
    </row>
    <row r="34" spans="1:11" ht="14.25">
      <c r="A34" s="173"/>
      <c r="B34" s="195"/>
      <c r="C34" s="207"/>
      <c r="D34" s="207"/>
      <c r="E34" s="126"/>
      <c r="F34" s="126"/>
      <c r="G34" s="126"/>
      <c r="H34" s="126"/>
      <c r="I34" s="126"/>
      <c r="J34" s="208"/>
      <c r="K34" s="152"/>
    </row>
    <row r="35" spans="1:11" ht="14.25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</row>
  </sheetData>
  <sheetProtection/>
  <mergeCells count="8">
    <mergeCell ref="A35:K35"/>
    <mergeCell ref="A2:A3"/>
    <mergeCell ref="A1:J1"/>
    <mergeCell ref="E2:K2"/>
    <mergeCell ref="A15:K15"/>
    <mergeCell ref="A22:J22"/>
    <mergeCell ref="A23:A24"/>
    <mergeCell ref="E23:K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0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4.125" style="22" customWidth="1"/>
    <col min="2" max="2" width="53.00390625" style="22" bestFit="1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227" t="s">
        <v>193</v>
      </c>
      <c r="B1" s="227"/>
      <c r="C1" s="227"/>
      <c r="D1" s="227"/>
      <c r="E1" s="227"/>
      <c r="F1" s="227"/>
      <c r="G1" s="227"/>
    </row>
    <row r="2" spans="1:7" s="31" customFormat="1" ht="15.75" customHeight="1" thickBot="1">
      <c r="A2" s="223" t="s">
        <v>61</v>
      </c>
      <c r="B2" s="230" t="s">
        <v>140</v>
      </c>
      <c r="C2" s="228" t="s">
        <v>153</v>
      </c>
      <c r="D2" s="229"/>
      <c r="E2" s="228" t="s">
        <v>154</v>
      </c>
      <c r="F2" s="229"/>
      <c r="G2" s="232" t="s">
        <v>155</v>
      </c>
    </row>
    <row r="3" spans="1:7" s="31" customFormat="1" ht="15.75" thickBot="1">
      <c r="A3" s="224"/>
      <c r="B3" s="231"/>
      <c r="C3" s="35" t="s">
        <v>156</v>
      </c>
      <c r="D3" s="35" t="s">
        <v>157</v>
      </c>
      <c r="E3" s="35" t="s">
        <v>158</v>
      </c>
      <c r="F3" s="35" t="s">
        <v>157</v>
      </c>
      <c r="G3" s="233"/>
    </row>
    <row r="4" spans="1:8" s="31" customFormat="1" ht="14.25">
      <c r="A4" s="20">
        <v>1</v>
      </c>
      <c r="B4" s="87" t="s">
        <v>177</v>
      </c>
      <c r="C4" s="38">
        <v>186.82719999999927</v>
      </c>
      <c r="D4" s="102">
        <v>0.015582621380649909</v>
      </c>
      <c r="E4" s="39">
        <v>-1557</v>
      </c>
      <c r="F4" s="102">
        <v>-9.470900854814192E-05</v>
      </c>
      <c r="G4" s="40">
        <v>-1.1355097739713977</v>
      </c>
      <c r="H4" s="87"/>
    </row>
    <row r="5" spans="1:8" s="31" customFormat="1" ht="14.25">
      <c r="A5" s="20">
        <v>2</v>
      </c>
      <c r="B5" s="37" t="s">
        <v>190</v>
      </c>
      <c r="C5" s="38">
        <v>35.890640000000126</v>
      </c>
      <c r="D5" s="102">
        <v>0.017043500415559156</v>
      </c>
      <c r="E5" s="39">
        <v>0</v>
      </c>
      <c r="F5" s="102">
        <v>0</v>
      </c>
      <c r="G5" s="40">
        <v>0</v>
      </c>
      <c r="H5" s="87"/>
    </row>
    <row r="6" spans="1:8" s="31" customFormat="1" ht="14.25">
      <c r="A6" s="20">
        <v>3</v>
      </c>
      <c r="B6" s="87" t="s">
        <v>186</v>
      </c>
      <c r="C6" s="38">
        <v>34.10402000000001</v>
      </c>
      <c r="D6" s="102">
        <v>0.053846727835865235</v>
      </c>
      <c r="E6" s="39">
        <v>0</v>
      </c>
      <c r="F6" s="102">
        <v>0</v>
      </c>
      <c r="G6" s="40">
        <v>0</v>
      </c>
      <c r="H6" s="87"/>
    </row>
    <row r="7" spans="1:8" s="31" customFormat="1" ht="14.25">
      <c r="A7" s="20">
        <v>4</v>
      </c>
      <c r="B7" s="87" t="s">
        <v>184</v>
      </c>
      <c r="C7" s="38">
        <v>6.13885999999987</v>
      </c>
      <c r="D7" s="102">
        <v>0.005620398782933774</v>
      </c>
      <c r="E7" s="39">
        <v>0</v>
      </c>
      <c r="F7" s="102">
        <v>0</v>
      </c>
      <c r="G7" s="40">
        <v>0</v>
      </c>
      <c r="H7" s="87"/>
    </row>
    <row r="8" spans="1:8" s="31" customFormat="1" ht="14.25">
      <c r="A8" s="20">
        <v>5</v>
      </c>
      <c r="B8" s="87" t="s">
        <v>183</v>
      </c>
      <c r="C8" s="38">
        <v>-112.16047999999998</v>
      </c>
      <c r="D8" s="102">
        <v>-0.06086828475394594</v>
      </c>
      <c r="E8" s="39">
        <v>-139</v>
      </c>
      <c r="F8" s="102">
        <v>-0.06793743890518084</v>
      </c>
      <c r="G8" s="40">
        <v>-125.60291625724976</v>
      </c>
      <c r="H8" s="87"/>
    </row>
    <row r="9" spans="1:8" s="31" customFormat="1" ht="14.25">
      <c r="A9" s="20">
        <v>6</v>
      </c>
      <c r="B9" s="87" t="s">
        <v>188</v>
      </c>
      <c r="C9" s="38">
        <v>-117.26517000000004</v>
      </c>
      <c r="D9" s="102">
        <v>-0.16977146591776715</v>
      </c>
      <c r="E9" s="39">
        <v>0</v>
      </c>
      <c r="F9" s="102">
        <v>0</v>
      </c>
      <c r="G9" s="40">
        <v>0</v>
      </c>
      <c r="H9" s="87"/>
    </row>
    <row r="10" spans="1:8" s="31" customFormat="1" ht="14.25">
      <c r="A10" s="20">
        <v>7</v>
      </c>
      <c r="B10" s="87" t="s">
        <v>182</v>
      </c>
      <c r="C10" s="38">
        <v>-200.31807000000032</v>
      </c>
      <c r="D10" s="102">
        <v>-0.08655873410434248</v>
      </c>
      <c r="E10" s="39">
        <v>-5524</v>
      </c>
      <c r="F10" s="102">
        <v>-0.08973213560533455</v>
      </c>
      <c r="G10" s="40">
        <v>-203.8425962916089</v>
      </c>
      <c r="H10" s="87"/>
    </row>
    <row r="11" spans="1:8" s="31" customFormat="1" ht="14.25">
      <c r="A11" s="20">
        <v>8</v>
      </c>
      <c r="B11" s="87" t="s">
        <v>181</v>
      </c>
      <c r="C11" s="38">
        <v>-248.9322999999998</v>
      </c>
      <c r="D11" s="102">
        <v>-0.0722822029555862</v>
      </c>
      <c r="E11" s="39">
        <v>-4167</v>
      </c>
      <c r="F11" s="102">
        <v>-0.07194778735086417</v>
      </c>
      <c r="G11" s="40">
        <v>-247.69614859834195</v>
      </c>
      <c r="H11" s="87"/>
    </row>
    <row r="12" spans="1:8" s="31" customFormat="1" ht="14.25">
      <c r="A12" s="20">
        <v>9</v>
      </c>
      <c r="B12" s="87" t="s">
        <v>173</v>
      </c>
      <c r="C12" s="38">
        <v>-352.6603300000001</v>
      </c>
      <c r="D12" s="102">
        <v>-0.03128631105193946</v>
      </c>
      <c r="E12" s="39">
        <v>50</v>
      </c>
      <c r="F12" s="102">
        <v>0.0011371130972686544</v>
      </c>
      <c r="G12" s="40">
        <v>12.569460646287585</v>
      </c>
      <c r="H12" s="87"/>
    </row>
    <row r="13" spans="1:8" s="31" customFormat="1" ht="14.25">
      <c r="A13" s="20">
        <v>10</v>
      </c>
      <c r="B13" s="87" t="s">
        <v>179</v>
      </c>
      <c r="C13" s="38" t="s">
        <v>136</v>
      </c>
      <c r="D13" s="38" t="s">
        <v>136</v>
      </c>
      <c r="E13" s="38" t="s">
        <v>136</v>
      </c>
      <c r="F13" s="38" t="s">
        <v>136</v>
      </c>
      <c r="G13" s="38" t="s">
        <v>136</v>
      </c>
      <c r="H13" s="87"/>
    </row>
    <row r="14" spans="1:7" s="31" customFormat="1" ht="15.75" thickBot="1">
      <c r="A14" s="117"/>
      <c r="B14" s="94" t="s">
        <v>110</v>
      </c>
      <c r="C14" s="118">
        <f>SUM(C4:C12)</f>
        <v>-768.3756300000009</v>
      </c>
      <c r="D14" s="99">
        <v>-0.021715061477365138</v>
      </c>
      <c r="E14" s="96">
        <f>SUM(E4:E12)</f>
        <v>-11337</v>
      </c>
      <c r="F14" s="99">
        <v>-0.000682551157922723</v>
      </c>
      <c r="G14" s="97">
        <f>SUM(G4:G12)</f>
        <v>-565.7077102748844</v>
      </c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>
      <c r="D33" s="41"/>
    </row>
    <row r="34" s="31" customFormat="1" ht="14.25">
      <c r="D34" s="41"/>
    </row>
    <row r="35" s="31" customFormat="1" ht="14.25">
      <c r="D35" s="41"/>
    </row>
    <row r="36" s="31" customFormat="1" ht="14.25"/>
    <row r="37" s="31" customFormat="1" ht="14.25"/>
    <row r="38" spans="8:9" s="31" customFormat="1" ht="14.25">
      <c r="H38" s="22"/>
      <c r="I38" s="22"/>
    </row>
    <row r="41" spans="2:5" ht="30.75" thickBot="1">
      <c r="B41" s="42" t="s">
        <v>194</v>
      </c>
      <c r="C41" s="35" t="s">
        <v>160</v>
      </c>
      <c r="D41" s="35" t="s">
        <v>161</v>
      </c>
      <c r="E41" s="36" t="s">
        <v>162</v>
      </c>
    </row>
    <row r="42" spans="1:5" ht="14.25">
      <c r="A42" s="22">
        <v>1</v>
      </c>
      <c r="B42" s="87" t="s">
        <v>177</v>
      </c>
      <c r="C42" s="122">
        <v>186.82719999999927</v>
      </c>
      <c r="D42" s="102">
        <v>0.015582621380649909</v>
      </c>
      <c r="E42" s="123">
        <v>-1.1355097739713977</v>
      </c>
    </row>
    <row r="43" spans="1:5" ht="14.25">
      <c r="A43" s="22">
        <v>2</v>
      </c>
      <c r="B43" s="37" t="s">
        <v>190</v>
      </c>
      <c r="C43" s="122">
        <v>35.890640000000126</v>
      </c>
      <c r="D43" s="102">
        <v>0.017043500415559156</v>
      </c>
      <c r="E43" s="123">
        <v>0</v>
      </c>
    </row>
    <row r="44" spans="1:5" ht="14.25">
      <c r="A44" s="22">
        <v>3</v>
      </c>
      <c r="B44" s="87" t="s">
        <v>186</v>
      </c>
      <c r="C44" s="122">
        <v>34.10402000000001</v>
      </c>
      <c r="D44" s="102">
        <v>0.053846727835865235</v>
      </c>
      <c r="E44" s="123">
        <v>0</v>
      </c>
    </row>
    <row r="45" spans="1:5" ht="14.25">
      <c r="A45" s="22">
        <v>4</v>
      </c>
      <c r="B45" s="87" t="s">
        <v>184</v>
      </c>
      <c r="C45" s="122">
        <v>6.13885999999987</v>
      </c>
      <c r="D45" s="102">
        <v>0.005620398782933774</v>
      </c>
      <c r="E45" s="123">
        <v>0</v>
      </c>
    </row>
    <row r="46" spans="1:5" ht="14.25">
      <c r="A46" s="22">
        <v>5</v>
      </c>
      <c r="B46" s="87" t="s">
        <v>183</v>
      </c>
      <c r="C46" s="125">
        <v>-112.16047999999998</v>
      </c>
      <c r="D46" s="127">
        <v>-0.06086828475394594</v>
      </c>
      <c r="E46" s="128">
        <v>-125.60291625724976</v>
      </c>
    </row>
    <row r="47" spans="1:5" ht="14.25">
      <c r="A47" s="22">
        <v>6</v>
      </c>
      <c r="B47" s="87" t="s">
        <v>188</v>
      </c>
      <c r="C47" s="125">
        <v>-117.26517000000004</v>
      </c>
      <c r="D47" s="127">
        <v>-0.16977146591776715</v>
      </c>
      <c r="E47" s="128">
        <v>0</v>
      </c>
    </row>
    <row r="48" spans="1:5" ht="14.25">
      <c r="A48" s="22">
        <v>7</v>
      </c>
      <c r="B48" s="87" t="s">
        <v>182</v>
      </c>
      <c r="C48" s="124">
        <v>-200.31807000000032</v>
      </c>
      <c r="D48" s="126">
        <v>-0.08655873410434248</v>
      </c>
      <c r="E48" s="124">
        <v>-203.8425962916089</v>
      </c>
    </row>
    <row r="49" spans="1:5" ht="14.25">
      <c r="A49" s="22">
        <v>8</v>
      </c>
      <c r="B49" s="87" t="s">
        <v>181</v>
      </c>
      <c r="C49" s="124">
        <v>-248.9322999999998</v>
      </c>
      <c r="D49" s="126">
        <v>-0.0722822029555862</v>
      </c>
      <c r="E49" s="124">
        <v>-247.69614859834195</v>
      </c>
    </row>
    <row r="50" spans="1:5" ht="14.25">
      <c r="A50" s="22">
        <v>9</v>
      </c>
      <c r="B50" s="87" t="s">
        <v>173</v>
      </c>
      <c r="C50" s="124">
        <v>-352.6603300000001</v>
      </c>
      <c r="D50" s="126">
        <v>-0.03128631105193946</v>
      </c>
      <c r="E50" s="124">
        <v>12.569460646287585</v>
      </c>
    </row>
  </sheetData>
  <sheetProtection/>
  <mergeCells count="6">
    <mergeCell ref="A2:A3"/>
    <mergeCell ref="A1:G1"/>
    <mergeCell ref="C2:D2"/>
    <mergeCell ref="E2:F2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6"/>
  <sheetViews>
    <sheetView zoomScale="85" zoomScaleNormal="85" zoomScalePageLayoutView="0" workbookViewId="0" topLeftCell="A1">
      <selection activeCell="H47" sqref="H47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0</v>
      </c>
      <c r="B1" s="69" t="s">
        <v>27</v>
      </c>
      <c r="C1" s="9"/>
      <c r="D1" s="9"/>
    </row>
    <row r="2" spans="1:4" ht="28.5">
      <c r="A2" s="87" t="s">
        <v>188</v>
      </c>
      <c r="B2" s="159">
        <v>-0.16977146591776704</v>
      </c>
      <c r="C2" s="9"/>
      <c r="D2" s="9"/>
    </row>
    <row r="3" spans="1:4" ht="14.25">
      <c r="A3" s="87" t="s">
        <v>173</v>
      </c>
      <c r="B3" s="159">
        <v>-0.03238659692566814</v>
      </c>
      <c r="C3" s="9"/>
      <c r="D3" s="9"/>
    </row>
    <row r="4" spans="1:4" ht="14.25">
      <c r="A4" s="87" t="s">
        <v>181</v>
      </c>
      <c r="B4" s="159">
        <v>-0.0003603413689043933</v>
      </c>
      <c r="C4" s="9"/>
      <c r="D4" s="9"/>
    </row>
    <row r="5" spans="1:4" ht="14.25">
      <c r="A5" s="87" t="s">
        <v>182</v>
      </c>
      <c r="B5" s="159">
        <v>0.0034862282028407243</v>
      </c>
      <c r="C5" s="9"/>
      <c r="D5" s="9"/>
    </row>
    <row r="6" spans="1:4" ht="14.25">
      <c r="A6" s="87" t="s">
        <v>184</v>
      </c>
      <c r="B6" s="159">
        <v>0.005620398782933744</v>
      </c>
      <c r="C6" s="9"/>
      <c r="D6" s="9"/>
    </row>
    <row r="7" spans="1:4" ht="14.25">
      <c r="A7" s="87" t="s">
        <v>183</v>
      </c>
      <c r="B7" s="159">
        <v>0.007584420237771061</v>
      </c>
      <c r="C7" s="9"/>
      <c r="D7" s="9"/>
    </row>
    <row r="8" spans="1:4" ht="14.25">
      <c r="A8" s="87" t="s">
        <v>177</v>
      </c>
      <c r="B8" s="159">
        <v>0.01567881531425175</v>
      </c>
      <c r="C8" s="9"/>
      <c r="D8" s="9"/>
    </row>
    <row r="9" spans="1:4" ht="14.25">
      <c r="A9" s="91" t="s">
        <v>190</v>
      </c>
      <c r="B9" s="162">
        <v>0.017043500415557133</v>
      </c>
      <c r="C9" s="9"/>
      <c r="D9" s="9"/>
    </row>
    <row r="10" spans="1:4" ht="14.25">
      <c r="A10" s="87" t="s">
        <v>186</v>
      </c>
      <c r="B10" s="163">
        <v>0.053846727835865416</v>
      </c>
      <c r="C10" s="9"/>
      <c r="D10" s="9"/>
    </row>
    <row r="11" spans="1:4" ht="14.25">
      <c r="A11" s="27" t="s">
        <v>163</v>
      </c>
      <c r="B11" s="160">
        <v>-0.011</v>
      </c>
      <c r="C11" s="9"/>
      <c r="D11" s="9"/>
    </row>
    <row r="12" spans="1:4" ht="14.25">
      <c r="A12" s="27" t="s">
        <v>46</v>
      </c>
      <c r="B12" s="160">
        <v>-0.024626815112576583</v>
      </c>
      <c r="C12" s="9"/>
      <c r="D12" s="9"/>
    </row>
    <row r="13" spans="1:4" ht="14.25">
      <c r="A13" s="27" t="s">
        <v>47</v>
      </c>
      <c r="B13" s="160">
        <v>-0.029718948874882134</v>
      </c>
      <c r="C13" s="9"/>
      <c r="D13" s="9"/>
    </row>
    <row r="14" spans="1:4" ht="14.25">
      <c r="A14" s="27" t="s">
        <v>164</v>
      </c>
      <c r="B14" s="160">
        <v>0.008114786449529898</v>
      </c>
      <c r="C14" s="9"/>
      <c r="D14" s="9"/>
    </row>
    <row r="15" spans="1:4" ht="14.25">
      <c r="A15" s="27" t="s">
        <v>165</v>
      </c>
      <c r="B15" s="160">
        <v>0.006986301369863002</v>
      </c>
      <c r="C15" s="9"/>
      <c r="D15" s="9"/>
    </row>
    <row r="16" spans="1:4" ht="14.25">
      <c r="A16" s="27" t="s">
        <v>166</v>
      </c>
      <c r="B16" s="160">
        <v>0.017260273972602738</v>
      </c>
      <c r="C16" s="9"/>
      <c r="D16" s="9"/>
    </row>
    <row r="17" spans="1:4" ht="15" thickBot="1">
      <c r="A17" s="190" t="s">
        <v>167</v>
      </c>
      <c r="B17" s="161">
        <v>0.008446234540581132</v>
      </c>
      <c r="C17" s="9"/>
      <c r="D17" s="9"/>
    </row>
    <row r="18" spans="2:4" ht="12.75">
      <c r="B18" s="9"/>
      <c r="C18" s="9"/>
      <c r="D18" s="9"/>
    </row>
    <row r="19" spans="1:4" ht="14.25">
      <c r="A19" s="56"/>
      <c r="B19" s="57"/>
      <c r="C19" s="9"/>
      <c r="D19" s="9"/>
    </row>
    <row r="20" spans="1:4" ht="14.25">
      <c r="A20" s="56"/>
      <c r="B20" s="57"/>
      <c r="C20" s="9"/>
      <c r="D20" s="9"/>
    </row>
    <row r="21" spans="1:4" ht="14.25">
      <c r="A21" s="195"/>
      <c r="B21" s="57"/>
      <c r="C21" s="9"/>
      <c r="D21" s="9"/>
    </row>
    <row r="22" spans="1:4" ht="14.25">
      <c r="A22" s="195"/>
      <c r="B22" s="57"/>
      <c r="C22" s="9"/>
      <c r="D22" s="9"/>
    </row>
    <row r="23" spans="1:4" ht="14.25">
      <c r="A23" s="195"/>
      <c r="B23" s="57"/>
      <c r="C23" s="9"/>
      <c r="D23" s="9"/>
    </row>
    <row r="24" spans="1:2" ht="14.25">
      <c r="A24" s="195"/>
      <c r="B24" s="9"/>
    </row>
    <row r="25" ht="14.25">
      <c r="A25" s="195"/>
    </row>
    <row r="26" ht="14.25">
      <c r="A26" s="195"/>
    </row>
    <row r="27" ht="14.25">
      <c r="A27" s="195"/>
    </row>
    <row r="28" spans="1:2" ht="14.25">
      <c r="A28" s="195"/>
      <c r="B28" s="7"/>
    </row>
    <row r="29" spans="1:2" ht="14.25">
      <c r="A29" s="56"/>
      <c r="B29" s="7"/>
    </row>
    <row r="30" spans="1:2" ht="14.25">
      <c r="A30" s="56"/>
      <c r="B30" s="7"/>
    </row>
    <row r="31" ht="14.25">
      <c r="A31" s="56"/>
    </row>
    <row r="32" ht="14.25">
      <c r="A32" s="56"/>
    </row>
    <row r="33" ht="14.25">
      <c r="A33" s="56"/>
    </row>
    <row r="34" ht="14.25">
      <c r="A34" s="56"/>
    </row>
    <row r="35" ht="14.25">
      <c r="A35" s="194"/>
    </row>
    <row r="36" ht="12.75">
      <c r="A36" s="9"/>
    </row>
  </sheetData>
  <sheetProtection/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gavrylyuk</cp:lastModifiedBy>
  <dcterms:created xsi:type="dcterms:W3CDTF">2010-05-19T12:57:40Z</dcterms:created>
  <dcterms:modified xsi:type="dcterms:W3CDTF">2013-01-17T09:04:42Z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