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ита\Desktop\ПЕРЕВОД УАИБ\"/>
    </mc:Choice>
  </mc:AlternateContent>
  <xr:revisionPtr revIDLastSave="0" documentId="13_ncr:1_{DAC212DD-4662-45D7-AF9B-EBFA124FF1A4}" xr6:coauthVersionLast="45" xr6:coauthVersionMax="45" xr10:uidLastSave="{00000000-0000-0000-0000-000000000000}"/>
  <bookViews>
    <workbookView xWindow="4440" yWindow="969" windowWidth="11760" windowHeight="8408" tabRatio="904" activeTab="2" xr2:uid="{00000000-000D-0000-FFFF-FFFF00000000}"/>
  </bookViews>
  <sheets>
    <sheet name="IDX + ROR" sheetId="1" r:id="rId1"/>
    <sheet name="O_NAV" sheetId="12" r:id="rId2"/>
    <sheet name="O_ROR" sheetId="21" r:id="rId3"/>
    <sheet name=" O_dynamics NAV" sheetId="14" r:id="rId4"/>
    <sheet name="O_diagram(ROR)" sheetId="25" r:id="rId5"/>
    <sheet name="І_NAV" sheetId="22" r:id="rId6"/>
    <sheet name="І_ROR" sheetId="16" r:id="rId7"/>
    <sheet name="І_dynamics NAV" sheetId="17" r:id="rId8"/>
    <sheet name="І_diagram(ROR)" sheetId="7" r:id="rId9"/>
    <sheet name="C_NAV" sheetId="23" r:id="rId10"/>
    <sheet name="C_ROR" sheetId="24" r:id="rId11"/>
    <sheet name="C_dynamics NAV" sheetId="20" r:id="rId12"/>
    <sheet name="C_diagram(ROR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3" hidden="1">' O_dynamics NAV'!$B$3:$G$18</definedName>
    <definedName name="_xlnm._FilterDatabase" localSheetId="12" hidden="1">'C_diagram(ROR)'!$A$1:$B$1</definedName>
    <definedName name="_xlnm._FilterDatabase" localSheetId="11" hidden="1">'C_dynamics NAV'!$B$35:$E$35</definedName>
    <definedName name="_xlnm._FilterDatabase" localSheetId="9" hidden="1">C_NAV!$A$2:$J$2</definedName>
    <definedName name="_xlnm._FilterDatabase" localSheetId="0" hidden="1">'IDX + ROR'!$A$27:$C$27</definedName>
    <definedName name="_xlnm._FilterDatabase" localSheetId="4" hidden="1">'O_diagram(ROR)'!$A$1:$B$1</definedName>
    <definedName name="_xlnm._FilterDatabase" localSheetId="1" hidden="1">O_NAV!#REF!</definedName>
    <definedName name="_xlnm._FilterDatabase" localSheetId="8" hidden="1">'І_diagram(ROR)'!$A$1:$B$1</definedName>
    <definedName name="_xlnm._FilterDatabase" localSheetId="7" hidden="1">'І_dynamics NAV'!$B$32:$E$32</definedName>
    <definedName name="_xlnm._FilterDatabase" localSheetId="5" hidden="1">І_NAV!$A$2:$J$2</definedName>
    <definedName name="_xlnm._FilterDatabase" localSheetId="6" hidden="1">І_ROR!$B$3:$I$3</definedName>
    <definedName name="cevv">#REF!</definedName>
    <definedName name="_xlnm.Print_Area" localSheetId="1">O_NAV!#REF!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2" l="1"/>
  <c r="D32" i="12" s="1"/>
  <c r="B32" i="12"/>
  <c r="K6" i="24"/>
  <c r="K6" i="16"/>
  <c r="K19" i="21"/>
  <c r="E62" i="14"/>
  <c r="E63" i="14"/>
  <c r="E64" i="14"/>
  <c r="E65" i="14"/>
  <c r="D62" i="14"/>
  <c r="D63" i="14"/>
  <c r="D64" i="14"/>
  <c r="D65" i="14"/>
  <c r="C62" i="14"/>
  <c r="C63" i="14"/>
  <c r="C64" i="14"/>
  <c r="C65" i="14"/>
  <c r="E66" i="14"/>
  <c r="D66" i="14"/>
  <c r="C66" i="14"/>
  <c r="B62" i="14"/>
  <c r="B63" i="14"/>
  <c r="B64" i="14"/>
  <c r="B65" i="14"/>
  <c r="B66" i="14"/>
  <c r="E37" i="20"/>
  <c r="D37" i="20"/>
  <c r="C37" i="20"/>
  <c r="B37" i="20"/>
  <c r="C18" i="12"/>
  <c r="C22" i="12" s="1"/>
  <c r="D22" i="12" s="1"/>
  <c r="C25" i="12"/>
  <c r="D25" i="12"/>
  <c r="C26" i="12"/>
  <c r="D26" i="12" s="1"/>
  <c r="C27" i="12"/>
  <c r="D27" i="12"/>
  <c r="C28" i="12"/>
  <c r="D28" i="12" s="1"/>
  <c r="C29" i="12"/>
  <c r="D29" i="12"/>
  <c r="C30" i="12"/>
  <c r="D30" i="12" s="1"/>
  <c r="C31" i="12"/>
  <c r="D31" i="12"/>
  <c r="B25" i="12"/>
  <c r="B26" i="12"/>
  <c r="B27" i="12"/>
  <c r="B28" i="12"/>
  <c r="B29" i="12"/>
  <c r="B30" i="12"/>
  <c r="B31" i="12"/>
  <c r="I6" i="16"/>
  <c r="H6" i="16"/>
  <c r="G6" i="16"/>
  <c r="F6" i="16"/>
  <c r="E6" i="16"/>
  <c r="B34" i="17"/>
  <c r="C24" i="12"/>
  <c r="B24" i="12"/>
  <c r="C23" i="12"/>
  <c r="D23" i="12" s="1"/>
  <c r="B23" i="12"/>
  <c r="E36" i="20"/>
  <c r="D36" i="20"/>
  <c r="C36" i="20"/>
  <c r="B36" i="20"/>
  <c r="I6" i="24"/>
  <c r="H6" i="24"/>
  <c r="G6" i="24"/>
  <c r="F6" i="24"/>
  <c r="E6" i="24"/>
  <c r="E34" i="17"/>
  <c r="D34" i="17"/>
  <c r="C34" i="17"/>
  <c r="E33" i="17"/>
  <c r="D33" i="17"/>
  <c r="C33" i="17"/>
  <c r="B33" i="17"/>
  <c r="E5" i="22"/>
  <c r="E61" i="14"/>
  <c r="E60" i="14"/>
  <c r="E68" i="14" s="1"/>
  <c r="E59" i="14"/>
  <c r="E58" i="14"/>
  <c r="E57" i="14"/>
  <c r="D61" i="14"/>
  <c r="D60" i="14"/>
  <c r="D59" i="14"/>
  <c r="D58" i="14"/>
  <c r="D57" i="14"/>
  <c r="C61" i="14"/>
  <c r="C60" i="14"/>
  <c r="C59" i="14"/>
  <c r="C58" i="14"/>
  <c r="C57" i="14"/>
  <c r="B61" i="14"/>
  <c r="B60" i="14"/>
  <c r="B59" i="14"/>
  <c r="B58" i="14"/>
  <c r="B57" i="14"/>
  <c r="I19" i="21"/>
  <c r="H19" i="21"/>
  <c r="G19" i="21"/>
  <c r="F19" i="21"/>
  <c r="E19" i="21"/>
  <c r="E67" i="14"/>
  <c r="D24" i="12"/>
  <c r="F5" i="23"/>
  <c r="E5" i="23"/>
  <c r="F5" i="22"/>
  <c r="D18" i="12"/>
  <c r="C67" i="14" l="1"/>
  <c r="C68" i="14" s="1"/>
</calcChain>
</file>

<file path=xl/sharedStrings.xml><?xml version="1.0" encoding="utf-8"?>
<sst xmlns="http://schemas.openxmlformats.org/spreadsheetml/2006/main" count="333" uniqueCount="132">
  <si>
    <t>http://www.task.ua/</t>
  </si>
  <si>
    <t>http://univer.ua/</t>
  </si>
  <si>
    <t>http://otpcapital.com.ua/</t>
  </si>
  <si>
    <t>х</t>
  </si>
  <si>
    <t>http://www.altus.ua/</t>
  </si>
  <si>
    <t>Доходність інвестиційних сертифікатів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</si>
  <si>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</si>
  <si>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</si>
  <si>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</si>
  <si>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</si>
  <si>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</si>
  <si>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</si>
  <si>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http://ozoncap.com/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</si>
  <si>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</si>
  <si>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</si>
  <si>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</si>
  <si>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</si>
  <si>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</si>
  <si>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</si>
  <si>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</si>
  <si>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July'20</t>
  </si>
  <si>
    <t>August'20</t>
  </si>
  <si>
    <t>YTD 2020</t>
  </si>
  <si>
    <t>Index</t>
  </si>
  <si>
    <t>Monthly change</t>
  </si>
  <si>
    <t>YTD change</t>
  </si>
  <si>
    <t>FTSE 100  (UK)</t>
  </si>
  <si>
    <t>WIG20 (Poland)</t>
  </si>
  <si>
    <t>ММВБ (MICEX) (Russia)</t>
  </si>
  <si>
    <t>РТС (RTSI) (Russia)</t>
  </si>
  <si>
    <t>HANG SENG (Hong Kong)</t>
  </si>
  <si>
    <t>SHANGHAI SE COMPOSITE (China)</t>
  </si>
  <si>
    <t>CAC 40 (France)</t>
  </si>
  <si>
    <t>DAX (Germany)</t>
  </si>
  <si>
    <t>NIKKEI 225 (Japan)</t>
  </si>
  <si>
    <t>S&amp;P 500 (USA)</t>
  </si>
  <si>
    <t>DJIA (USA)</t>
  </si>
  <si>
    <t>КІNТО-Klasychnyi</t>
  </si>
  <si>
    <t>UNIVER.UA/Myhailo Hrushevskyi: Fond Derzhavnykh Paperiv</t>
  </si>
  <si>
    <t>OTP Fond Aktsii</t>
  </si>
  <si>
    <t>UNIVER.UA/Iaroslav Mudryi: Fond Aktsii</t>
  </si>
  <si>
    <t>Sofiivskyi</t>
  </si>
  <si>
    <t>КІNTO-Ekviti</t>
  </si>
  <si>
    <t>Altus – Depozyt</t>
  </si>
  <si>
    <t>Altus – Zbalansovanyi</t>
  </si>
  <si>
    <t>KINTO-Kaznacheiskyi</t>
  </si>
  <si>
    <t>VSI</t>
  </si>
  <si>
    <t>UNIVER.UA/Volodymyr Velykyi: Fond Zbalansovanyi</t>
  </si>
  <si>
    <t>Argentum</t>
  </si>
  <si>
    <t>UNIVER.UA/Taras Shevchenko: Fond Zaoshchadzhen</t>
  </si>
  <si>
    <t>ТАSK Resurs</t>
  </si>
  <si>
    <t>Nadbannia</t>
  </si>
  <si>
    <t xml:space="preserve">Total </t>
  </si>
  <si>
    <t>* All funds are diversified unit CII.</t>
  </si>
  <si>
    <t>Others</t>
  </si>
  <si>
    <t>Open-Ended Funds. Ranking by NAV</t>
  </si>
  <si>
    <t>No.</t>
  </si>
  <si>
    <t>Fund*</t>
  </si>
  <si>
    <t>NAV, UAH</t>
  </si>
  <si>
    <t>Number of IC in circulation</t>
  </si>
  <si>
    <t>NAV per one IC, UAH</t>
  </si>
  <si>
    <t>IC nominal, UAH</t>
  </si>
  <si>
    <t>AMC</t>
  </si>
  <si>
    <t>AMC official site</t>
  </si>
  <si>
    <t>PrJSC “KINTO”</t>
  </si>
  <si>
    <t>LLC AMC “Univer Menedzhment”</t>
  </si>
  <si>
    <t>TOV "KUA "OTP Kapital"</t>
  </si>
  <si>
    <t>TOV "KUA "Iveks Esset Menedzhment"</t>
  </si>
  <si>
    <t>LLC AMC "Altus Essets Activitis"</t>
  </si>
  <si>
    <t>LLC AMC "TASK-Invest"</t>
  </si>
  <si>
    <t>LLC AMC “ART-KAPITAL Menedzhment”</t>
  </si>
  <si>
    <t>LLC AMC "OZON"</t>
  </si>
  <si>
    <t>LLC AMC "Vsesvit"</t>
  </si>
  <si>
    <t>Rates of Return of Open-Ended CII. Ranking by Date of Reaching Compliance with Standards</t>
  </si>
  <si>
    <t>Fund</t>
  </si>
  <si>
    <t>Registration date</t>
  </si>
  <si>
    <t>Date of reaching compliance with standards</t>
  </si>
  <si>
    <t xml:space="preserve">1 month </t>
  </si>
  <si>
    <t xml:space="preserve">3 months </t>
  </si>
  <si>
    <t xml:space="preserve">6 months </t>
  </si>
  <si>
    <t>1 year</t>
  </si>
  <si>
    <t>YTD</t>
  </si>
  <si>
    <t>Since fund's inception</t>
  </si>
  <si>
    <t>Since fund's inception, % per annum (average)*</t>
  </si>
  <si>
    <t>Average</t>
  </si>
  <si>
    <t>n/a</t>
  </si>
  <si>
    <t>*The indicator "since the fund's inception, % per annum (average)" is calculated based on compound interest formula.</t>
  </si>
  <si>
    <t>Open-Ended Funds Dynamics. Ranking by Net Inflow</t>
  </si>
  <si>
    <t>No</t>
  </si>
  <si>
    <t>Net Asset Value</t>
  </si>
  <si>
    <t>Number of Investment Certificates in Circulation</t>
  </si>
  <si>
    <t>Change, UAH, k</t>
  </si>
  <si>
    <t>Change, %</t>
  </si>
  <si>
    <t>Change</t>
  </si>
  <si>
    <t>Net inflow/ outflow of capital during month, UAH, k</t>
  </si>
  <si>
    <t>NAV change, UAH, k</t>
  </si>
  <si>
    <t>NAV change, %</t>
  </si>
  <si>
    <t>Net inflow/ outflow of capital, UAH, k</t>
  </si>
  <si>
    <t>1 month*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</si>
  <si>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</si>
  <si>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</si>
  <si>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</si>
  <si>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</si>
  <si>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</si>
  <si>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</si>
  <si>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</si>
  <si>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</si>
  <si>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 xml:space="preserve"> LLC AMC “ART-KAPITAL Menedzhment”</t>
  </si>
  <si>
    <t>Zbalansovanyi Fond Parytet</t>
  </si>
  <si>
    <t>unit</t>
  </si>
  <si>
    <t>diversified</t>
  </si>
  <si>
    <t>ТАSК Ukrainskyi Kapital</t>
  </si>
  <si>
    <t>specialized</t>
  </si>
  <si>
    <t>Rates of Return of Interval CII. Ranking by Date of Reaching Compliance with Standards</t>
  </si>
  <si>
    <t>Rates of Return on Investment Certificates</t>
  </si>
  <si>
    <t>* The indicator "since the fund's inception, % per annum (average)" is calculated based on compound interest formula.</t>
  </si>
  <si>
    <t>Interval Funds' Dynamics. Ranking by Net Inflow</t>
  </si>
  <si>
    <t>NAV Change, UAH, k</t>
  </si>
  <si>
    <t>NAV Change, %</t>
  </si>
  <si>
    <t>Net inflow-outflow,   UAH, k</t>
  </si>
  <si>
    <t>Closed-End Funds. Ranking by NAV</t>
  </si>
  <si>
    <t>Number of securities in circulation</t>
  </si>
  <si>
    <t>NAV per one security, UAH</t>
  </si>
  <si>
    <t>Security nominal, UAH</t>
  </si>
  <si>
    <t>Іndeks Ukrainskoi Birzhi</t>
  </si>
  <si>
    <t>ТАSК Universal</t>
  </si>
  <si>
    <t>Total</t>
  </si>
  <si>
    <t>non-diversified</t>
  </si>
  <si>
    <t>Rates of Return of Closed-End CII. Ranking by Date of Reaching Compliance with Standards</t>
  </si>
  <si>
    <t>Since fund's inception, % per annum (average)</t>
  </si>
  <si>
    <t>Closed-End Funds' Dynamics /Ranking by Net Inflows</t>
  </si>
  <si>
    <t>Number of Securities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</si>
</sst>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грн.&quot;;\-#,##0.00&quot; грн.&quot;"/>
  </numFmts>
  <fonts count="25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22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7" fillId="0" borderId="0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0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0" fontId="15" fillId="0" borderId="21" xfId="4" applyFont="1" applyFill="1" applyBorder="1" applyAlignment="1">
      <alignment vertical="center" wrapText="1"/>
    </xf>
    <xf numFmtId="10" fontId="15" fillId="0" borderId="22" xfId="5" applyNumberFormat="1" applyFont="1" applyFill="1" applyBorder="1" applyAlignment="1">
      <alignment horizontal="center" vertical="center" wrapText="1"/>
    </xf>
    <xf numFmtId="10" fontId="15" fillId="0" borderId="23" xfId="5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0" xfId="1" applyFont="1" applyFill="1" applyBorder="1" applyAlignment="1" applyProtection="1">
      <alignment vertical="center" wrapText="1"/>
    </xf>
    <xf numFmtId="0" fontId="15" fillId="0" borderId="25" xfId="4" applyFont="1" applyFill="1" applyBorder="1" applyAlignment="1">
      <alignment vertical="center" wrapText="1"/>
    </xf>
    <xf numFmtId="10" fontId="15" fillId="0" borderId="26" xfId="5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0" fillId="0" borderId="29" xfId="0" applyBorder="1"/>
    <xf numFmtId="0" fontId="11" fillId="0" borderId="30" xfId="0" applyFont="1" applyFill="1" applyBorder="1" applyAlignment="1">
      <alignment horizontal="center" vertical="center" wrapText="1" shrinkToFit="1"/>
    </xf>
    <xf numFmtId="4" fontId="11" fillId="0" borderId="31" xfId="0" applyNumberFormat="1" applyFont="1" applyFill="1" applyBorder="1" applyAlignment="1">
      <alignment horizontal="right" vertical="center" indent="1"/>
    </xf>
    <xf numFmtId="3" fontId="11" fillId="0" borderId="32" xfId="0" applyNumberFormat="1" applyFont="1" applyFill="1" applyBorder="1" applyAlignment="1">
      <alignment horizontal="right" vertical="center" indent="1"/>
    </xf>
    <xf numFmtId="4" fontId="11" fillId="0" borderId="33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10" fillId="0" borderId="34" xfId="0" applyFont="1" applyBorder="1" applyAlignment="1">
      <alignment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6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4" fontId="11" fillId="0" borderId="32" xfId="0" applyNumberFormat="1" applyFont="1" applyFill="1" applyBorder="1" applyAlignment="1">
      <alignment horizontal="right" vertical="center" indent="1"/>
    </xf>
    <xf numFmtId="0" fontId="10" fillId="0" borderId="37" xfId="0" applyFont="1" applyFill="1" applyBorder="1" applyAlignment="1">
      <alignment vertical="center"/>
    </xf>
    <xf numFmtId="4" fontId="11" fillId="0" borderId="2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10" fontId="10" fillId="0" borderId="38" xfId="0" applyNumberFormat="1" applyFont="1" applyBorder="1" applyAlignment="1">
      <alignment horizontal="right" vertical="center" indent="1"/>
    </xf>
    <xf numFmtId="10" fontId="10" fillId="0" borderId="20" xfId="0" applyNumberFormat="1" applyFont="1" applyBorder="1" applyAlignment="1">
      <alignment horizontal="right" vertical="center" indent="1"/>
    </xf>
    <xf numFmtId="0" fontId="10" fillId="0" borderId="39" xfId="0" applyFont="1" applyFill="1" applyBorder="1" applyAlignment="1">
      <alignment horizontal="left" vertical="center" wrapText="1" shrinkToFit="1"/>
    </xf>
    <xf numFmtId="0" fontId="10" fillId="0" borderId="40" xfId="0" applyFont="1" applyFill="1" applyBorder="1" applyAlignment="1">
      <alignment horizontal="left" vertical="center" wrapText="1" shrinkToFit="1"/>
    </xf>
    <xf numFmtId="4" fontId="10" fillId="0" borderId="41" xfId="0" applyNumberFormat="1" applyFont="1" applyFill="1" applyBorder="1" applyAlignment="1">
      <alignment horizontal="right" vertical="center" indent="1"/>
    </xf>
    <xf numFmtId="10" fontId="10" fillId="0" borderId="41" xfId="10" applyNumberFormat="1" applyFont="1" applyFill="1" applyBorder="1" applyAlignment="1">
      <alignment horizontal="right" vertical="center" indent="1"/>
    </xf>
    <xf numFmtId="4" fontId="10" fillId="0" borderId="42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0" fontId="10" fillId="0" borderId="43" xfId="0" applyFont="1" applyFill="1" applyBorder="1" applyAlignment="1">
      <alignment horizontal="left" vertical="center" wrapText="1" shrinkToFit="1"/>
    </xf>
    <xf numFmtId="4" fontId="10" fillId="0" borderId="44" xfId="0" applyNumberFormat="1" applyFont="1" applyFill="1" applyBorder="1" applyAlignment="1">
      <alignment horizontal="right" vertical="center" indent="1"/>
    </xf>
    <xf numFmtId="4" fontId="10" fillId="0" borderId="45" xfId="0" applyNumberFormat="1" applyFont="1" applyFill="1" applyBorder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6" xfId="0" applyFont="1" applyFill="1" applyBorder="1" applyAlignment="1">
      <alignment horizontal="left" vertical="center" wrapText="1" shrinkToFit="1"/>
    </xf>
    <xf numFmtId="4" fontId="10" fillId="0" borderId="47" xfId="0" applyNumberFormat="1" applyFont="1" applyFill="1" applyBorder="1" applyAlignment="1">
      <alignment horizontal="right" vertical="center" indent="1"/>
    </xf>
    <xf numFmtId="10" fontId="10" fillId="0" borderId="47" xfId="1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0" xfId="5" applyNumberFormat="1" applyFont="1" applyFill="1" applyBorder="1" applyAlignment="1">
      <alignment horizontal="right" vertical="center" indent="1"/>
    </xf>
    <xf numFmtId="10" fontId="15" fillId="0" borderId="23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9" xfId="5" applyNumberFormat="1" applyFont="1" applyFill="1" applyBorder="1" applyAlignment="1">
      <alignment horizontal="right" vertical="center" indent="1"/>
    </xf>
    <xf numFmtId="10" fontId="20" fillId="0" borderId="49" xfId="0" applyNumberFormat="1" applyFont="1" applyBorder="1" applyAlignment="1">
      <alignment horizontal="right" vertical="center" indent="1"/>
    </xf>
    <xf numFmtId="10" fontId="15" fillId="0" borderId="33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2" fillId="0" borderId="5" xfId="4" applyFont="1" applyFill="1" applyBorder="1" applyAlignment="1">
      <alignment vertical="center" wrapText="1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6" xfId="7" applyNumberFormat="1" applyFont="1" applyFill="1" applyBorder="1" applyAlignment="1">
      <alignment horizontal="right" vertical="center" wrapText="1" inden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10" fontId="15" fillId="0" borderId="44" xfId="5" applyNumberFormat="1" applyFont="1" applyFill="1" applyBorder="1" applyAlignment="1">
      <alignment horizontal="right" vertical="center" wrapText="1" indent="1"/>
    </xf>
    <xf numFmtId="10" fontId="15" fillId="0" borderId="11" xfId="5" applyNumberFormat="1" applyFont="1" applyFill="1" applyBorder="1" applyAlignment="1">
      <alignment horizontal="right" vertical="center" wrapText="1" indent="1"/>
    </xf>
    <xf numFmtId="0" fontId="10" fillId="0" borderId="50" xfId="0" applyFont="1" applyFill="1" applyBorder="1" applyAlignment="1">
      <alignment horizontal="left" vertical="center" wrapText="1" shrinkToFit="1"/>
    </xf>
    <xf numFmtId="4" fontId="10" fillId="0" borderId="51" xfId="0" applyNumberFormat="1" applyFont="1" applyFill="1" applyBorder="1" applyAlignment="1">
      <alignment horizontal="right" vertical="center" indent="1"/>
    </xf>
    <xf numFmtId="10" fontId="15" fillId="0" borderId="51" xfId="5" applyNumberFormat="1" applyFont="1" applyFill="1" applyBorder="1" applyAlignment="1">
      <alignment horizontal="right" vertical="center" wrapText="1" indent="1"/>
    </xf>
    <xf numFmtId="4" fontId="10" fillId="0" borderId="52" xfId="0" applyNumberFormat="1" applyFont="1" applyFill="1" applyBorder="1" applyAlignment="1">
      <alignment horizontal="right" vertical="center" indent="1"/>
    </xf>
    <xf numFmtId="4" fontId="10" fillId="0" borderId="18" xfId="0" applyNumberFormat="1" applyFont="1" applyFill="1" applyBorder="1" applyAlignment="1">
      <alignment horizontal="right" vertical="center" indent="1"/>
    </xf>
    <xf numFmtId="10" fontId="13" fillId="0" borderId="38" xfId="0" applyNumberFormat="1" applyFont="1" applyBorder="1" applyAlignment="1">
      <alignment horizontal="right" vertical="center" indent="1"/>
    </xf>
    <xf numFmtId="10" fontId="13" fillId="0" borderId="20" xfId="0" applyNumberFormat="1" applyFont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37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10" fontId="21" fillId="0" borderId="53" xfId="5" applyNumberFormat="1" applyFont="1" applyFill="1" applyBorder="1" applyAlignment="1">
      <alignment horizontal="center" vertical="center" wrapText="1"/>
    </xf>
    <xf numFmtId="10" fontId="21" fillId="0" borderId="53" xfId="5" applyNumberFormat="1" applyFont="1" applyFill="1" applyBorder="1" applyAlignment="1">
      <alignment horizontal="right" vertical="center" wrapText="1" indent="1"/>
    </xf>
    <xf numFmtId="0" fontId="10" fillId="0" borderId="54" xfId="0" applyFont="1" applyFill="1" applyBorder="1" applyAlignment="1">
      <alignment horizontal="center" vertical="center"/>
    </xf>
    <xf numFmtId="0" fontId="15" fillId="0" borderId="43" xfId="4" applyFont="1" applyFill="1" applyBorder="1" applyAlignment="1">
      <alignment horizontal="left" vertical="center" wrapText="1"/>
    </xf>
    <xf numFmtId="10" fontId="15" fillId="0" borderId="45" xfId="5" applyNumberFormat="1" applyFont="1" applyFill="1" applyBorder="1" applyAlignment="1">
      <alignment horizontal="right" vertical="center" indent="1"/>
    </xf>
    <xf numFmtId="0" fontId="11" fillId="0" borderId="13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15" fillId="0" borderId="25" xfId="4" applyFont="1" applyBorder="1" applyAlignment="1">
      <alignment vertical="center" wrapText="1"/>
    </xf>
    <xf numFmtId="0" fontId="15" fillId="0" borderId="5" xfId="4" applyFont="1" applyBorder="1" applyAlignment="1">
      <alignment vertical="center" wrapText="1"/>
    </xf>
    <xf numFmtId="0" fontId="15" fillId="0" borderId="62" xfId="4" applyFont="1" applyBorder="1" applyAlignment="1">
      <alignment vertical="center" wrapText="1"/>
    </xf>
    <xf numFmtId="0" fontId="22" fillId="0" borderId="5" xfId="4" applyFont="1" applyBorder="1" applyAlignment="1">
      <alignment vertical="center" wrapText="1"/>
    </xf>
    <xf numFmtId="0" fontId="22" fillId="0" borderId="62" xfId="4" applyFont="1" applyBorder="1" applyAlignment="1">
      <alignment vertical="center" wrapText="1"/>
    </xf>
    <xf numFmtId="0" fontId="10" fillId="0" borderId="25" xfId="0" applyFont="1" applyBorder="1" applyAlignment="1">
      <alignment horizontal="left"/>
    </xf>
    <xf numFmtId="0" fontId="22" fillId="0" borderId="0" xfId="4" applyFont="1" applyAlignment="1">
      <alignment vertical="center" wrapText="1"/>
    </xf>
    <xf numFmtId="0" fontId="22" fillId="0" borderId="63" xfId="4" applyFont="1" applyBorder="1" applyAlignment="1">
      <alignment vertical="center" wrapText="1"/>
    </xf>
    <xf numFmtId="0" fontId="22" fillId="0" borderId="64" xfId="11" applyFont="1" applyBorder="1" applyAlignment="1">
      <alignment vertical="center" wrapText="1"/>
    </xf>
    <xf numFmtId="0" fontId="22" fillId="0" borderId="65" xfId="0" applyFont="1" applyBorder="1"/>
    <xf numFmtId="0" fontId="15" fillId="0" borderId="8" xfId="3" applyFont="1" applyBorder="1" applyAlignment="1">
      <alignment vertical="center" wrapText="1"/>
    </xf>
    <xf numFmtId="0" fontId="22" fillId="0" borderId="0" xfId="0" applyFont="1"/>
    <xf numFmtId="0" fontId="22" fillId="0" borderId="8" xfId="11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1" fillId="0" borderId="0" xfId="4" applyFont="1" applyAlignment="1">
      <alignment vertical="center" wrapText="1"/>
    </xf>
    <xf numFmtId="0" fontId="11" fillId="0" borderId="66" xfId="0" applyFont="1" applyBorder="1" applyAlignment="1">
      <alignment horizontal="center" vertical="center" wrapText="1"/>
    </xf>
    <xf numFmtId="0" fontId="15" fillId="0" borderId="10" xfId="4" applyFont="1" applyBorder="1" applyAlignment="1">
      <alignment vertical="center" wrapText="1"/>
    </xf>
    <xf numFmtId="0" fontId="15" fillId="0" borderId="48" xfId="4" applyFont="1" applyBorder="1" applyAlignment="1">
      <alignment vertical="center" wrapText="1"/>
    </xf>
    <xf numFmtId="4" fontId="22" fillId="0" borderId="8" xfId="11" applyNumberFormat="1" applyFont="1" applyBorder="1" applyAlignment="1">
      <alignment horizontal="center" vertical="center" wrapText="1"/>
    </xf>
    <xf numFmtId="3" fontId="15" fillId="0" borderId="8" xfId="3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 shrinkToFit="1"/>
    </xf>
    <xf numFmtId="0" fontId="22" fillId="0" borderId="21" xfId="4" applyFont="1" applyBorder="1" applyAlignment="1">
      <alignment vertical="center" wrapText="1"/>
    </xf>
    <xf numFmtId="3" fontId="22" fillId="0" borderId="8" xfId="11" applyNumberFormat="1" applyFont="1" applyBorder="1" applyAlignment="1">
      <alignment horizontal="center" vertical="center" wrapText="1"/>
    </xf>
    <xf numFmtId="0" fontId="15" fillId="0" borderId="53" xfId="4" applyFont="1" applyBorder="1" applyAlignment="1">
      <alignment vertical="center" wrapText="1"/>
    </xf>
    <xf numFmtId="0" fontId="21" fillId="0" borderId="53" xfId="4" applyFont="1" applyBorder="1" applyAlignment="1">
      <alignment vertical="center" wrapText="1"/>
    </xf>
    <xf numFmtId="0" fontId="10" fillId="0" borderId="17" xfId="0" applyFont="1" applyBorder="1" applyAlignment="1">
      <alignment horizontal="left" vertical="center" wrapText="1" shrinkToFit="1"/>
    </xf>
    <xf numFmtId="0" fontId="11" fillId="0" borderId="67" xfId="0" applyFont="1" applyBorder="1" applyAlignment="1">
      <alignment vertical="center" wrapText="1"/>
    </xf>
    <xf numFmtId="0" fontId="11" fillId="0" borderId="6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/>
    </xf>
    <xf numFmtId="0" fontId="21" fillId="0" borderId="24" xfId="6" applyFont="1" applyFill="1" applyBorder="1" applyAlignment="1">
      <alignment horizontal="center" vertical="center" wrapText="1"/>
    </xf>
    <xf numFmtId="0" fontId="21" fillId="0" borderId="55" xfId="6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58" xfId="0" applyBorder="1"/>
    <xf numFmtId="0" fontId="21" fillId="0" borderId="24" xfId="6" applyFont="1" applyBorder="1" applyAlignment="1">
      <alignment horizontal="center" vertical="center" wrapText="1"/>
    </xf>
    <xf numFmtId="0" fontId="21" fillId="0" borderId="55" xfId="6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59" xfId="0" applyFont="1" applyBorder="1" applyAlignment="1">
      <alignment horizontal="center" vertical="center" wrapText="1"/>
    </xf>
  </cellXfs>
  <cellStyles count="12">
    <cellStyle name="Відсотковий" xfId="9" builtinId="5"/>
    <cellStyle name="Гиперссылка" xfId="1" xr:uid="{00000000-0005-0000-0000-000001000000}"/>
    <cellStyle name="Звичайний" xfId="0" builtinId="0"/>
    <cellStyle name="Обычный_Nastya_Otkrit" xfId="2" xr:uid="{00000000-0005-0000-0000-000003000000}"/>
    <cellStyle name="Обычный_Відкр_1" xfId="3" xr:uid="{00000000-0005-0000-0000-000004000000}"/>
    <cellStyle name="Обычный_Відкр_1 2" xfId="11" xr:uid="{00000000-0005-0000-0000-000005000000}"/>
    <cellStyle name="Обычный_Відкр_2" xfId="4" xr:uid="{00000000-0005-0000-0000-000006000000}"/>
    <cellStyle name="Обычный_З_2_28.10" xfId="5" xr:uid="{00000000-0005-0000-0000-000007000000}"/>
    <cellStyle name="Обычный_Лист2" xfId="6" xr:uid="{00000000-0005-0000-0000-000008000000}"/>
    <cellStyle name="Обычный_Лист5" xfId="7" xr:uid="{00000000-0005-0000-0000-000009000000}"/>
    <cellStyle name="Открывавшаяся гиперссылка" xfId="8" xr:uid="{00000000-0005-0000-0000-00000A000000}"/>
    <cellStyle name="Процентный 2" xfId="10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Equity Indexes and Rates of Return of Funds with Public Issue</a:t>
            </a:r>
          </a:p>
        </c:rich>
      </c:tx>
      <c:layout>
        <c:manualLayout>
          <c:xMode val="edge"/>
          <c:yMode val="edge"/>
          <c:x val="0.23921043214206347"/>
          <c:y val="1.46104359350774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894420043755897E-2"/>
          <c:y val="0.28084504630759916"/>
          <c:w val="0.95041380908650941"/>
          <c:h val="0.394481770247090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'IDX + ROR'!$B$2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5.7950620919411389E-4"/>
                  <c:y val="2.805150884459711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B2-4744-A1D3-C47F37AE1C3B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EB2-4744-A1D3-C47F37AE1C3B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EB2-4744-A1D3-C47F37AE1C3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July'20</c:v>
                </c:pt>
                <c:pt idx="1">
                  <c:v>August'20</c:v>
                </c:pt>
                <c:pt idx="2">
                  <c:v>YTD 2020</c:v>
                </c:pt>
              </c:strCache>
            </c:strRef>
          </c:cat>
          <c:val>
            <c:numRef>
              <c:f>'IDX + ROR'!$B$3:$B$5</c:f>
              <c:numCache>
                <c:formatCode>0.00%</c:formatCode>
                <c:ptCount val="3"/>
                <c:pt idx="0">
                  <c:v>1.5016217514915997E-3</c:v>
                </c:pt>
                <c:pt idx="1">
                  <c:v>1.9991603526614554E-5</c:v>
                </c:pt>
                <c:pt idx="2">
                  <c:v>-1.8502894143039295E-2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B2-4744-A1D3-C47F37AE1C3B}"/>
            </c:ext>
          </c:extLst>
        </c:ser>
        <c:ser>
          <c:idx val="1"/>
          <c:order val="1"/>
          <c:tx>
            <c:strRef>
              <c:f>'IDX + ROR'!$C$2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8.7252297596236428E-3"/>
                  <c:y val="2.838271203820197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B2-4744-A1D3-C47F37AE1C3B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EB2-4744-A1D3-C47F37AE1C3B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EB2-4744-A1D3-C47F37AE1C3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July'20</c:v>
                </c:pt>
                <c:pt idx="1">
                  <c:v>August'20</c:v>
                </c:pt>
                <c:pt idx="2">
                  <c:v>YTD 2020</c:v>
                </c:pt>
              </c:strCache>
            </c:strRef>
          </c:cat>
          <c:val>
            <c:numRef>
              <c:f>'IDX + ROR'!$C$3:$C$5</c:f>
              <c:numCache>
                <c:formatCode>0.00%</c:formatCode>
                <c:ptCount val="3"/>
                <c:pt idx="0">
                  <c:v>-5.0798843913674951E-2</c:v>
                </c:pt>
                <c:pt idx="1">
                  <c:v>1.9907725835993206E-2</c:v>
                </c:pt>
                <c:pt idx="2">
                  <c:v>-0.1310248103666245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B2-4744-A1D3-C47F37AE1C3B}"/>
            </c:ext>
          </c:extLst>
        </c:ser>
        <c:ser>
          <c:idx val="2"/>
          <c:order val="2"/>
          <c:tx>
            <c:strRef>
              <c:f>'IDX + ROR'!$D$2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2169241832975242E-3"/>
                  <c:y val="-2.125399522102261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B2-4744-A1D3-C47F37AE1C3B}"/>
                </c:ext>
              </c:extLst>
            </c:dLbl>
            <c:dLbl>
              <c:idx val="1"/>
              <c:layout>
                <c:manualLayout>
                  <c:x val="2.1352675940023991E-3"/>
                  <c:y val="-2.463859122087974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EB2-4744-A1D3-C47F37AE1C3B}"/>
                </c:ext>
              </c:extLst>
            </c:dLbl>
            <c:dLbl>
              <c:idx val="2"/>
              <c:layout>
                <c:manualLayout>
                  <c:x val="2.1352523276774171E-3"/>
                  <c:y val="-1.019530653372427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EB2-4744-A1D3-C47F37AE1C3B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EB2-4744-A1D3-C47F37AE1C3B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EB2-4744-A1D3-C47F37AE1C3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July'20</c:v>
                </c:pt>
                <c:pt idx="1">
                  <c:v>August'20</c:v>
                </c:pt>
                <c:pt idx="2">
                  <c:v>YTD 2020</c:v>
                </c:pt>
              </c:strCache>
            </c:strRef>
          </c:cat>
          <c:val>
            <c:numRef>
              <c:f>'IDX + ROR'!$D$3:$D$5</c:f>
              <c:numCache>
                <c:formatCode>0.00%</c:formatCode>
                <c:ptCount val="3"/>
                <c:pt idx="0">
                  <c:v>1.2851838715746057E-2</c:v>
                </c:pt>
                <c:pt idx="1">
                  <c:v>5.0005906590083454E-3</c:v>
                </c:pt>
                <c:pt idx="2">
                  <c:v>4.8985711271222546E-2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B2-4744-A1D3-C47F37AE1C3B}"/>
            </c:ext>
          </c:extLst>
        </c:ser>
        <c:ser>
          <c:idx val="3"/>
          <c:order val="3"/>
          <c:tx>
            <c:strRef>
              <c:f>'IDX + ROR'!$E$2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365286746887977E-3"/>
                  <c:y val="-1.432073248960452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EB2-4744-A1D3-C47F37AE1C3B}"/>
                </c:ext>
              </c:extLst>
            </c:dLbl>
            <c:dLbl>
              <c:idx val="1"/>
              <c:layout>
                <c:manualLayout>
                  <c:x val="1.9365134083637603E-3"/>
                  <c:y val="-5.0178747732120277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EB2-4744-A1D3-C47F37AE1C3B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AEB2-4744-A1D3-C47F37AE1C3B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AEB2-4744-A1D3-C47F37AE1C3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July'20</c:v>
                </c:pt>
                <c:pt idx="1">
                  <c:v>August'20</c:v>
                </c:pt>
                <c:pt idx="2">
                  <c:v>YTD 2020</c:v>
                </c:pt>
              </c:strCache>
            </c:strRef>
          </c:cat>
          <c:val>
            <c:numRef>
              <c:f>'IDX + ROR'!$E$3:$E$5</c:f>
              <c:numCache>
                <c:formatCode>0.00%</c:formatCode>
                <c:ptCount val="3"/>
                <c:pt idx="0">
                  <c:v>1.9415018628398117E-2</c:v>
                </c:pt>
                <c:pt idx="1">
                  <c:v>1.0339790018323858E-3</c:v>
                </c:pt>
                <c:pt idx="2">
                  <c:v>-4.1585324265128232E-2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EB2-4744-A1D3-C47F37AE1C3B}"/>
            </c:ext>
          </c:extLst>
        </c:ser>
        <c:ser>
          <c:idx val="4"/>
          <c:order val="4"/>
          <c:tx>
            <c:strRef>
              <c:f>'IDX + ROR'!$F$2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AEB2-4744-A1D3-C47F37AE1C3B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AEB2-4744-A1D3-C47F37AE1C3B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AEB2-4744-A1D3-C47F37AE1C3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July'20</c:v>
                </c:pt>
                <c:pt idx="1">
                  <c:v>August'20</c:v>
                </c:pt>
                <c:pt idx="2">
                  <c:v>YTD 2020</c:v>
                </c:pt>
              </c:strCache>
            </c:strRef>
          </c:cat>
          <c:val>
            <c:numRef>
              <c:f>'IDX + ROR'!$F$3:$F$5</c:f>
              <c:numCache>
                <c:formatCode>0.00%</c:formatCode>
                <c:ptCount val="3"/>
                <c:pt idx="0">
                  <c:v>1.27896082260468E-2</c:v>
                </c:pt>
                <c:pt idx="1">
                  <c:v>-3.8420650126701372E-2</c:v>
                </c:pt>
                <c:pt idx="2">
                  <c:v>-0.1502788881157453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EB2-4744-A1D3-C47F37AE1C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515833992"/>
        <c:axId val="1"/>
      </c:barChart>
      <c:catAx>
        <c:axId val="515833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5"/>
          <c:min val="-0.16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5158339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019290540133443"/>
          <c:y val="0.88961321026915807"/>
          <c:w val="0.60422443128398373"/>
          <c:h val="6.168850728143796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and Global Equity Indexes 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for the Month</a:t>
            </a:r>
          </a:p>
        </c:rich>
      </c:tx>
      <c:layout>
        <c:manualLayout>
          <c:xMode val="edge"/>
          <c:yMode val="edge"/>
          <c:x val="0.1840493948040966"/>
          <c:y val="1.22783471727310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0666151994809918"/>
          <c:y val="0.20873190193642766"/>
          <c:w val="0.55915958992863646"/>
          <c:h val="0.587996403494119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'IDX + ROR'!$B$27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386-4FB9-9E42-597B374CF911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0386-4FB9-9E42-597B374CF911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386-4FB9-9E42-597B374CF911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386-4FB9-9E42-597B374CF911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386-4FB9-9E42-597B374CF911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0386-4FB9-9E42-597B374CF911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386-4FB9-9E42-597B374CF911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386-4FB9-9E42-597B374CF911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386-4FB9-9E42-597B374CF911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386-4FB9-9E42-597B374CF911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386-4FB9-9E42-597B374CF911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386-4FB9-9E42-597B374CF91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ROR'!$A$28:$A$40</c:f>
              <c:strCache>
                <c:ptCount val="13"/>
                <c:pt idx="0">
                  <c:v>FTSE 100  (UK)</c:v>
                </c:pt>
                <c:pt idx="1">
                  <c:v>PFTS Index</c:v>
                </c:pt>
                <c:pt idx="2">
                  <c:v>WIG20 (Poland)</c:v>
                </c:pt>
                <c:pt idx="3">
                  <c:v>ММВБ (MICEX) (Russia)</c:v>
                </c:pt>
                <c:pt idx="4">
                  <c:v>РТС (RTSI) (Russia)</c:v>
                </c:pt>
                <c:pt idx="5">
                  <c:v>UX Index</c:v>
                </c:pt>
                <c:pt idx="6">
                  <c:v>HANG SENG (Hong Kong)</c:v>
                </c:pt>
                <c:pt idx="7">
                  <c:v>SHANGHAI SE COMPOSITE (China)</c:v>
                </c:pt>
                <c:pt idx="8">
                  <c:v>CAC 40 (France)</c:v>
                </c:pt>
                <c:pt idx="9">
                  <c:v>DAX (Germany)</c:v>
                </c:pt>
                <c:pt idx="10">
                  <c:v>NIKKEI 225 (Japan)</c:v>
                </c:pt>
                <c:pt idx="11">
                  <c:v>S&amp;P 500 (USA)</c:v>
                </c:pt>
                <c:pt idx="12">
                  <c:v>DJIA (USA)</c:v>
                </c:pt>
              </c:strCache>
            </c:strRef>
          </c:cat>
          <c:val>
            <c:numRef>
              <c:f>'IDX + ROR'!$B$28:$B$40</c:f>
              <c:numCache>
                <c:formatCode>0.00%</c:formatCode>
                <c:ptCount val="13"/>
                <c:pt idx="0">
                  <c:v>-6.0548411600336305E-3</c:v>
                </c:pt>
                <c:pt idx="1">
                  <c:v>1.9991603526614554E-5</c:v>
                </c:pt>
                <c:pt idx="2">
                  <c:v>1.8483315794833644E-2</c:v>
                </c:pt>
                <c:pt idx="3">
                  <c:v>1.8763072843860806E-2</c:v>
                </c:pt>
                <c:pt idx="4">
                  <c:v>1.9571627620621479E-2</c:v>
                </c:pt>
                <c:pt idx="5">
                  <c:v>1.9907725835993206E-2</c:v>
                </c:pt>
                <c:pt idx="6">
                  <c:v>2.3650812043739977E-2</c:v>
                </c:pt>
                <c:pt idx="7">
                  <c:v>2.5882097032939422E-2</c:v>
                </c:pt>
                <c:pt idx="8">
                  <c:v>3.4184907466830117E-2</c:v>
                </c:pt>
                <c:pt idx="9">
                  <c:v>5.1327988461313367E-2</c:v>
                </c:pt>
                <c:pt idx="10">
                  <c:v>6.5857208659603872E-2</c:v>
                </c:pt>
                <c:pt idx="11">
                  <c:v>7.0064687324219221E-2</c:v>
                </c:pt>
                <c:pt idx="12">
                  <c:v>7.5741855706302985E-2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386-4FB9-9E42-597B374CF911}"/>
            </c:ext>
          </c:extLst>
        </c:ser>
        <c:ser>
          <c:idx val="1"/>
          <c:order val="1"/>
          <c:tx>
            <c:strRef>
              <c:f>'IDX + ROR'!$C$27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'IDX + ROR'!$A$28:$A$40</c:f>
              <c:strCache>
                <c:ptCount val="13"/>
                <c:pt idx="0">
                  <c:v>FTSE 100  (UK)</c:v>
                </c:pt>
                <c:pt idx="1">
                  <c:v>PFTS Index</c:v>
                </c:pt>
                <c:pt idx="2">
                  <c:v>WIG20 (Poland)</c:v>
                </c:pt>
                <c:pt idx="3">
                  <c:v>ММВБ (MICEX) (Russia)</c:v>
                </c:pt>
                <c:pt idx="4">
                  <c:v>РТС (RTSI) (Russia)</c:v>
                </c:pt>
                <c:pt idx="5">
                  <c:v>UX Index</c:v>
                </c:pt>
                <c:pt idx="6">
                  <c:v>HANG SENG (Hong Kong)</c:v>
                </c:pt>
                <c:pt idx="7">
                  <c:v>SHANGHAI SE COMPOSITE (China)</c:v>
                </c:pt>
                <c:pt idx="8">
                  <c:v>CAC 40 (France)</c:v>
                </c:pt>
                <c:pt idx="9">
                  <c:v>DAX (Germany)</c:v>
                </c:pt>
                <c:pt idx="10">
                  <c:v>NIKKEI 225 (Japan)</c:v>
                </c:pt>
                <c:pt idx="11">
                  <c:v>S&amp;P 500 (USA)</c:v>
                </c:pt>
                <c:pt idx="12">
                  <c:v>DJIA (USA)</c:v>
                </c:pt>
              </c:strCache>
            </c:strRef>
          </c:cat>
          <c:val>
            <c:numRef>
              <c:f>'IDX + ROR'!$C$28:$C$40</c:f>
              <c:numCache>
                <c:formatCode>0.00%</c:formatCode>
                <c:ptCount val="13"/>
                <c:pt idx="0">
                  <c:v>-0.22279129830664868</c:v>
                </c:pt>
                <c:pt idx="1">
                  <c:v>-1.8502894143039295E-2</c:v>
                </c:pt>
                <c:pt idx="2">
                  <c:v>-0.16272807184815519</c:v>
                </c:pt>
                <c:pt idx="3">
                  <c:v>-2.6156730260976313E-2</c:v>
                </c:pt>
                <c:pt idx="4">
                  <c:v>-0.18743382485861126</c:v>
                </c:pt>
                <c:pt idx="5">
                  <c:v>-0.1310248103666245</c:v>
                </c:pt>
                <c:pt idx="6">
                  <c:v>-0.1068721787174417</c:v>
                </c:pt>
                <c:pt idx="7">
                  <c:v>0.1132939031906941</c:v>
                </c:pt>
                <c:pt idx="8">
                  <c:v>-0.1724372120721438</c:v>
                </c:pt>
                <c:pt idx="9">
                  <c:v>-2.2917184000917912E-2</c:v>
                </c:pt>
                <c:pt idx="10">
                  <c:v>-2.1848429741865072E-2</c:v>
                </c:pt>
                <c:pt idx="11">
                  <c:v>8.3425674295371399E-2</c:v>
                </c:pt>
                <c:pt idx="12">
                  <c:v>-3.7980352114551641E-3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86-4FB9-9E42-597B374CF9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515827432"/>
        <c:axId val="1"/>
      </c:barChart>
      <c:catAx>
        <c:axId val="5158274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2"/>
          <c:min val="-0.25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5158274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6915015808186024"/>
          <c:y val="0.88813377882754507"/>
          <c:w val="0.54776605596457328"/>
          <c:h val="5.593469267577472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Funds' Shares in Aggregate NAV of Open-Ended CII</a:t>
            </a:r>
          </a:p>
        </c:rich>
      </c:tx>
      <c:layout>
        <c:manualLayout>
          <c:xMode val="edge"/>
          <c:yMode val="edge"/>
          <c:x val="0.26083858740773824"/>
          <c:y val="7.3232447392152941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7716826212420868"/>
          <c:y val="0.35227332452432192"/>
          <c:w val="0.29263054819981704"/>
          <c:h val="0.3232328712481232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2D-40D5-9840-F2F5BC38207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22D-40D5-9840-F2F5BC38207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122D-40D5-9840-F2F5BC38207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22D-40D5-9840-F2F5BC38207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122D-40D5-9840-F2F5BC38207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22D-40D5-9840-F2F5BC38207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122D-40D5-9840-F2F5BC38207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22D-40D5-9840-F2F5BC38207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122D-40D5-9840-F2F5BC38207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22D-40D5-9840-F2F5BC38207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122D-40D5-9840-F2F5BC38207C}"/>
              </c:ext>
            </c:extLst>
          </c:dPt>
          <c:dLbls>
            <c:dLbl>
              <c:idx val="0"/>
              <c:layout>
                <c:manualLayout>
                  <c:x val="-2.8715851556216421E-2"/>
                  <c:y val="-0.1083961778311436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2D-40D5-9840-F2F5BC38207C}"/>
                </c:ext>
              </c:extLst>
            </c:dLbl>
            <c:dLbl>
              <c:idx val="1"/>
              <c:layout>
                <c:manualLayout>
                  <c:x val="3.1015372528125751E-2"/>
                  <c:y val="-9.459858873546483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2D-40D5-9840-F2F5BC38207C}"/>
                </c:ext>
              </c:extLst>
            </c:dLbl>
            <c:dLbl>
              <c:idx val="2"/>
              <c:layout>
                <c:manualLayout>
                  <c:x val="8.1381381916182272E-2"/>
                  <c:y val="-0.1133880595861172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2D-40D5-9840-F2F5BC38207C}"/>
                </c:ext>
              </c:extLst>
            </c:dLbl>
            <c:dLbl>
              <c:idx val="3"/>
              <c:layout>
                <c:manualLayout>
                  <c:x val="0.10161451012244138"/>
                  <c:y val="-6.673856172273229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2D-40D5-9840-F2F5BC38207C}"/>
                </c:ext>
              </c:extLst>
            </c:dLbl>
            <c:dLbl>
              <c:idx val="4"/>
              <c:layout>
                <c:manualLayout>
                  <c:x val="8.1889924882001863E-2"/>
                  <c:y val="7.032872062105399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2D-40D5-9840-F2F5BC38207C}"/>
                </c:ext>
              </c:extLst>
            </c:dLbl>
            <c:dLbl>
              <c:idx val="5"/>
              <c:layout>
                <c:manualLayout>
                  <c:x val="8.9632562565789109E-2"/>
                  <c:y val="6.338532576376976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2D-40D5-9840-F2F5BC38207C}"/>
                </c:ext>
              </c:extLst>
            </c:dLbl>
            <c:dLbl>
              <c:idx val="6"/>
              <c:layout>
                <c:manualLayout>
                  <c:x val="4.3985314212935167E-2"/>
                  <c:y val="5.118627447116486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2D-40D5-9840-F2F5BC38207C}"/>
                </c:ext>
              </c:extLst>
            </c:dLbl>
            <c:dLbl>
              <c:idx val="7"/>
              <c:layout>
                <c:manualLayout>
                  <c:x val="-7.3989288286872068E-2"/>
                  <c:y val="0.106096670605940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2D-40D5-9840-F2F5BC38207C}"/>
                </c:ext>
              </c:extLst>
            </c:dLbl>
            <c:dLbl>
              <c:idx val="8"/>
              <c:layout>
                <c:manualLayout>
                  <c:x val="-6.8022209611384443E-2"/>
                  <c:y val="1.627722683768317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2D-40D5-9840-F2F5BC38207C}"/>
                </c:ext>
              </c:extLst>
            </c:dLbl>
            <c:dLbl>
              <c:idx val="9"/>
              <c:layout>
                <c:manualLayout>
                  <c:x val="-8.4623481584624127E-2"/>
                  <c:y val="-9.117944259504950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2D-40D5-9840-F2F5BC38207C}"/>
                </c:ext>
              </c:extLst>
            </c:dLbl>
            <c:dLbl>
              <c:idx val="10"/>
              <c:layout>
                <c:manualLayout>
                  <c:x val="-4.8950527826630064E-2"/>
                  <c:y val="-0.1074978715107794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2D-40D5-9840-F2F5BC38207C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O_NAV!$B$22:$B$32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UNIVER.UA/Myhailo Hrushevskyi: Fond Derzhavnykh Paperiv</c:v>
                </c:pt>
                <c:pt idx="3">
                  <c:v>OTP Fond Aktsii</c:v>
                </c:pt>
                <c:pt idx="4">
                  <c:v>UNIVER.UA/Iaroslav Mudryi: Fond Aktsii</c:v>
                </c:pt>
                <c:pt idx="5">
                  <c:v>Sofiivskyi</c:v>
                </c:pt>
                <c:pt idx="6">
                  <c:v>КІNTO-Ekviti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VSI</c:v>
                </c:pt>
              </c:strCache>
            </c:strRef>
          </c:cat>
          <c:val>
            <c:numRef>
              <c:f>O_NAV!$C$22:$C$32</c:f>
              <c:numCache>
                <c:formatCode>#,##0.00</c:formatCode>
                <c:ptCount val="11"/>
                <c:pt idx="0">
                  <c:v>4571245.1700999886</c:v>
                </c:pt>
                <c:pt idx="1">
                  <c:v>28907082.68</c:v>
                </c:pt>
                <c:pt idx="2">
                  <c:v>7706083.9800000004</c:v>
                </c:pt>
                <c:pt idx="3">
                  <c:v>5630657.3899999997</c:v>
                </c:pt>
                <c:pt idx="4">
                  <c:v>5299534.82</c:v>
                </c:pt>
                <c:pt idx="5">
                  <c:v>5048912.4600999998</c:v>
                </c:pt>
                <c:pt idx="6">
                  <c:v>4726821.26</c:v>
                </c:pt>
                <c:pt idx="7">
                  <c:v>4676397.9800000004</c:v>
                </c:pt>
                <c:pt idx="8">
                  <c:v>3686370.76</c:v>
                </c:pt>
                <c:pt idx="9">
                  <c:v>3621003.81</c:v>
                </c:pt>
                <c:pt idx="10">
                  <c:v>1897292.31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22D-40D5-9840-F2F5BC38207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22D-40D5-9840-F2F5BC3820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122D-40D5-9840-F2F5BC38207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22D-40D5-9840-F2F5BC38207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22D-40D5-9840-F2F5BC38207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22D-40D5-9840-F2F5BC38207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22D-40D5-9840-F2F5BC38207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122D-40D5-9840-F2F5BC38207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122D-40D5-9840-F2F5BC38207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122D-40D5-9840-F2F5BC38207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122D-40D5-9840-F2F5BC38207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122D-40D5-9840-F2F5BC38207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O_NAV!$B$22:$B$32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UNIVER.UA/Myhailo Hrushevskyi: Fond Derzhavnykh Paperiv</c:v>
                </c:pt>
                <c:pt idx="3">
                  <c:v>OTP Fond Aktsii</c:v>
                </c:pt>
                <c:pt idx="4">
                  <c:v>UNIVER.UA/Iaroslav Mudryi: Fond Aktsii</c:v>
                </c:pt>
                <c:pt idx="5">
                  <c:v>Sofiivskyi</c:v>
                </c:pt>
                <c:pt idx="6">
                  <c:v>КІNTO-Ekviti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VSI</c:v>
                </c:pt>
              </c:strCache>
            </c:strRef>
          </c:cat>
          <c:val>
            <c:numRef>
              <c:f>O_NAV!$D$22:$D$32</c:f>
              <c:numCache>
                <c:formatCode>0.00%</c:formatCode>
                <c:ptCount val="11"/>
                <c:pt idx="0">
                  <c:v>5.9170126985470278E-2</c:v>
                </c:pt>
                <c:pt idx="1">
                  <c:v>0.37417283241399091</c:v>
                </c:pt>
                <c:pt idx="2">
                  <c:v>9.9747432196318764E-2</c:v>
                </c:pt>
                <c:pt idx="3">
                  <c:v>7.2883142421934277E-2</c:v>
                </c:pt>
                <c:pt idx="4">
                  <c:v>6.8597096982322317E-2</c:v>
                </c:pt>
                <c:pt idx="5">
                  <c:v>6.535304502079585E-2</c:v>
                </c:pt>
                <c:pt idx="6">
                  <c:v>6.1183901493890538E-2</c:v>
                </c:pt>
                <c:pt idx="7">
                  <c:v>6.0531223335182502E-2</c:v>
                </c:pt>
                <c:pt idx="8">
                  <c:v>4.7716326267390613E-2</c:v>
                </c:pt>
                <c:pt idx="9">
                  <c:v>4.6870217474659144E-2</c:v>
                </c:pt>
                <c:pt idx="10">
                  <c:v>2.4558522401195267E-2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22D-40D5-9840-F2F5BC3820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Open-Ended CIIs' NAV for the Month</a:t>
            </a:r>
          </a:p>
        </c:rich>
      </c:tx>
      <c:layout>
        <c:manualLayout>
          <c:xMode val="edge"/>
          <c:yMode val="edge"/>
          <c:x val="0.40448103386044709"/>
          <c:y val="3.8415416812049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252580074098484E-2"/>
          <c:y val="0.4093642854034048"/>
          <c:w val="0.89898251936556584"/>
          <c:h val="0.3229295975762929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O_dynamics NAV'!$C$56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5EB-4D82-B904-CA4755D4F1DE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E5EB-4D82-B904-CA4755D4F1DE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E5EB-4D82-B904-CA4755D4F1DE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E5EB-4D82-B904-CA4755D4F1DE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E5EB-4D82-B904-CA4755D4F1DE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E5EB-4D82-B904-CA4755D4F1DE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5EB-4D82-B904-CA4755D4F1DE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5EB-4D82-B904-CA4755D4F1DE}"/>
                </c:ext>
              </c:extLst>
            </c:dLbl>
            <c:dLbl>
              <c:idx val="8"/>
              <c:layout>
                <c:manualLayout>
                  <c:x val="4.6828805868937007E-4"/>
                  <c:y val="-2.5403092345999134E-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EB-4D82-B904-CA4755D4F1DE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5EB-4D82-B904-CA4755D4F1DE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5EB-4D82-B904-CA4755D4F1DE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5EB-4D82-B904-CA4755D4F1DE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5EB-4D82-B904-CA4755D4F1DE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5EB-4D82-B904-CA4755D4F1DE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5EB-4D82-B904-CA4755D4F1DE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5EB-4D82-B904-CA4755D4F1DE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E5EB-4D82-B904-CA4755D4F1DE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E5EB-4D82-B904-CA4755D4F1DE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E5EB-4D82-B904-CA4755D4F1DE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5EB-4D82-B904-CA4755D4F1DE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5EB-4D82-B904-CA4755D4F1DE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NAV'!$B$57:$B$67</c:f>
              <c:strCache>
                <c:ptCount val="11"/>
                <c:pt idx="0">
                  <c:v>UNIVER.UA/Iaroslav Mudryi: Fond Aktsii</c:v>
                </c:pt>
                <c:pt idx="1">
                  <c:v>KINTO-Kaznacheiskyi</c:v>
                </c:pt>
                <c:pt idx="2">
                  <c:v>VSI</c:v>
                </c:pt>
                <c:pt idx="3">
                  <c:v>Nadbannia</c:v>
                </c:pt>
                <c:pt idx="4">
                  <c:v>Sofiivskyi</c:v>
                </c:pt>
                <c:pt idx="5">
                  <c:v>OTP Fond Aktsii</c:v>
                </c:pt>
                <c:pt idx="6">
                  <c:v>КІNTO-Ekviti</c:v>
                </c:pt>
                <c:pt idx="7">
                  <c:v>КІNТО-Klasychnyi</c:v>
                </c:pt>
                <c:pt idx="8">
                  <c:v>UNIVER.UA/Volodymyr Velykyi: Fond Zbalansovanyi</c:v>
                </c:pt>
                <c:pt idx="9">
                  <c:v>UNIVER.UA/Myhailo Hrushevskyi: Fond Derzhavnykh Paperiv</c:v>
                </c:pt>
                <c:pt idx="10">
                  <c:v>Others</c:v>
                </c:pt>
              </c:strCache>
            </c:strRef>
          </c:cat>
          <c:val>
            <c:numRef>
              <c:f>' O_dynamics NAV'!$C$57:$C$67</c:f>
              <c:numCache>
                <c:formatCode>#,##0.00</c:formatCode>
                <c:ptCount val="11"/>
                <c:pt idx="0">
                  <c:v>966.17123000000038</c:v>
                </c:pt>
                <c:pt idx="1">
                  <c:v>131.89895999999996</c:v>
                </c:pt>
                <c:pt idx="2">
                  <c:v>93.929249999999996</c:v>
                </c:pt>
                <c:pt idx="3">
                  <c:v>127.81719999999996</c:v>
                </c:pt>
                <c:pt idx="4">
                  <c:v>327.87716999999998</c:v>
                </c:pt>
                <c:pt idx="5">
                  <c:v>-130.83841000000015</c:v>
                </c:pt>
                <c:pt idx="6">
                  <c:v>-164.45878000000025</c:v>
                </c:pt>
                <c:pt idx="7">
                  <c:v>-624.6155599999986</c:v>
                </c:pt>
                <c:pt idx="8">
                  <c:v>-117.67642999999994</c:v>
                </c:pt>
                <c:pt idx="9">
                  <c:v>-757.1160599999987</c:v>
                </c:pt>
                <c:pt idx="10">
                  <c:v>10.75689999999986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5EB-4D82-B904-CA4755D4F1DE}"/>
            </c:ext>
          </c:extLst>
        </c:ser>
        <c:ser>
          <c:idx val="0"/>
          <c:order val="1"/>
          <c:tx>
            <c:strRef>
              <c:f>' O_dynamics NAV'!$E$56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0295960872004829E-3"/>
                  <c:y val="-4.7173821551700357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5EB-4D82-B904-CA4755D4F1DE}"/>
                </c:ext>
              </c:extLst>
            </c:dLbl>
            <c:dLbl>
              <c:idx val="1"/>
              <c:layout>
                <c:manualLayout>
                  <c:x val="4.9190510433081425E-3"/>
                  <c:y val="-2.3205127315929497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5EB-4D82-B904-CA4755D4F1DE}"/>
                </c:ext>
              </c:extLst>
            </c:dLbl>
            <c:dLbl>
              <c:idx val="2"/>
              <c:layout>
                <c:manualLayout>
                  <c:x val="4.3403715238251039E-3"/>
                  <c:y val="3.6758345917529023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5EB-4D82-B904-CA4755D4F1DE}"/>
                </c:ext>
              </c:extLst>
            </c:dLbl>
            <c:dLbl>
              <c:idx val="3"/>
              <c:layout>
                <c:manualLayout>
                  <c:x val="4.488485362997785E-3"/>
                  <c:y val="-3.780285218959456E-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5EB-4D82-B904-CA4755D4F1DE}"/>
                </c:ext>
              </c:extLst>
            </c:dLbl>
            <c:dLbl>
              <c:idx val="4"/>
              <c:layout>
                <c:manualLayout>
                  <c:x val="2.2804764019822565E-3"/>
                  <c:y val="-8.0002711213467137E-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5EB-4D82-B904-CA4755D4F1DE}"/>
                </c:ext>
              </c:extLst>
            </c:dLbl>
            <c:dLbl>
              <c:idx val="5"/>
              <c:layout>
                <c:manualLayout>
                  <c:x val="1.6139255203886371E-3"/>
                  <c:y val="-2.000508887511243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5EB-4D82-B904-CA4755D4F1DE}"/>
                </c:ext>
              </c:extLst>
            </c:dLbl>
            <c:dLbl>
              <c:idx val="6"/>
              <c:layout>
                <c:manualLayout>
                  <c:x val="3.3913688010938081E-3"/>
                  <c:y val="-5.6019542136409584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5EB-4D82-B904-CA4755D4F1DE}"/>
                </c:ext>
              </c:extLst>
            </c:dLbl>
            <c:dLbl>
              <c:idx val="7"/>
              <c:layout>
                <c:manualLayout>
                  <c:x val="2.1845564045747112E-3"/>
                  <c:y val="8.9013252024224832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5EB-4D82-B904-CA4755D4F1DE}"/>
                </c:ext>
              </c:extLst>
            </c:dLbl>
            <c:dLbl>
              <c:idx val="8"/>
              <c:layout>
                <c:manualLayout>
                  <c:x val="2.6461881624072481E-3"/>
                  <c:y val="-3.3915285597886369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5EB-4D82-B904-CA4755D4F1DE}"/>
                </c:ext>
              </c:extLst>
            </c:dLbl>
            <c:dLbl>
              <c:idx val="9"/>
              <c:layout>
                <c:manualLayout>
                  <c:x val="2.2990982790862535E-3"/>
                  <c:y val="9.2064890506372565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5EB-4D82-B904-CA4755D4F1DE}"/>
                </c:ext>
              </c:extLst>
            </c:dLbl>
            <c:dLbl>
              <c:idx val="10"/>
              <c:layout>
                <c:manualLayout>
                  <c:x val="1.539829995485853E-3"/>
                  <c:y val="-4.521785280106716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5EB-4D82-B904-CA4755D4F1DE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4501069819262671"/>
                  <c:y val="0.363745977939095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5EB-4D82-B904-CA4755D4F1DE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9022459019515405"/>
                  <c:y val="0.3577435690622130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5EB-4D82-B904-CA4755D4F1DE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3421648511653184"/>
                  <c:y val="0.3925575405481330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5EB-4D82-B904-CA4755D4F1DE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7902304475867614"/>
                  <c:y val="0.3553426055114599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5EB-4D82-B904-CA4755D4F1DE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2464426912158675"/>
                  <c:y val="0.3589440508375895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5EB-4D82-B904-CA4755D4F1DE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6659950224104889"/>
                  <c:y val="0.3613450143883426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5EB-4D82-B904-CA4755D4F1DE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0936940008127745"/>
                  <c:y val="0.3661469414898489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5EB-4D82-B904-CA4755D4F1DE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4562198015537604"/>
                  <c:y val="0.424970548483299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5EB-4D82-B904-CA4755D4F1DE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78533679081867291"/>
                  <c:y val="0.4753907830491152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5EB-4D82-B904-CA4755D4F1DE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1792337964932316"/>
                  <c:y val="0.6782722030877528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5EB-4D82-B904-CA4755D4F1DE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86721059525568178"/>
                  <c:y val="0.424970548483299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5EB-4D82-B904-CA4755D4F1DE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NAV'!$B$57:$B$67</c:f>
              <c:strCache>
                <c:ptCount val="11"/>
                <c:pt idx="0">
                  <c:v>UNIVER.UA/Iaroslav Mudryi: Fond Aktsii</c:v>
                </c:pt>
                <c:pt idx="1">
                  <c:v>KINTO-Kaznacheiskyi</c:v>
                </c:pt>
                <c:pt idx="2">
                  <c:v>VSI</c:v>
                </c:pt>
                <c:pt idx="3">
                  <c:v>Nadbannia</c:v>
                </c:pt>
                <c:pt idx="4">
                  <c:v>Sofiivskyi</c:v>
                </c:pt>
                <c:pt idx="5">
                  <c:v>OTP Fond Aktsii</c:v>
                </c:pt>
                <c:pt idx="6">
                  <c:v>КІNTO-Ekviti</c:v>
                </c:pt>
                <c:pt idx="7">
                  <c:v>КІNТО-Klasychnyi</c:v>
                </c:pt>
                <c:pt idx="8">
                  <c:v>UNIVER.UA/Volodymyr Velykyi: Fond Zbalansovanyi</c:v>
                </c:pt>
                <c:pt idx="9">
                  <c:v>UNIVER.UA/Myhailo Hrushevskyi: Fond Derzhavnykh Paperiv</c:v>
                </c:pt>
                <c:pt idx="10">
                  <c:v>Others</c:v>
                </c:pt>
              </c:strCache>
            </c:strRef>
          </c:cat>
          <c:val>
            <c:numRef>
              <c:f>' O_dynamics NAV'!$E$57:$E$67</c:f>
              <c:numCache>
                <c:formatCode>#,##0.00</c:formatCode>
                <c:ptCount val="11"/>
                <c:pt idx="0">
                  <c:v>801.01733777226366</c:v>
                </c:pt>
                <c:pt idx="1">
                  <c:v>191.32578530378387</c:v>
                </c:pt>
                <c:pt idx="2">
                  <c:v>98.780881833460597</c:v>
                </c:pt>
                <c:pt idx="3">
                  <c:v>69.527341458875071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-10.809941440624383</c:v>
                </c:pt>
                <c:pt idx="8">
                  <c:v>-98.244795017482431</c:v>
                </c:pt>
                <c:pt idx="9">
                  <c:v>-897.45850660241024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E5EB-4D82-B904-CA4755D4F1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517718848"/>
        <c:axId val="1"/>
      </c:barChart>
      <c:lineChart>
        <c:grouping val="standard"/>
        <c:varyColors val="0"/>
        <c:ser>
          <c:idx val="2"/>
          <c:order val="2"/>
          <c:tx>
            <c:strRef>
              <c:f>' O_dynamics NAV'!$D$56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493858450578523E-2"/>
                  <c:y val="-8.649447896710044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E5EB-4D82-B904-CA4755D4F1DE}"/>
                </c:ext>
              </c:extLst>
            </c:dLbl>
            <c:dLbl>
              <c:idx val="1"/>
              <c:layout>
                <c:manualLayout>
                  <c:x val="-1.5865088647191411E-2"/>
                  <c:y val="-5.58897182767850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5EB-4D82-B904-CA4755D4F1DE}"/>
                </c:ext>
              </c:extLst>
            </c:dLbl>
            <c:dLbl>
              <c:idx val="2"/>
              <c:layout>
                <c:manualLayout>
                  <c:x val="-6.3483305192067463E-3"/>
                  <c:y val="4.759377547772847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E5EB-4D82-B904-CA4755D4F1DE}"/>
                </c:ext>
              </c:extLst>
            </c:dLbl>
            <c:dLbl>
              <c:idx val="3"/>
              <c:layout>
                <c:manualLayout>
                  <c:x val="-1.4754196248079832E-2"/>
                  <c:y val="4.473443210456484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E5EB-4D82-B904-CA4755D4F1DE}"/>
                </c:ext>
              </c:extLst>
            </c:dLbl>
            <c:dLbl>
              <c:idx val="4"/>
              <c:layout>
                <c:manualLayout>
                  <c:x val="-1.8272073652355281E-2"/>
                  <c:y val="4.026195814633115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E5EB-4D82-B904-CA4755D4F1DE}"/>
                </c:ext>
              </c:extLst>
            </c:dLbl>
            <c:dLbl>
              <c:idx val="5"/>
              <c:layout>
                <c:manualLayout>
                  <c:x val="-1.81239598131826E-2"/>
                  <c:y val="0.10669769582150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5EB-4D82-B904-CA4755D4F1DE}"/>
                </c:ext>
              </c:extLst>
            </c:dLbl>
            <c:dLbl>
              <c:idx val="6"/>
              <c:layout>
                <c:manualLayout>
                  <c:x val="-1.8383178334392958E-2"/>
                  <c:y val="9.055547936812624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5EB-4D82-B904-CA4755D4F1DE}"/>
                </c:ext>
              </c:extLst>
            </c:dLbl>
            <c:dLbl>
              <c:idx val="7"/>
              <c:layout>
                <c:manualLayout>
                  <c:x val="-1.5791070332921486E-2"/>
                  <c:y val="9.991430161446446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5EB-4D82-B904-CA4755D4F1DE}"/>
                </c:ext>
              </c:extLst>
            </c:dLbl>
            <c:dLbl>
              <c:idx val="8"/>
              <c:layout>
                <c:manualLayout>
                  <c:x val="-1.9308947737196935E-2"/>
                  <c:y val="9.544525400659542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5EB-4D82-B904-CA4755D4F1DE}"/>
                </c:ext>
              </c:extLst>
            </c:dLbl>
            <c:dLbl>
              <c:idx val="9"/>
              <c:layout>
                <c:manualLayout>
                  <c:x val="-2.1197495699940005E-2"/>
                  <c:y val="5.15197418595595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5EB-4D82-B904-CA4755D4F1DE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E5EB-4D82-B904-CA4755D4F1DE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54587448942365"/>
                  <c:y val="1.200481775376553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5EB-4D82-B904-CA4755D4F1DE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86359750948482"/>
                  <c:y val="9.6038542030124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5EB-4D82-B904-CA4755D4F1DE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E5EB-4D82-B904-CA4755D4F1DE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E5EB-4D82-B904-CA4755D4F1DE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E5EB-4D82-B904-CA4755D4F1DE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4541821950112608"/>
                  <c:y val="9.6038542030124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5EB-4D82-B904-CA4755D4F1DE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79022477914327038"/>
                  <c:y val="9.6038542030124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5EB-4D82-B904-CA4755D4F1DE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3503133878541458"/>
                  <c:y val="9.6038542030124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E5EB-4D82-B904-CA4755D4F1DE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E5EB-4D82-B904-CA4755D4F1DE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E5EB-4D82-B904-CA4755D4F1DE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E5EB-4D82-B904-CA4755D4F1D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NAV'!$B$57:$B$66</c:f>
              <c:strCache>
                <c:ptCount val="10"/>
                <c:pt idx="0">
                  <c:v>UNIVER.UA/Iaroslav Mudryi: Fond Aktsii</c:v>
                </c:pt>
                <c:pt idx="1">
                  <c:v>KINTO-Kaznacheiskyi</c:v>
                </c:pt>
                <c:pt idx="2">
                  <c:v>VSI</c:v>
                </c:pt>
                <c:pt idx="3">
                  <c:v>Nadbannia</c:v>
                </c:pt>
                <c:pt idx="4">
                  <c:v>Sofiivskyi</c:v>
                </c:pt>
                <c:pt idx="5">
                  <c:v>OTP Fond Aktsii</c:v>
                </c:pt>
                <c:pt idx="6">
                  <c:v>КІNTO-Ekviti</c:v>
                </c:pt>
                <c:pt idx="7">
                  <c:v>КІNТО-Klasychnyi</c:v>
                </c:pt>
                <c:pt idx="8">
                  <c:v>UNIVER.UA/Volodymyr Velykyi: Fond Zbalansovanyi</c:v>
                </c:pt>
                <c:pt idx="9">
                  <c:v>UNIVER.UA/Myhailo Hrushevskyi: Fond Derzhavnykh Paperiv</c:v>
                </c:pt>
              </c:strCache>
            </c:strRef>
          </c:cat>
          <c:val>
            <c:numRef>
              <c:f>' O_dynamics NAV'!$D$57:$D$66</c:f>
              <c:numCache>
                <c:formatCode>0.00%</c:formatCode>
                <c:ptCount val="10"/>
                <c:pt idx="0">
                  <c:v>0.22296103475591356</c:v>
                </c:pt>
                <c:pt idx="1">
                  <c:v>3.7803094395400576E-2</c:v>
                </c:pt>
                <c:pt idx="2">
                  <c:v>5.2085601664703059E-2</c:v>
                </c:pt>
                <c:pt idx="3">
                  <c:v>0.17082859201879935</c:v>
                </c:pt>
                <c:pt idx="4">
                  <c:v>6.9450268818696967E-2</c:v>
                </c:pt>
                <c:pt idx="5">
                  <c:v>-2.2709104465545242E-2</c:v>
                </c:pt>
                <c:pt idx="6">
                  <c:v>-3.3622851003231501E-2</c:v>
                </c:pt>
                <c:pt idx="7">
                  <c:v>-2.1150682054375435E-2</c:v>
                </c:pt>
                <c:pt idx="8">
                  <c:v>-7.3445069591127315E-2</c:v>
                </c:pt>
                <c:pt idx="9">
                  <c:v>-8.9459785473769649E-2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E5EB-4D82-B904-CA4755D4F1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1771884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1100"/>
          <c:min val="-9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177188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8.3910466238924591E-2"/>
          <c:y val="0.7551030367118523"/>
          <c:w val="0.46069289959331894"/>
          <c:h val="5.16207163411918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OPen-ended Funds, Bank Deposits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32222246259542431"/>
          <c:y val="5.325444171644161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1111141779416209E-2"/>
          <c:y val="0.11834320381431473"/>
          <c:w val="0.94111181316663584"/>
          <c:h val="0.845562191253278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210-4CAC-8303-112F3742F648}"/>
              </c:ext>
            </c:extLst>
          </c:dPt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210-4CAC-8303-112F3742F64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210-4CAC-8303-112F3742F64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210-4CAC-8303-112F3742F64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10-4CAC-8303-112F3742F64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210-4CAC-8303-112F3742F648}"/>
              </c:ext>
            </c:extLst>
          </c:dPt>
          <c:dPt>
            <c:idx val="6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210-4CAC-8303-112F3742F648}"/>
              </c:ext>
            </c:extLst>
          </c:dPt>
          <c:dPt>
            <c:idx val="7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10-4CAC-8303-112F3742F648}"/>
              </c:ext>
            </c:extLst>
          </c:dPt>
          <c:dPt>
            <c:idx val="8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210-4CAC-8303-112F3742F648}"/>
              </c:ext>
            </c:extLst>
          </c:dPt>
          <c:dPt>
            <c:idx val="9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10-4CAC-8303-112F3742F648}"/>
              </c:ext>
            </c:extLst>
          </c:dPt>
          <c:dPt>
            <c:idx val="10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210-4CAC-8303-112F3742F648}"/>
              </c:ext>
            </c:extLst>
          </c:dPt>
          <c:dPt>
            <c:idx val="1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210-4CAC-8303-112F3742F648}"/>
              </c:ext>
            </c:extLst>
          </c:dPt>
          <c:dPt>
            <c:idx val="1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10-4CAC-8303-112F3742F648}"/>
              </c:ext>
            </c:extLst>
          </c:dPt>
          <c:dPt>
            <c:idx val="1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10-4CAC-8303-112F3742F648}"/>
              </c:ext>
            </c:extLst>
          </c:dPt>
          <c:dPt>
            <c:idx val="1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210-4CAC-8303-112F3742F648}"/>
              </c:ext>
            </c:extLst>
          </c:dPt>
          <c:dPt>
            <c:idx val="1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0210-4CAC-8303-112F3742F648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0210-4CAC-8303-112F3742F648}"/>
              </c:ext>
            </c:extLst>
          </c:dPt>
          <c:dPt>
            <c:idx val="17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0210-4CAC-8303-112F3742F648}"/>
              </c:ext>
            </c:extLst>
          </c:dPt>
          <c:dPt>
            <c:idx val="18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0210-4CAC-8303-112F3742F648}"/>
              </c:ext>
            </c:extLst>
          </c:dPt>
          <c:dPt>
            <c:idx val="1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0210-4CAC-8303-112F3742F648}"/>
              </c:ext>
            </c:extLst>
          </c:dPt>
          <c:dPt>
            <c:idx val="2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210-4CAC-8303-112F3742F648}"/>
              </c:ext>
            </c:extLst>
          </c:dPt>
          <c:dPt>
            <c:idx val="2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210-4CAC-8303-112F3742F648}"/>
              </c:ext>
            </c:extLst>
          </c:dPt>
          <c:dPt>
            <c:idx val="22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210-4CAC-8303-112F3742F648}"/>
              </c:ext>
            </c:extLst>
          </c:dPt>
          <c:dPt>
            <c:idx val="2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0210-4CAC-8303-112F3742F648}"/>
              </c:ext>
            </c:extLst>
          </c:dPt>
          <c:dPt>
            <c:idx val="24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0210-4CAC-8303-112F3742F648}"/>
              </c:ext>
            </c:extLst>
          </c:dPt>
          <c:dPt>
            <c:idx val="2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0210-4CAC-8303-112F3742F648}"/>
              </c:ext>
            </c:extLst>
          </c:dPt>
          <c:dPt>
            <c:idx val="2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0210-4CAC-8303-112F3742F648}"/>
              </c:ext>
            </c:extLst>
          </c:dPt>
          <c:dPt>
            <c:idx val="27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210-4CAC-8303-112F3742F648}"/>
              </c:ext>
            </c:extLst>
          </c:dPt>
          <c:dPt>
            <c:idx val="2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0210-4CAC-8303-112F3742F648}"/>
              </c:ext>
            </c:extLst>
          </c:dPt>
          <c:dPt>
            <c:idx val="2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0210-4CAC-8303-112F3742F648}"/>
              </c:ext>
            </c:extLst>
          </c:dPt>
          <c:dPt>
            <c:idx val="3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0210-4CAC-8303-112F3742F648}"/>
              </c:ext>
            </c:extLst>
          </c:dPt>
          <c:dPt>
            <c:idx val="31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0210-4CAC-8303-112F3742F648}"/>
              </c:ext>
            </c:extLst>
          </c:dPt>
          <c:dPt>
            <c:idx val="32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0210-4CAC-8303-112F3742F648}"/>
              </c:ext>
            </c:extLst>
          </c:dPt>
          <c:dPt>
            <c:idx val="33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0210-4CAC-8303-112F3742F648}"/>
              </c:ext>
            </c:extLst>
          </c:dPt>
          <c:dPt>
            <c:idx val="34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0210-4CAC-8303-112F3742F648}"/>
              </c:ext>
            </c:extLst>
          </c:dPt>
          <c:dPt>
            <c:idx val="3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0210-4CAC-8303-112F3742F648}"/>
              </c:ext>
            </c:extLst>
          </c:dPt>
          <c:dPt>
            <c:idx val="3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0210-4CAC-8303-112F3742F648}"/>
              </c:ext>
            </c:extLst>
          </c:dPt>
          <c:dPt>
            <c:idx val="4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0210-4CAC-8303-112F3742F648}"/>
              </c:ext>
            </c:extLst>
          </c:dPt>
          <c:dPt>
            <c:idx val="42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0210-4CAC-8303-112F3742F648}"/>
              </c:ext>
            </c:extLst>
          </c:dPt>
          <c:dPt>
            <c:idx val="43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0210-4CAC-8303-112F3742F648}"/>
              </c:ext>
            </c:extLst>
          </c:dPt>
          <c:dPt>
            <c:idx val="4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0210-4CAC-8303-112F3742F648}"/>
              </c:ext>
            </c:extLst>
          </c:dPt>
          <c:dPt>
            <c:idx val="4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0210-4CAC-8303-112F3742F648}"/>
              </c:ext>
            </c:extLst>
          </c:dPt>
          <c:dPt>
            <c:idx val="4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0210-4CAC-8303-112F3742F648}"/>
              </c:ext>
            </c:extLst>
          </c:dPt>
          <c:dPt>
            <c:idx val="4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0210-4CAC-8303-112F3742F648}"/>
              </c:ext>
            </c:extLst>
          </c:dPt>
          <c:cat>
            <c:strRef>
              <c:f>'O_diagram(ROR)'!$A$2:$A$23</c:f>
              <c:strCache>
                <c:ptCount val="22"/>
                <c:pt idx="0">
                  <c:v>КІNTO-Ekviti</c:v>
                </c:pt>
                <c:pt idx="1">
                  <c:v>Argentum</c:v>
                </c:pt>
                <c:pt idx="2">
                  <c:v>OTP Fond Aktsii</c:v>
                </c:pt>
                <c:pt idx="3">
                  <c:v>КІNТО-Klasychnyi</c:v>
                </c:pt>
                <c:pt idx="4">
                  <c:v>KINTO-Kaznacheiskyi</c:v>
                </c:pt>
                <c:pt idx="5">
                  <c:v>UNIVER.UA/Volodymyr Velykyi: Fond Zbalansovanyi</c:v>
                </c:pt>
                <c:pt idx="6">
                  <c:v>ТАSK Resurs</c:v>
                </c:pt>
                <c:pt idx="7">
                  <c:v>VSI</c:v>
                </c:pt>
                <c:pt idx="8">
                  <c:v>Altus – Depozyt</c:v>
                </c:pt>
                <c:pt idx="9">
                  <c:v>Altus – Zbalansovanyi</c:v>
                </c:pt>
                <c:pt idx="10">
                  <c:v>UNIVER.UA/Taras Shevchenko: Fond Zaoshchadzhen</c:v>
                </c:pt>
                <c:pt idx="11">
                  <c:v>UNIVER.UA/Myhailo Hrushevskyi: Fond Derzhavnykh Paperiv</c:v>
                </c:pt>
                <c:pt idx="12">
                  <c:v>UNIVER.UA/Iaroslav Mudryi: Fond Aktsii</c:v>
                </c:pt>
                <c:pt idx="13">
                  <c:v>Sofiivskyi</c:v>
                </c:pt>
                <c:pt idx="14">
                  <c:v>Nadbannia</c:v>
                </c:pt>
                <c:pt idx="15">
                  <c:v>Funds' average rate of return</c:v>
                </c:pt>
                <c:pt idx="16">
                  <c:v>UX Index</c:v>
                </c:pt>
                <c:pt idx="17">
                  <c:v>PFTS Index</c:v>
                </c:pt>
                <c:pt idx="18">
                  <c:v>EURO Deposits</c:v>
                </c:pt>
                <c:pt idx="19">
                  <c:v>USD Deposits</c:v>
                </c:pt>
                <c:pt idx="20">
                  <c:v>UAH Deposits</c:v>
                </c:pt>
                <c:pt idx="21">
                  <c:v>"Gold" deposit (at official rate of gold)</c:v>
                </c:pt>
              </c:strCache>
            </c:strRef>
          </c:cat>
          <c:val>
            <c:numRef>
              <c:f>'O_diagram(ROR)'!$B$2:$B$23</c:f>
              <c:numCache>
                <c:formatCode>0.00%</c:formatCode>
                <c:ptCount val="22"/>
                <c:pt idx="0">
                  <c:v>-3.3622851003202281E-2</c:v>
                </c:pt>
                <c:pt idx="1">
                  <c:v>-3.3531272707118864E-2</c:v>
                </c:pt>
                <c:pt idx="2">
                  <c:v>-2.2709104465582608E-2</c:v>
                </c:pt>
                <c:pt idx="3">
                  <c:v>-2.0790077919478178E-2</c:v>
                </c:pt>
                <c:pt idx="4">
                  <c:v>-1.5609107274174194E-2</c:v>
                </c:pt>
                <c:pt idx="5">
                  <c:v>-1.3055083437811588E-2</c:v>
                </c:pt>
                <c:pt idx="6">
                  <c:v>-1.0333890792248779E-2</c:v>
                </c:pt>
                <c:pt idx="7">
                  <c:v>-2.7660734401895315E-3</c:v>
                </c:pt>
                <c:pt idx="8">
                  <c:v>4.1435174309889522E-3</c:v>
                </c:pt>
                <c:pt idx="9">
                  <c:v>7.3843217384244042E-3</c:v>
                </c:pt>
                <c:pt idx="10">
                  <c:v>1.6750973193382812E-2</c:v>
                </c:pt>
                <c:pt idx="11">
                  <c:v>1.85288113972637E-2</c:v>
                </c:pt>
                <c:pt idx="12">
                  <c:v>3.3817399271712345E-2</c:v>
                </c:pt>
                <c:pt idx="13">
                  <c:v>6.9450268818716854E-2</c:v>
                </c:pt>
                <c:pt idx="14">
                  <c:v>7.7351029074442135E-2</c:v>
                </c:pt>
                <c:pt idx="15">
                  <c:v>5.0005906590083454E-3</c:v>
                </c:pt>
                <c:pt idx="16">
                  <c:v>1.9907725835993206E-2</c:v>
                </c:pt>
                <c:pt idx="17">
                  <c:v>1.9991603526614554E-5</c:v>
                </c:pt>
                <c:pt idx="18">
                  <c:v>5.9498665365280701E-3</c:v>
                </c:pt>
                <c:pt idx="19">
                  <c:v>-6.0931992437760485E-3</c:v>
                </c:pt>
                <c:pt idx="20">
                  <c:v>5.9452054794520556E-3</c:v>
                </c:pt>
                <c:pt idx="21">
                  <c:v>-1.748976699148419E-3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0210-4CAC-8303-112F3742F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17718192"/>
        <c:axId val="1"/>
      </c:barChart>
      <c:catAx>
        <c:axId val="517718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8"/>
          <c:min val="-0.04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517718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Interval CIIs' NAV for the Month</a:t>
            </a:r>
          </a:p>
        </c:rich>
      </c:tx>
      <c:layout>
        <c:manualLayout>
          <c:xMode val="edge"/>
          <c:yMode val="edge"/>
          <c:x val="0.33060346567106391"/>
          <c:y val="6.9018456595733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0172415380670767E-2"/>
          <c:y val="0.3696321786571507"/>
          <c:w val="0.93620694581167008"/>
          <c:h val="0.407975765654780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'І_dynamics NAV'!$C$32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6F12-4832-908D-D133BBFD00BC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F12-4832-908D-D133BBFD00B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043106607534824"/>
                  <c:y val="0.5736200614845409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12-4832-908D-D133BBFD00BC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6F12-4832-908D-D133BBFD00B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5948278805872365"/>
                  <c:y val="0.4861966831299451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12-4832-908D-D133BBFD00BC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F12-4832-908D-D133BBFD00BC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9827590407146087"/>
                  <c:y val="0.266871365503502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F12-4832-908D-D133BBFD00BC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6F12-4832-908D-D133BBFD00BC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6F12-4832-908D-D133BBFD00BC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6F12-4832-908D-D133BBFD00BC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6F12-4832-908D-D133BBFD00BC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6F12-4832-908D-D133BBFD00BC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F12-4832-908D-D133BBFD00BC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F12-4832-908D-D133BBFD00BC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F12-4832-908D-D133BBFD00BC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NAV'!$B$33:$B$34</c:f>
              <c:strCache>
                <c:ptCount val="2"/>
                <c:pt idx="0">
                  <c:v>Zbalansovanyi Fond Parytet</c:v>
                </c:pt>
                <c:pt idx="1">
                  <c:v>ТАSК Ukrainskyi Kapital</c:v>
                </c:pt>
              </c:strCache>
            </c:strRef>
          </c:cat>
          <c:val>
            <c:numRef>
              <c:f>'І_dynamics NAV'!$C$33:$C$34</c:f>
              <c:numCache>
                <c:formatCode>#,##0.00</c:formatCode>
                <c:ptCount val="2"/>
                <c:pt idx="0">
                  <c:v>37.83327000000002</c:v>
                </c:pt>
                <c:pt idx="1">
                  <c:v>-18.822150000000025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F12-4832-908D-D133BBFD00BC}"/>
            </c:ext>
          </c:extLst>
        </c:ser>
        <c:ser>
          <c:idx val="0"/>
          <c:order val="1"/>
          <c:tx>
            <c:strRef>
              <c:f>'І_dynamics NAV'!$E$32</c:f>
              <c:strCache>
                <c:ptCount val="1"/>
                <c:pt idx="0">
                  <c:v>Net inflow-outflow,  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5376810650839623E-2"/>
                  <c:y val="-2.67221288542129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F12-4832-908D-D133BBFD00BC}"/>
                </c:ext>
              </c:extLst>
            </c:dLbl>
            <c:dLbl>
              <c:idx val="1"/>
              <c:layout>
                <c:manualLayout>
                  <c:x val="4.1698666865574996E-3"/>
                  <c:y val="3.9527407438899598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12-4832-908D-D133BBFD00B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620693265754085"/>
                  <c:y val="0.5613501136452994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F12-4832-908D-D133BBFD00B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8189657707985589"/>
                  <c:y val="0.4754604787706087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F12-4832-908D-D133BBFD00BC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6F12-4832-908D-D133BBFD00BC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3706900429924305"/>
                  <c:y val="0.4769942222505140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F12-4832-908D-D133BBFD00BC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4439659615334339"/>
                  <c:y val="0.279141313342744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F12-4832-908D-D133BBFD00BC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5172418274579187"/>
                  <c:y val="0.3865033569361077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F12-4832-908D-D133BBFD00BC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5431038977842078"/>
                  <c:y val="0.55828262668548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F12-4832-908D-D133BBFD00BC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0301727310797715"/>
                  <c:y val="0.5153378092481436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F12-4832-908D-D133BBFD00BC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625000295967908"/>
                  <c:y val="0.3941720743356337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F12-4832-908D-D133BBFD00BC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1250003222761651"/>
                  <c:y val="0.3819021264963922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F12-4832-908D-D133BBFD00BC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6F12-4832-908D-D133BBFD00BC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6F12-4832-908D-D133BBFD00BC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6F12-4832-908D-D133BBFD00BC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6F12-4832-908D-D133BBFD00BC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NAV'!$B$33:$B$34</c:f>
              <c:strCache>
                <c:ptCount val="2"/>
                <c:pt idx="0">
                  <c:v>Zbalansovanyi Fond Parytet</c:v>
                </c:pt>
                <c:pt idx="1">
                  <c:v>ТАSК Ukrainskyi Kapital</c:v>
                </c:pt>
              </c:strCache>
            </c:strRef>
          </c:cat>
          <c:val>
            <c:numRef>
              <c:f>'І_dynamics NAV'!$E$33:$E$34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6F12-4832-908D-D133BBFD00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515834976"/>
        <c:axId val="1"/>
      </c:barChart>
      <c:lineChart>
        <c:grouping val="standard"/>
        <c:varyColors val="0"/>
        <c:ser>
          <c:idx val="2"/>
          <c:order val="2"/>
          <c:tx>
            <c:strRef>
              <c:f>'І_dynamics NAV'!$D$32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744761528566869E-3"/>
                  <c:y val="-5.081738604159696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F12-4832-908D-D133BBFD00BC}"/>
                </c:ext>
              </c:extLst>
            </c:dLbl>
            <c:dLbl>
              <c:idx val="1"/>
              <c:layout>
                <c:manualLayout>
                  <c:x val="-4.2365128220374082E-3"/>
                  <c:y val="-5.585898615516626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F12-4832-908D-D133BBFD00B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5215520672792671"/>
                  <c:y val="0.6119636484821707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F12-4832-908D-D133BBFD00B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633620933460153"/>
                  <c:y val="0.3205523873001845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F12-4832-908D-D133BBFD00B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9137934146114701"/>
                  <c:y val="0.4187119700141167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F12-4832-908D-D133BBFD00BC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1120693397295376"/>
                  <c:y val="0.4325156613332634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F12-4832-908D-D133BBFD00BC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2758625044125533"/>
                  <c:y val="0.3650309482174351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F12-4832-908D-D133BBFD00BC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4008625109896173"/>
                  <c:y val="1.22699478392415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F12-4832-908D-D133BBFD00BC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3017245747388435"/>
                  <c:y val="1.22699478392415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F12-4832-908D-D133BBFD00BC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58965520343939437"/>
                  <c:y val="1.22699478392415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F12-4832-908D-D133BBFD00BC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3836209729225415"/>
                  <c:y val="0.5904912397634979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F12-4832-908D-D133BBFD00BC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9137934146114701"/>
                  <c:y val="1.22699478392415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F12-4832-908D-D133BBFD00BC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6F12-4832-908D-D133BBFD00BC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6F12-4832-908D-D133BBFD00BC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6F12-4832-908D-D133BBFD00B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'І_dynamics NAV'!$D$33:$D$34</c:f>
              <c:numCache>
                <c:formatCode>0.00%</c:formatCode>
                <c:ptCount val="2"/>
                <c:pt idx="0">
                  <c:v>2.5088911715194773E-2</c:v>
                </c:pt>
                <c:pt idx="1">
                  <c:v>-2.3020953711414573E-2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6F12-4832-908D-D133BBFD00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1583497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7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158349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3060345514776059"/>
          <c:y val="0.81441778782965568"/>
          <c:w val="0.51034485443877409"/>
          <c:h val="6.901845659573352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Interval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30427720628045479"/>
          <c:y val="6.479486196992972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90362750406057E-2"/>
          <c:y val="0.15406778290627737"/>
          <c:w val="0.9290741743367622"/>
          <c:h val="0.8020164026055747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0A2-4C12-819C-B2B676EE09F3}"/>
              </c:ext>
            </c:extLst>
          </c:dPt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A2-4C12-819C-B2B676EE09F3}"/>
              </c:ext>
            </c:extLst>
          </c:dPt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0A2-4C12-819C-B2B676EE09F3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A2-4C12-819C-B2B676EE09F3}"/>
              </c:ext>
            </c:extLst>
          </c:dPt>
          <c:dPt>
            <c:idx val="4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0A2-4C12-819C-B2B676EE09F3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A2-4C12-819C-B2B676EE09F3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0A2-4C12-819C-B2B676EE09F3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20A2-4C12-819C-B2B676EE09F3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A2-4C12-819C-B2B676EE09F3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0A2-4C12-819C-B2B676EE09F3}"/>
              </c:ext>
            </c:extLst>
          </c:dPt>
          <c:dPt>
            <c:idx val="1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0A2-4C12-819C-B2B676EE09F3}"/>
              </c:ext>
            </c:extLst>
          </c:dPt>
          <c:dPt>
            <c:idx val="1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0A2-4C12-819C-B2B676EE09F3}"/>
              </c:ext>
            </c:extLst>
          </c:dPt>
          <c:dPt>
            <c:idx val="1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0A2-4C12-819C-B2B676EE09F3}"/>
              </c:ext>
            </c:extLst>
          </c:dPt>
          <c:dPt>
            <c:idx val="1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0A2-4C12-819C-B2B676EE09F3}"/>
              </c:ext>
            </c:extLst>
          </c:dPt>
          <c:dPt>
            <c:idx val="14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0A2-4C12-819C-B2B676EE09F3}"/>
              </c:ext>
            </c:extLst>
          </c:dPt>
          <c:dPt>
            <c:idx val="1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0A2-4C12-819C-B2B676EE09F3}"/>
              </c:ext>
            </c:extLst>
          </c:dPt>
          <c:dPt>
            <c:idx val="1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0A2-4C12-819C-B2B676EE09F3}"/>
              </c:ext>
            </c:extLst>
          </c:dPt>
          <c:dPt>
            <c:idx val="1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20A2-4C12-819C-B2B676EE09F3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0A2-4C12-819C-B2B676EE09F3}"/>
              </c:ext>
            </c:extLst>
          </c:dPt>
          <c:cat>
            <c:strRef>
              <c:f>'І_diagram(ROR)'!$A$2:$A$10</c:f>
              <c:strCache>
                <c:ptCount val="9"/>
                <c:pt idx="0">
                  <c:v>ТАSК Ukrainskyi Kapital</c:v>
                </c:pt>
                <c:pt idx="1">
                  <c:v>Zbalansovanyi Fond Parytet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'І_diagram(ROR)'!$B$2:$B$10</c:f>
              <c:numCache>
                <c:formatCode>0.00%</c:formatCode>
                <c:ptCount val="9"/>
                <c:pt idx="0">
                  <c:v>-2.302095371142332E-2</c:v>
                </c:pt>
                <c:pt idx="1">
                  <c:v>2.5088911715088091E-2</c:v>
                </c:pt>
                <c:pt idx="2">
                  <c:v>1.0339790018323858E-3</c:v>
                </c:pt>
                <c:pt idx="3">
                  <c:v>1.9907725835993206E-2</c:v>
                </c:pt>
                <c:pt idx="4">
                  <c:v>1.9991603526614554E-5</c:v>
                </c:pt>
                <c:pt idx="5">
                  <c:v>5.9498665365280701E-3</c:v>
                </c:pt>
                <c:pt idx="6">
                  <c:v>-6.0931992437760485E-3</c:v>
                </c:pt>
                <c:pt idx="7">
                  <c:v>5.9452054794520556E-3</c:v>
                </c:pt>
                <c:pt idx="8">
                  <c:v>-1.748976699148419E-3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0A2-4C12-819C-B2B676EE0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15826120"/>
        <c:axId val="1"/>
      </c:barChart>
      <c:catAx>
        <c:axId val="515826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3"/>
          <c:min val="-0.03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515826120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Closed-End CIIs’ NAV for the Month</a:t>
            </a:r>
          </a:p>
        </c:rich>
      </c:tx>
      <c:layout>
        <c:manualLayout>
          <c:xMode val="edge"/>
          <c:yMode val="edge"/>
          <c:x val="0.37777802514051417"/>
          <c:y val="5.11947418733867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183929119475853E-2"/>
          <c:y val="0.35836319311370723"/>
          <c:w val="0.93256766043814565"/>
          <c:h val="0.426622848944889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'C_dynamics NAV'!$C$35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1165028558053069E-3"/>
                  <c:y val="6.487708368882627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C5-44AF-8388-C42EDAA4A59C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EC5-44AF-8388-C42EDAA4A59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268238696351817"/>
                  <c:y val="0.3668956500926051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C5-44AF-8388-C42EDAA4A59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4023030426957328"/>
                  <c:y val="0.5392512810663403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C5-44AF-8388-C42EDAA4A59C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EC5-44AF-8388-C42EDAA4A59C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7892764761560975"/>
                  <c:y val="0.5870330401481681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C5-44AF-8388-C42EDAA4A59C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48927235101869848"/>
                  <c:y val="0.5153604015254266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C5-44AF-8388-C42EDAA4A59C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6513446965746306"/>
                  <c:y val="0.5187733843169857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EC5-44AF-8388-C42EDAA4A59C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4137973030955464"/>
                  <c:y val="0.510240927338087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EC5-44AF-8388-C42EDAA4A59C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1149471874841275"/>
                  <c:y val="0.5187733843169857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C5-44AF-8388-C42EDAA4A59C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59389958592413"/>
                  <c:y val="0.5904460229397271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EC5-44AF-8388-C42EDAA4A59C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49272062913864234"/>
                  <c:y val="0.7235523518105327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C5-44AF-8388-C42EDAA4A59C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3409996657796843"/>
                  <c:y val="0.7235523518105327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C5-44AF-8388-C42EDAA4A59C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577011872070603"/>
                  <c:y val="0.955635181636552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C5-44AF-8388-C42EDAA4A59C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EC5-44AF-8388-C42EDAA4A59C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4789301357937233"/>
                  <c:y val="0.4829370650056150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C5-44AF-8388-C42EDAA4A59C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NAV'!$B$36:$B$37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'C_dynamics NAV'!$C$36:$C$37</c:f>
              <c:numCache>
                <c:formatCode>#,##0.00</c:formatCode>
                <c:ptCount val="2"/>
                <c:pt idx="0">
                  <c:v>-31.907810000000058</c:v>
                </c:pt>
                <c:pt idx="1">
                  <c:v>-332.16088999999874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EC5-44AF-8388-C42EDAA4A59C}"/>
            </c:ext>
          </c:extLst>
        </c:ser>
        <c:ser>
          <c:idx val="0"/>
          <c:order val="1"/>
          <c:tx>
            <c:strRef>
              <c:f>'C_dynamics NAV'!$E$35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AEC5-44AF-8388-C42EDAA4A59C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AEC5-44AF-8388-C42EDAA4A59C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AEC5-44AF-8388-C42EDAA4A59C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AEC5-44AF-8388-C42EDAA4A59C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AEC5-44AF-8388-C42EDAA4A59C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AEC5-44AF-8388-C42EDAA4A59C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AEC5-44AF-8388-C42EDAA4A59C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AEC5-44AF-8388-C42EDAA4A59C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7432994345568464"/>
                  <c:y val="0.5187733843169857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EC5-44AF-8388-C42EDAA4A59C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4367864786788851"/>
                  <c:y val="0.501708470359190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EC5-44AF-8388-C42EDAA4A59C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AEC5-44AF-8388-C42EDAA4A59C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AEC5-44AF-8388-C42EDAA4A59C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AEC5-44AF-8388-C42EDAA4A59C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AEC5-44AF-8388-C42EDAA4A59C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AEC5-44AF-8388-C42EDAA4A59C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AEC5-44AF-8388-C42EDAA4A59C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9348691316529647"/>
                  <c:y val="0.5187733843169857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EC5-44AF-8388-C42EDAA4A59C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NAV'!$B$36:$B$37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'C_dynamics NAV'!$E$36:$E$37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AEC5-44AF-8388-C42EDAA4A5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517719832"/>
        <c:axId val="1"/>
      </c:barChart>
      <c:lineChart>
        <c:grouping val="standard"/>
        <c:varyColors val="0"/>
        <c:ser>
          <c:idx val="2"/>
          <c:order val="2"/>
          <c:tx>
            <c:strRef>
              <c:f>'C_dynamics NAV'!$D$35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7251878323006369E-3"/>
                  <c:y val="-5.5689505616338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EC5-44AF-8388-C42EDAA4A59C}"/>
                </c:ext>
              </c:extLst>
            </c:dLbl>
            <c:dLbl>
              <c:idx val="1"/>
              <c:layout>
                <c:manualLayout>
                  <c:x val="-6.640947070829073E-3"/>
                  <c:y val="2.741190353400124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EC5-44AF-8388-C42EDAA4A59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942571258942361"/>
                  <c:y val="0.5819135659608294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EC5-44AF-8388-C42EDAA4A59C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AEC5-44AF-8388-C42EDAA4A59C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AEC5-44AF-8388-C42EDAA4A59C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AEC5-44AF-8388-C42EDAA4A59C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AEC5-44AF-8388-C42EDAA4A59C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8773984844376148"/>
                  <c:y val="1.365193116623646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EC5-44AF-8388-C42EDAA4A59C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4942571258942361"/>
                  <c:y val="1.365193116623646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AEC5-44AF-8388-C42EDAA4A59C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2528783122818796"/>
                  <c:y val="1.365193116623646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EC5-44AF-8388-C42EDAA4A59C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6475126216576446"/>
                  <c:y val="0.8668976290560157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EC5-44AF-8388-C42EDAA4A59C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0344860551180093"/>
                  <c:y val="0.89932096557582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EC5-44AF-8388-C42EDAA4A59C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444448009377999"/>
                  <c:y val="0.87884306882647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EC5-44AF-8388-C42EDAA4A59C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58582413837712599"/>
                  <c:y val="0.9368637762829776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EC5-44AF-8388-C42EDAA4A59C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3333374802968567"/>
                  <c:y val="0.982939043969025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EC5-44AF-8388-C42EDAA4A59C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EC5-44AF-8388-C42EDAA4A59C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7318038645896054"/>
                  <c:y val="0.6638251529582482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EC5-44AF-8388-C42EDAA4A5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'C_dynamics NAV'!$D$36:$D$37</c:f>
              <c:numCache>
                <c:formatCode>0.00%</c:formatCode>
                <c:ptCount val="2"/>
                <c:pt idx="0">
                  <c:v>-4.2269306689150118E-2</c:v>
                </c:pt>
                <c:pt idx="1">
                  <c:v>-3.4571993564301455E-2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AEC5-44AF-8388-C42EDAA4A5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1771983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177198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9080472263689258"/>
          <c:y val="0.85836517207711793"/>
          <c:w val="0.41954050459316744"/>
          <c:h val="7.33791300185210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Closed-End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  <a:endParaRPr lang="uk-UA"/>
          </a:p>
        </c:rich>
      </c:tx>
      <c:layout>
        <c:manualLayout>
          <c:xMode val="edge"/>
          <c:yMode val="edge"/>
          <c:x val="0.30740579406083335"/>
          <c:y val="9.132428235969816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7581267251312826E-2"/>
          <c:y val="0.21278557789809674"/>
          <c:w val="0.96537140179935899"/>
          <c:h val="0.73150750170118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3AD-419A-BB29-50B78C02DF71}"/>
              </c:ext>
            </c:extLst>
          </c:dPt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AD-419A-BB29-50B78C02DF71}"/>
              </c:ext>
            </c:extLst>
          </c:dPt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3AD-419A-BB29-50B78C02DF71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AD-419A-BB29-50B78C02DF71}"/>
              </c:ext>
            </c:extLst>
          </c:dPt>
          <c:dPt>
            <c:idx val="4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3AD-419A-BB29-50B78C02DF71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3AD-419A-BB29-50B78C02DF71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3AD-419A-BB29-50B78C02DF71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3AD-419A-BB29-50B78C02DF71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3AD-419A-BB29-50B78C02DF71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3AD-419A-BB29-50B78C02DF71}"/>
              </c:ext>
            </c:extLst>
          </c:dPt>
          <c:dPt>
            <c:idx val="1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3AD-419A-BB29-50B78C02DF71}"/>
              </c:ext>
            </c:extLst>
          </c:dPt>
          <c:dPt>
            <c:idx val="1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3AD-419A-BB29-50B78C02DF71}"/>
              </c:ext>
            </c:extLst>
          </c:dPt>
          <c:dPt>
            <c:idx val="1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3AD-419A-BB29-50B78C02DF71}"/>
              </c:ext>
            </c:extLst>
          </c:dPt>
          <c:dPt>
            <c:idx val="13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43AD-419A-BB29-50B78C02DF71}"/>
              </c:ext>
            </c:extLst>
          </c:dPt>
          <c:dPt>
            <c:idx val="14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3AD-419A-BB29-50B78C02DF71}"/>
              </c:ext>
            </c:extLst>
          </c:dPt>
          <c:dPt>
            <c:idx val="15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43AD-419A-BB29-50B78C02DF71}"/>
              </c:ext>
            </c:extLst>
          </c:dPt>
          <c:dPt>
            <c:idx val="16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3AD-419A-BB29-50B78C02DF71}"/>
              </c:ext>
            </c:extLst>
          </c:dPt>
          <c:dPt>
            <c:idx val="1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43AD-419A-BB29-50B78C02DF71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43AD-419A-BB29-50B78C02DF71}"/>
              </c:ext>
            </c:extLst>
          </c:dPt>
          <c:dPt>
            <c:idx val="1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43AD-419A-BB29-50B78C02DF71}"/>
              </c:ext>
            </c:extLst>
          </c:dPt>
          <c:dPt>
            <c:idx val="2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3AD-419A-BB29-50B78C02DF71}"/>
              </c:ext>
            </c:extLst>
          </c:dPt>
          <c:dPt>
            <c:idx val="2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43AD-419A-BB29-50B78C02DF71}"/>
              </c:ext>
            </c:extLst>
          </c:dPt>
          <c:dPt>
            <c:idx val="2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3AD-419A-BB29-50B78C02DF71}"/>
              </c:ext>
            </c:extLst>
          </c:dPt>
          <c:dPt>
            <c:idx val="23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43AD-419A-BB29-50B78C02DF71}"/>
              </c:ext>
            </c:extLst>
          </c:dPt>
          <c:cat>
            <c:strRef>
              <c:f>'C_diagram(ROR)'!$A$2:$A$10</c:f>
              <c:strCache>
                <c:ptCount val="9"/>
                <c:pt idx="0">
                  <c:v>ТАSК Universal</c:v>
                </c:pt>
                <c:pt idx="1">
                  <c:v>Іndeks Ukrainskoi Birzhi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'C_diagram(ROR)'!$B$2:$B$10</c:f>
              <c:numCache>
                <c:formatCode>0.00%</c:formatCode>
                <c:ptCount val="9"/>
                <c:pt idx="0">
                  <c:v>-4.2269306689107222E-2</c:v>
                </c:pt>
                <c:pt idx="1">
                  <c:v>-3.4571993564295522E-2</c:v>
                </c:pt>
                <c:pt idx="2">
                  <c:v>-3.8420650126701372E-2</c:v>
                </c:pt>
                <c:pt idx="3">
                  <c:v>1.9907725835993206E-2</c:v>
                </c:pt>
                <c:pt idx="4">
                  <c:v>1.9991603526614554E-5</c:v>
                </c:pt>
                <c:pt idx="5">
                  <c:v>5.9498665365280701E-3</c:v>
                </c:pt>
                <c:pt idx="6">
                  <c:v>-6.0931992437760485E-3</c:v>
                </c:pt>
                <c:pt idx="7">
                  <c:v>5.9452054794520556E-3</c:v>
                </c:pt>
                <c:pt idx="8">
                  <c:v>-1.748976699148419E-3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3AD-419A-BB29-50B78C02D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17728688"/>
        <c:axId val="1"/>
      </c:barChart>
      <c:catAx>
        <c:axId val="517728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3"/>
          <c:min val="-0.05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517728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10886</xdr:colOff>
      <xdr:row>6</xdr:row>
      <xdr:rowOff>10886</xdr:rowOff>
    </xdr:from>
    <xdr:to>
      <xdr:col>11</xdr:col>
      <xdr:colOff>631371</xdr:colOff>
      <xdr:row>24</xdr:row>
      <xdr:rowOff>130629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8740315C-86DE-4EFC-9B34-1A83EA830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21771</xdr:colOff>
      <xdr:row>26</xdr:row>
      <xdr:rowOff>16329</xdr:rowOff>
    </xdr:from>
    <xdr:to>
      <xdr:col>11</xdr:col>
      <xdr:colOff>604157</xdr:colOff>
      <xdr:row>46</xdr:row>
      <xdr:rowOff>130629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4B1DB756-F373-4BC5-9952-E607A5F15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283029</xdr:colOff>
      <xdr:row>32</xdr:row>
      <xdr:rowOff>103414</xdr:rowOff>
    </xdr:from>
    <xdr:to>
      <xdr:col>4</xdr:col>
      <xdr:colOff>566057</xdr:colOff>
      <xdr:row>56</xdr:row>
      <xdr:rowOff>103414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BDDB644F-9F80-425E-8D8B-55C4DB505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59871</xdr:colOff>
      <xdr:row>25</xdr:row>
      <xdr:rowOff>103414</xdr:rowOff>
    </xdr:from>
    <xdr:to>
      <xdr:col>7</xdr:col>
      <xdr:colOff>38100</xdr:colOff>
      <xdr:row>50</xdr:row>
      <xdr:rowOff>141514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7627F838-DCE2-4B8B-86E2-862015FBD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32657</xdr:colOff>
      <xdr:row>0</xdr:row>
      <xdr:rowOff>87086</xdr:rowOff>
    </xdr:from>
    <xdr:to>
      <xdr:col>18</xdr:col>
      <xdr:colOff>32657</xdr:colOff>
      <xdr:row>55</xdr:row>
      <xdr:rowOff>92529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4861F10F-B73F-4454-86E0-34687B1B3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16329</xdr:rowOff>
    </xdr:from>
    <xdr:to>
      <xdr:col>7</xdr:col>
      <xdr:colOff>10886</xdr:colOff>
      <xdr:row>29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DCA0069F-4468-484B-9452-0B0CDB8B9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32657</xdr:colOff>
      <xdr:row>1</xdr:row>
      <xdr:rowOff>27214</xdr:rowOff>
    </xdr:from>
    <xdr:to>
      <xdr:col>18</xdr:col>
      <xdr:colOff>288471</xdr:colOff>
      <xdr:row>47</xdr:row>
      <xdr:rowOff>16329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49C9181D-77A1-4F36-8851-1B1002786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10886</xdr:colOff>
      <xdr:row>11</xdr:row>
      <xdr:rowOff>125186</xdr:rowOff>
    </xdr:from>
    <xdr:to>
      <xdr:col>9</xdr:col>
      <xdr:colOff>315686</xdr:colOff>
      <xdr:row>29</xdr:row>
      <xdr:rowOff>76200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93B12E18-15E5-40D5-ADA5-375BB0AF4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10886</xdr:colOff>
      <xdr:row>1</xdr:row>
      <xdr:rowOff>0</xdr:rowOff>
    </xdr:from>
    <xdr:to>
      <xdr:col>18</xdr:col>
      <xdr:colOff>429986</xdr:colOff>
      <xdr:row>37</xdr:row>
      <xdr:rowOff>76200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63BC4550-AEF1-4E48-9100-A664B61AD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9"/>
  </sheetPr>
  <dimension ref="A1:N42"/>
  <sheetViews>
    <sheetView zoomScale="80" zoomScaleNormal="80" workbookViewId="0">
      <selection activeCell="A48" sqref="A48"/>
    </sheetView>
  </sheetViews>
  <sheetFormatPr defaultRowHeight="12.45" x14ac:dyDescent="0.3"/>
  <cols>
    <col min="1" max="1" width="29.15234375" style="3" customWidth="1"/>
    <col min="2" max="6" width="16.69140625" customWidth="1"/>
  </cols>
  <sheetData>
    <row r="1" spans="1:14" ht="15.9" thickBot="1" x14ac:dyDescent="0.4">
      <c r="A1" s="65" t="s">
        <v>13</v>
      </c>
      <c r="B1" s="65"/>
      <c r="C1" s="65"/>
      <c r="D1" s="66"/>
      <c r="E1" s="66"/>
      <c r="F1" s="66"/>
    </row>
    <row r="2" spans="1:14" ht="14.6" thickBot="1" x14ac:dyDescent="0.35">
      <c r="A2" s="25" t="s">
        <v>14</v>
      </c>
      <c r="B2" s="25" t="s">
        <v>15</v>
      </c>
      <c r="C2" s="25" t="s">
        <v>16</v>
      </c>
      <c r="D2" s="25" t="s">
        <v>17</v>
      </c>
      <c r="E2" s="25" t="s">
        <v>18</v>
      </c>
      <c r="F2" s="25" t="s">
        <v>19</v>
      </c>
      <c r="G2" s="2"/>
      <c r="I2" s="1"/>
    </row>
    <row r="3" spans="1:14" ht="14.15" x14ac:dyDescent="0.3">
      <c r="A3" s="79" t="s">
        <v>20</v>
      </c>
      <c r="B3" s="80">
        <v>1.5016217514915997E-3</v>
      </c>
      <c r="C3" s="80">
        <v>-5.0798843913674951E-2</v>
      </c>
      <c r="D3" s="80">
        <v>1.2851838715746057E-2</v>
      </c>
      <c r="E3" s="80">
        <v>1.9415018628398117E-2</v>
      </c>
      <c r="F3" s="80">
        <v>1.27896082260468E-2</v>
      </c>
      <c r="G3" s="53"/>
      <c r="H3" s="53"/>
      <c r="I3" s="2"/>
      <c r="J3" s="2"/>
      <c r="K3" s="2"/>
      <c r="L3" s="2"/>
    </row>
    <row r="4" spans="1:14" ht="14.15" x14ac:dyDescent="0.3">
      <c r="A4" s="79" t="s">
        <v>21</v>
      </c>
      <c r="B4" s="80">
        <v>1.9991603526614554E-5</v>
      </c>
      <c r="C4" s="80">
        <v>1.9907725835993206E-2</v>
      </c>
      <c r="D4" s="80">
        <v>5.0005906590083454E-3</v>
      </c>
      <c r="E4" s="80">
        <v>1.0339790018323858E-3</v>
      </c>
      <c r="F4" s="80">
        <v>-3.8420650126701372E-2</v>
      </c>
      <c r="G4" s="53"/>
      <c r="H4" s="53"/>
      <c r="I4" s="2"/>
      <c r="J4" s="2"/>
      <c r="K4" s="2"/>
      <c r="L4" s="2"/>
    </row>
    <row r="5" spans="1:14" ht="14.6" thickBot="1" x14ac:dyDescent="0.35">
      <c r="A5" s="69" t="s">
        <v>22</v>
      </c>
      <c r="B5" s="71">
        <v>-1.8502894143039295E-2</v>
      </c>
      <c r="C5" s="71">
        <v>-0.1310248103666245</v>
      </c>
      <c r="D5" s="71">
        <v>4.8985711271222546E-2</v>
      </c>
      <c r="E5" s="71">
        <v>-4.1585324265128232E-2</v>
      </c>
      <c r="F5" s="71">
        <v>-0.1502788881157453</v>
      </c>
      <c r="G5" s="53"/>
      <c r="H5" s="53"/>
      <c r="I5" s="2"/>
      <c r="J5" s="2"/>
      <c r="K5" s="2"/>
      <c r="L5" s="2"/>
    </row>
    <row r="6" spans="1:14" ht="14.15" x14ac:dyDescent="0.35">
      <c r="A6" s="63"/>
      <c r="B6" s="62"/>
      <c r="C6" s="62"/>
      <c r="D6" s="64"/>
      <c r="E6" s="64"/>
      <c r="F6" s="64"/>
      <c r="G6" s="10"/>
      <c r="J6" s="2"/>
      <c r="K6" s="2"/>
      <c r="L6" s="2"/>
      <c r="M6" s="2"/>
      <c r="N6" s="2"/>
    </row>
    <row r="7" spans="1:14" ht="14.15" x14ac:dyDescent="0.35">
      <c r="A7" s="63"/>
      <c r="B7" s="64"/>
      <c r="C7" s="64"/>
      <c r="D7" s="64"/>
      <c r="E7" s="64"/>
      <c r="F7" s="64"/>
      <c r="J7" s="4"/>
      <c r="K7" s="4"/>
      <c r="L7" s="4"/>
      <c r="M7" s="4"/>
      <c r="N7" s="4"/>
    </row>
    <row r="8" spans="1:14" ht="14.15" x14ac:dyDescent="0.35">
      <c r="A8" s="63"/>
      <c r="B8" s="64"/>
      <c r="C8" s="64"/>
      <c r="D8" s="64"/>
      <c r="E8" s="64"/>
      <c r="F8" s="64"/>
    </row>
    <row r="9" spans="1:14" ht="14.15" x14ac:dyDescent="0.35">
      <c r="A9" s="63"/>
      <c r="B9" s="64"/>
      <c r="C9" s="64"/>
      <c r="D9" s="64"/>
      <c r="E9" s="64"/>
      <c r="F9" s="64"/>
    </row>
    <row r="10" spans="1:14" ht="14.15" x14ac:dyDescent="0.35">
      <c r="A10" s="63"/>
      <c r="B10" s="64"/>
      <c r="C10" s="64"/>
      <c r="D10" s="64"/>
      <c r="E10" s="64"/>
      <c r="F10" s="64"/>
      <c r="N10" s="10"/>
    </row>
    <row r="11" spans="1:14" ht="14.15" x14ac:dyDescent="0.35">
      <c r="A11" s="63"/>
      <c r="B11" s="64"/>
      <c r="C11" s="64"/>
      <c r="D11" s="64"/>
      <c r="E11" s="64"/>
      <c r="F11" s="64"/>
    </row>
    <row r="12" spans="1:14" ht="14.15" x14ac:dyDescent="0.35">
      <c r="A12" s="63"/>
      <c r="B12" s="64"/>
      <c r="C12" s="64"/>
      <c r="D12" s="64"/>
      <c r="E12" s="64"/>
      <c r="F12" s="64"/>
    </row>
    <row r="13" spans="1:14" ht="14.15" x14ac:dyDescent="0.35">
      <c r="A13" s="63"/>
      <c r="B13" s="64"/>
      <c r="C13" s="64"/>
      <c r="D13" s="64"/>
      <c r="E13" s="64"/>
      <c r="F13" s="64"/>
    </row>
    <row r="14" spans="1:14" ht="14.15" x14ac:dyDescent="0.35">
      <c r="A14" s="63"/>
      <c r="B14" s="64"/>
      <c r="C14" s="64"/>
      <c r="D14" s="64"/>
      <c r="E14" s="64"/>
      <c r="F14" s="64"/>
    </row>
    <row r="15" spans="1:14" ht="14.15" x14ac:dyDescent="0.35">
      <c r="A15" s="63"/>
      <c r="B15" s="64"/>
      <c r="C15" s="64"/>
      <c r="D15" s="64"/>
      <c r="E15" s="64"/>
      <c r="F15" s="64"/>
    </row>
    <row r="16" spans="1:14" ht="14.15" x14ac:dyDescent="0.35">
      <c r="A16" s="63"/>
      <c r="B16" s="64"/>
      <c r="C16" s="64"/>
      <c r="D16" s="64"/>
      <c r="E16" s="64"/>
      <c r="F16" s="64"/>
    </row>
    <row r="17" spans="1:6" ht="14.15" x14ac:dyDescent="0.35">
      <c r="A17" s="63"/>
      <c r="B17" s="64"/>
      <c r="C17" s="64"/>
      <c r="D17" s="64"/>
      <c r="E17" s="64"/>
      <c r="F17" s="64"/>
    </row>
    <row r="18" spans="1:6" ht="14.15" x14ac:dyDescent="0.35">
      <c r="A18" s="63"/>
      <c r="B18" s="64"/>
      <c r="C18" s="64"/>
      <c r="D18" s="64"/>
      <c r="E18" s="64"/>
      <c r="F18" s="64"/>
    </row>
    <row r="19" spans="1:6" ht="14.15" x14ac:dyDescent="0.35">
      <c r="A19" s="63"/>
      <c r="B19" s="64"/>
      <c r="C19" s="64"/>
      <c r="D19" s="64"/>
      <c r="E19" s="64"/>
      <c r="F19" s="64"/>
    </row>
    <row r="20" spans="1:6" ht="14.15" x14ac:dyDescent="0.35">
      <c r="A20" s="63"/>
      <c r="B20" s="64"/>
      <c r="C20" s="64"/>
      <c r="D20" s="64"/>
      <c r="E20" s="64"/>
      <c r="F20" s="64"/>
    </row>
    <row r="21" spans="1:6" ht="14.15" x14ac:dyDescent="0.35">
      <c r="A21" s="63"/>
      <c r="B21" s="64"/>
      <c r="C21" s="64"/>
      <c r="D21" s="64"/>
      <c r="E21" s="64"/>
      <c r="F21" s="64"/>
    </row>
    <row r="22" spans="1:6" ht="14.15" x14ac:dyDescent="0.35">
      <c r="A22" s="63"/>
      <c r="B22" s="64"/>
      <c r="C22" s="64"/>
      <c r="D22" s="64"/>
      <c r="E22" s="64"/>
      <c r="F22" s="64"/>
    </row>
    <row r="23" spans="1:6" ht="14.15" x14ac:dyDescent="0.35">
      <c r="A23" s="63"/>
      <c r="B23" s="64"/>
      <c r="C23" s="64"/>
      <c r="D23" s="64"/>
      <c r="E23" s="64"/>
      <c r="F23" s="64"/>
    </row>
    <row r="24" spans="1:6" ht="14.15" x14ac:dyDescent="0.35">
      <c r="A24" s="63"/>
      <c r="B24" s="64"/>
      <c r="C24" s="64"/>
      <c r="D24" s="64"/>
      <c r="E24" s="64"/>
      <c r="F24" s="64"/>
    </row>
    <row r="25" spans="1:6" ht="14.15" x14ac:dyDescent="0.35">
      <c r="A25" s="63"/>
      <c r="B25" s="64"/>
      <c r="C25" s="64"/>
      <c r="D25" s="64"/>
      <c r="E25" s="64"/>
      <c r="F25" s="64"/>
    </row>
    <row r="26" spans="1:6" ht="14.15" x14ac:dyDescent="0.35">
      <c r="A26" s="63"/>
      <c r="B26" s="64"/>
      <c r="C26" s="64"/>
      <c r="D26" s="64"/>
      <c r="E26" s="64"/>
      <c r="F26" s="64"/>
    </row>
    <row r="27" spans="1:6" ht="14.15" x14ac:dyDescent="0.35">
      <c r="A27" s="161" t="s">
        <v>23</v>
      </c>
      <c r="B27" s="162" t="s">
        <v>24</v>
      </c>
      <c r="C27" s="163" t="s">
        <v>25</v>
      </c>
      <c r="D27" s="68"/>
      <c r="E27" s="64"/>
      <c r="F27" s="64"/>
    </row>
    <row r="28" spans="1:6" ht="14.15" x14ac:dyDescent="0.35">
      <c r="A28" s="165" t="s">
        <v>26</v>
      </c>
      <c r="B28" s="26">
        <v>-6.0548411600336305E-3</v>
      </c>
      <c r="C28" s="59">
        <v>-0.22279129830664868</v>
      </c>
      <c r="D28" s="68"/>
      <c r="E28" s="64"/>
      <c r="F28" s="64"/>
    </row>
    <row r="29" spans="1:6" ht="14.15" x14ac:dyDescent="0.35">
      <c r="A29" s="166" t="s">
        <v>15</v>
      </c>
      <c r="B29" s="26">
        <v>1.9991603526614554E-5</v>
      </c>
      <c r="C29" s="59">
        <v>-1.8502894143039295E-2</v>
      </c>
      <c r="D29" s="68"/>
      <c r="E29" s="64"/>
      <c r="F29" s="64"/>
    </row>
    <row r="30" spans="1:6" ht="14.15" x14ac:dyDescent="0.35">
      <c r="A30" s="167" t="s">
        <v>27</v>
      </c>
      <c r="B30" s="26">
        <v>1.8483315794833644E-2</v>
      </c>
      <c r="C30" s="59">
        <v>-0.16272807184815519</v>
      </c>
      <c r="D30" s="68"/>
      <c r="E30" s="64"/>
      <c r="F30" s="64"/>
    </row>
    <row r="31" spans="1:6" ht="14.15" x14ac:dyDescent="0.35">
      <c r="A31" s="167" t="s">
        <v>28</v>
      </c>
      <c r="B31" s="26">
        <v>1.8763072843860806E-2</v>
      </c>
      <c r="C31" s="59">
        <v>-2.6156730260976313E-2</v>
      </c>
      <c r="D31" s="68"/>
      <c r="E31" s="64"/>
      <c r="F31" s="64"/>
    </row>
    <row r="32" spans="1:6" ht="14.15" x14ac:dyDescent="0.35">
      <c r="A32" s="168" t="s">
        <v>29</v>
      </c>
      <c r="B32" s="26">
        <v>1.9571627620621479E-2</v>
      </c>
      <c r="C32" s="59">
        <v>-0.18743382485861126</v>
      </c>
      <c r="D32" s="68"/>
      <c r="E32" s="64"/>
      <c r="F32" s="64"/>
    </row>
    <row r="33" spans="1:6" ht="14.15" x14ac:dyDescent="0.35">
      <c r="A33" s="164" t="s">
        <v>16</v>
      </c>
      <c r="B33" s="26">
        <v>1.9907725835993206E-2</v>
      </c>
      <c r="C33" s="59">
        <v>-0.1310248103666245</v>
      </c>
      <c r="D33" s="68"/>
      <c r="E33" s="64"/>
      <c r="F33" s="64"/>
    </row>
    <row r="34" spans="1:6" ht="14.15" x14ac:dyDescent="0.35">
      <c r="A34" s="169" t="s">
        <v>30</v>
      </c>
      <c r="B34" s="26">
        <v>2.3650812043739977E-2</v>
      </c>
      <c r="C34" s="59">
        <v>-0.1068721787174417</v>
      </c>
      <c r="D34" s="68"/>
      <c r="E34" s="64"/>
      <c r="F34" s="64"/>
    </row>
    <row r="35" spans="1:6" ht="28.3" x14ac:dyDescent="0.35">
      <c r="A35" s="167" t="s">
        <v>31</v>
      </c>
      <c r="B35" s="26">
        <v>2.5882097032939422E-2</v>
      </c>
      <c r="C35" s="59">
        <v>0.1132939031906941</v>
      </c>
      <c r="D35" s="68"/>
      <c r="E35" s="64"/>
      <c r="F35" s="64"/>
    </row>
    <row r="36" spans="1:6" ht="14.15" x14ac:dyDescent="0.35">
      <c r="A36" s="170" t="s">
        <v>32</v>
      </c>
      <c r="B36" s="26">
        <v>3.4184907466830117E-2</v>
      </c>
      <c r="C36" s="59">
        <v>-0.1724372120721438</v>
      </c>
      <c r="D36" s="68"/>
      <c r="E36" s="64"/>
      <c r="F36" s="64"/>
    </row>
    <row r="37" spans="1:6" ht="14.15" x14ac:dyDescent="0.35">
      <c r="A37" s="171" t="s">
        <v>33</v>
      </c>
      <c r="B37" s="26">
        <v>5.1327988461313367E-2</v>
      </c>
      <c r="C37" s="59">
        <v>-2.2917184000917912E-2</v>
      </c>
      <c r="D37" s="68"/>
      <c r="E37" s="64"/>
      <c r="F37" s="64"/>
    </row>
    <row r="38" spans="1:6" ht="14.15" x14ac:dyDescent="0.35">
      <c r="A38" s="167" t="s">
        <v>34</v>
      </c>
      <c r="B38" s="26">
        <v>6.5857208659603872E-2</v>
      </c>
      <c r="C38" s="59">
        <v>-2.1848429741865072E-2</v>
      </c>
      <c r="D38" s="68"/>
      <c r="E38" s="64"/>
      <c r="F38" s="64"/>
    </row>
    <row r="39" spans="1:6" ht="14.15" x14ac:dyDescent="0.35">
      <c r="A39" s="167" t="s">
        <v>35</v>
      </c>
      <c r="B39" s="26">
        <v>7.0064687324219221E-2</v>
      </c>
      <c r="C39" s="59">
        <v>8.3425674295371399E-2</v>
      </c>
      <c r="D39" s="68"/>
      <c r="E39" s="64"/>
      <c r="F39" s="64"/>
    </row>
    <row r="40" spans="1:6" ht="14.6" thickBot="1" x14ac:dyDescent="0.4">
      <c r="A40" s="167" t="s">
        <v>36</v>
      </c>
      <c r="B40" s="70">
        <v>7.5741855706302985E-2</v>
      </c>
      <c r="C40" s="71">
        <v>-3.7980352114551641E-3</v>
      </c>
      <c r="D40" s="68"/>
      <c r="E40" s="64"/>
      <c r="F40" s="64"/>
    </row>
    <row r="41" spans="1:6" ht="14.15" x14ac:dyDescent="0.35">
      <c r="A41" s="63"/>
      <c r="B41" s="64"/>
      <c r="C41" s="64"/>
      <c r="D41" s="68"/>
      <c r="E41" s="64"/>
      <c r="F41" s="64"/>
    </row>
    <row r="42" spans="1:6" ht="14.15" x14ac:dyDescent="0.35">
      <c r="A42" s="63"/>
      <c r="B42" s="64"/>
      <c r="C42" s="64"/>
      <c r="D42" s="68"/>
      <c r="E42" s="64"/>
      <c r="F42" s="64"/>
    </row>
  </sheetData>
  <autoFilter ref="A27:C27" xr:uid="{00000000-0009-0000-0000-000000000000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3"/>
    <pageSetUpPr fitToPage="1"/>
  </sheetPr>
  <dimension ref="A1:K6"/>
  <sheetViews>
    <sheetView zoomScale="60" zoomScaleNormal="60" workbookViewId="0">
      <selection activeCell="B14" sqref="B14"/>
    </sheetView>
  </sheetViews>
  <sheetFormatPr defaultColWidth="9.15234375" defaultRowHeight="14.15" x14ac:dyDescent="0.3"/>
  <cols>
    <col min="1" max="1" width="4.69140625" style="29" customWidth="1"/>
    <col min="2" max="2" width="37" style="27" bestFit="1" customWidth="1"/>
    <col min="3" max="4" width="12.69140625" style="29" customWidth="1"/>
    <col min="5" max="5" width="16.69140625" style="6" customWidth="1"/>
    <col min="6" max="6" width="14.69140625" style="12" customWidth="1"/>
    <col min="7" max="7" width="14.69140625" style="6" customWidth="1"/>
    <col min="8" max="8" width="12.69140625" style="12" customWidth="1"/>
    <col min="9" max="9" width="39.15234375" style="27" bestFit="1" customWidth="1"/>
    <col min="10" max="10" width="34.69140625" style="27" customWidth="1"/>
    <col min="11" max="11" width="35.84375" style="27" customWidth="1"/>
    <col min="12" max="16384" width="9.15234375" style="27"/>
  </cols>
  <sheetData>
    <row r="1" spans="1:11" ht="15.9" thickBot="1" x14ac:dyDescent="0.35">
      <c r="A1" s="195" t="s">
        <v>120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1" ht="42.9" thickBot="1" x14ac:dyDescent="0.35">
      <c r="A2" s="25" t="s">
        <v>56</v>
      </c>
      <c r="B2" s="181" t="s">
        <v>74</v>
      </c>
      <c r="C2" s="15" t="s">
        <v>105</v>
      </c>
      <c r="D2" s="40" t="s">
        <v>106</v>
      </c>
      <c r="E2" s="40" t="s">
        <v>58</v>
      </c>
      <c r="F2" s="40" t="s">
        <v>121</v>
      </c>
      <c r="G2" s="40" t="s">
        <v>122</v>
      </c>
      <c r="H2" s="40" t="s">
        <v>123</v>
      </c>
      <c r="I2" s="17" t="s">
        <v>62</v>
      </c>
      <c r="J2" s="18" t="s">
        <v>63</v>
      </c>
    </row>
    <row r="3" spans="1:11" ht="14.25" customHeight="1" x14ac:dyDescent="0.3">
      <c r="A3" s="21">
        <v>1</v>
      </c>
      <c r="B3" s="174" t="s">
        <v>124</v>
      </c>
      <c r="C3" s="184" t="s">
        <v>109</v>
      </c>
      <c r="D3" s="189" t="s">
        <v>127</v>
      </c>
      <c r="E3" s="76">
        <v>9275641.7200000007</v>
      </c>
      <c r="F3" s="77">
        <v>164425</v>
      </c>
      <c r="G3" s="76">
        <v>56.412599787136998</v>
      </c>
      <c r="H3" s="47">
        <v>100</v>
      </c>
      <c r="I3" s="172" t="s">
        <v>64</v>
      </c>
      <c r="J3" s="78" t="s">
        <v>7</v>
      </c>
      <c r="K3" s="43"/>
    </row>
    <row r="4" spans="1:11" ht="28.3" x14ac:dyDescent="0.3">
      <c r="A4" s="21">
        <v>2</v>
      </c>
      <c r="B4" s="174" t="s">
        <v>125</v>
      </c>
      <c r="C4" s="184" t="s">
        <v>109</v>
      </c>
      <c r="D4" s="189" t="s">
        <v>127</v>
      </c>
      <c r="E4" s="76">
        <v>722961.68039999995</v>
      </c>
      <c r="F4" s="77">
        <v>648</v>
      </c>
      <c r="G4" s="76">
        <v>1115.6816055555555</v>
      </c>
      <c r="H4" s="47">
        <v>5000</v>
      </c>
      <c r="I4" s="176" t="s">
        <v>69</v>
      </c>
      <c r="J4" s="78" t="s">
        <v>0</v>
      </c>
      <c r="K4" s="44"/>
    </row>
    <row r="5" spans="1:11" ht="14.6" customHeight="1" thickBot="1" x14ac:dyDescent="0.35">
      <c r="A5" s="215" t="s">
        <v>126</v>
      </c>
      <c r="B5" s="216"/>
      <c r="C5" s="101" t="s">
        <v>3</v>
      </c>
      <c r="D5" s="101" t="s">
        <v>3</v>
      </c>
      <c r="E5" s="90">
        <f>SUM(E3:E4)</f>
        <v>9998603.4004000016</v>
      </c>
      <c r="F5" s="91">
        <f>SUM(F3:F4)</f>
        <v>165073</v>
      </c>
      <c r="G5" s="101" t="s">
        <v>3</v>
      </c>
      <c r="H5" s="101" t="s">
        <v>3</v>
      </c>
      <c r="I5" s="101" t="s">
        <v>3</v>
      </c>
      <c r="J5" s="101" t="s">
        <v>3</v>
      </c>
    </row>
    <row r="6" spans="1:11" ht="14.6" thickBot="1" x14ac:dyDescent="0.35">
      <c r="A6" s="217"/>
      <c r="B6" s="217"/>
      <c r="C6" s="217"/>
      <c r="D6" s="217"/>
      <c r="E6" s="217"/>
      <c r="F6" s="217"/>
      <c r="G6" s="217"/>
      <c r="H6" s="217"/>
      <c r="I6" s="153"/>
      <c r="J6" s="153"/>
    </row>
  </sheetData>
  <mergeCells count="3">
    <mergeCell ref="A1:J1"/>
    <mergeCell ref="A5:B5"/>
    <mergeCell ref="A6:H6"/>
  </mergeCells>
  <phoneticPr fontId="12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3"/>
    <pageSetUpPr fitToPage="1"/>
  </sheetPr>
  <dimension ref="A1:K12"/>
  <sheetViews>
    <sheetView zoomScale="60" zoomScaleNormal="60" workbookViewId="0">
      <selection activeCell="B17" sqref="B17"/>
    </sheetView>
  </sheetViews>
  <sheetFormatPr defaultColWidth="9.15234375" defaultRowHeight="14.15" x14ac:dyDescent="0.3"/>
  <cols>
    <col min="1" max="1" width="4.3828125" style="29" customWidth="1"/>
    <col min="2" max="2" width="46.69140625" style="29" customWidth="1"/>
    <col min="3" max="4" width="14.69140625" style="28" customWidth="1"/>
    <col min="5" max="8" width="12.69140625" style="29" customWidth="1"/>
    <col min="9" max="9" width="16.15234375" style="29" bestFit="1" customWidth="1"/>
    <col min="10" max="10" width="19.15234375" style="29" customWidth="1"/>
    <col min="11" max="11" width="21.3828125" style="29" bestFit="1" customWidth="1"/>
    <col min="12" max="16384" width="9.15234375" style="29"/>
  </cols>
  <sheetData>
    <row r="1" spans="1:11" s="45" customFormat="1" ht="15.9" thickBot="1" x14ac:dyDescent="0.35">
      <c r="A1" s="195" t="s">
        <v>128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1" s="22" customFormat="1" ht="15.75" customHeight="1" thickBot="1" x14ac:dyDescent="0.35">
      <c r="A2" s="202" t="s">
        <v>56</v>
      </c>
      <c r="B2" s="93"/>
      <c r="C2" s="94"/>
      <c r="D2" s="95"/>
      <c r="E2" s="204" t="s">
        <v>114</v>
      </c>
      <c r="F2" s="204"/>
      <c r="G2" s="204"/>
      <c r="H2" s="204"/>
      <c r="I2" s="204"/>
      <c r="J2" s="204"/>
      <c r="K2" s="204"/>
    </row>
    <row r="3" spans="1:11" s="22" customFormat="1" ht="50.15" thickBot="1" x14ac:dyDescent="0.35">
      <c r="A3" s="203"/>
      <c r="B3" s="96" t="s">
        <v>74</v>
      </c>
      <c r="C3" s="178" t="s">
        <v>75</v>
      </c>
      <c r="D3" s="178" t="s">
        <v>76</v>
      </c>
      <c r="E3" s="17" t="s">
        <v>77</v>
      </c>
      <c r="F3" s="17" t="s">
        <v>78</v>
      </c>
      <c r="G3" s="17" t="s">
        <v>79</v>
      </c>
      <c r="H3" s="17" t="s">
        <v>80</v>
      </c>
      <c r="I3" s="17" t="s">
        <v>81</v>
      </c>
      <c r="J3" s="18" t="s">
        <v>82</v>
      </c>
      <c r="K3" s="179" t="s">
        <v>129</v>
      </c>
    </row>
    <row r="4" spans="1:11" s="22" customFormat="1" collapsed="1" x14ac:dyDescent="0.3">
      <c r="A4" s="21">
        <v>1</v>
      </c>
      <c r="B4" s="165" t="s">
        <v>125</v>
      </c>
      <c r="C4" s="97">
        <v>38945</v>
      </c>
      <c r="D4" s="97">
        <v>39016</v>
      </c>
      <c r="E4" s="92">
        <v>-4.2269306689107222E-2</v>
      </c>
      <c r="F4" s="92" t="s">
        <v>85</v>
      </c>
      <c r="G4" s="92">
        <v>-0.19300310213862093</v>
      </c>
      <c r="H4" s="92">
        <v>-0.22575822760883058</v>
      </c>
      <c r="I4" s="92">
        <v>-0.19136001873462583</v>
      </c>
      <c r="J4" s="98">
        <v>-0.7768636788888843</v>
      </c>
      <c r="K4" s="109">
        <v>-0.10258993777562464</v>
      </c>
    </row>
    <row r="5" spans="1:11" s="22" customFormat="1" collapsed="1" x14ac:dyDescent="0.3">
      <c r="A5" s="21">
        <v>2</v>
      </c>
      <c r="B5" s="190" t="s">
        <v>124</v>
      </c>
      <c r="C5" s="97">
        <v>40555</v>
      </c>
      <c r="D5" s="97">
        <v>40626</v>
      </c>
      <c r="E5" s="92">
        <v>-3.4571993564295522E-2</v>
      </c>
      <c r="F5" s="92">
        <v>-2.2224547591529475E-2</v>
      </c>
      <c r="G5" s="92">
        <v>-0.16478892502687814</v>
      </c>
      <c r="H5" s="92">
        <v>-0.1593005844456491</v>
      </c>
      <c r="I5" s="92">
        <v>-0.10919775749686478</v>
      </c>
      <c r="J5" s="98">
        <v>-0.43587400212863914</v>
      </c>
      <c r="K5" s="110">
        <v>-5.8801868712075156E-2</v>
      </c>
    </row>
    <row r="6" spans="1:11" s="22" customFormat="1" ht="14.6" collapsed="1" thickBot="1" x14ac:dyDescent="0.35">
      <c r="A6" s="154"/>
      <c r="B6" s="191" t="s">
        <v>84</v>
      </c>
      <c r="C6" s="155" t="s">
        <v>3</v>
      </c>
      <c r="D6" s="155" t="s">
        <v>3</v>
      </c>
      <c r="E6" s="156">
        <f>AVERAGE(E4:E5)</f>
        <v>-3.8420650126701372E-2</v>
      </c>
      <c r="F6" s="156">
        <f>AVERAGE(F4:F5)</f>
        <v>-2.2224547591529475E-2</v>
      </c>
      <c r="G6" s="156">
        <f>AVERAGE(G4:G5)</f>
        <v>-0.17889601358274954</v>
      </c>
      <c r="H6" s="156">
        <f>AVERAGE(H4:H5)</f>
        <v>-0.19252940602723984</v>
      </c>
      <c r="I6" s="156">
        <f>AVERAGE(I4:I5)</f>
        <v>-0.1502788881157453</v>
      </c>
      <c r="J6" s="155" t="s">
        <v>3</v>
      </c>
      <c r="K6" s="156">
        <f>AVERAGE(K4:K5)</f>
        <v>-8.0695903243849898E-2</v>
      </c>
    </row>
    <row r="7" spans="1:11" s="22" customFormat="1" hidden="1" x14ac:dyDescent="0.3">
      <c r="A7" s="220" t="s">
        <v>9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</row>
    <row r="8" spans="1:11" s="22" customFormat="1" ht="14.6" hidden="1" thickBot="1" x14ac:dyDescent="0.35">
      <c r="A8" s="219" t="s">
        <v>10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</row>
    <row r="9" spans="1:11" s="22" customFormat="1" ht="15.75" hidden="1" customHeight="1" x14ac:dyDescent="0.3">
      <c r="C9" s="58"/>
      <c r="D9" s="58"/>
    </row>
    <row r="10" spans="1:11" ht="14.6" thickBot="1" x14ac:dyDescent="0.35">
      <c r="A10" s="218"/>
      <c r="B10" s="218"/>
      <c r="C10" s="218"/>
      <c r="D10" s="218"/>
      <c r="E10" s="218"/>
      <c r="F10" s="218"/>
      <c r="G10" s="218"/>
      <c r="H10" s="218"/>
      <c r="I10" s="157"/>
      <c r="J10" s="157"/>
      <c r="K10" s="157"/>
    </row>
    <row r="11" spans="1:11" x14ac:dyDescent="0.3">
      <c r="B11" s="27"/>
      <c r="C11" s="99"/>
      <c r="E11" s="99"/>
    </row>
    <row r="12" spans="1:11" x14ac:dyDescent="0.3">
      <c r="E12" s="99"/>
      <c r="F12" s="99"/>
    </row>
  </sheetData>
  <mergeCells count="6">
    <mergeCell ref="A10:H10"/>
    <mergeCell ref="A8:K8"/>
    <mergeCell ref="A1:J1"/>
    <mergeCell ref="A2:A3"/>
    <mergeCell ref="E2:K2"/>
    <mergeCell ref="A7:K7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3"/>
  </sheetPr>
  <dimension ref="A1:H119"/>
  <sheetViews>
    <sheetView zoomScale="60" zoomScaleNormal="60" workbookViewId="0">
      <selection activeCell="B4" sqref="B4"/>
    </sheetView>
  </sheetViews>
  <sheetFormatPr defaultColWidth="9.15234375" defaultRowHeight="14.15" x14ac:dyDescent="0.3"/>
  <cols>
    <col min="1" max="1" width="4" style="20" customWidth="1"/>
    <col min="2" max="2" width="50.69140625" style="20" customWidth="1"/>
    <col min="3" max="3" width="24.69140625" style="20" customWidth="1"/>
    <col min="4" max="4" width="24.69140625" style="46" customWidth="1"/>
    <col min="5" max="7" width="24.69140625" style="20" customWidth="1"/>
    <col min="8" max="16384" width="9.15234375" style="20"/>
  </cols>
  <sheetData>
    <row r="1" spans="1:8" s="27" customFormat="1" ht="15.9" thickBot="1" x14ac:dyDescent="0.35">
      <c r="A1" s="201" t="s">
        <v>130</v>
      </c>
      <c r="B1" s="201"/>
      <c r="C1" s="201"/>
      <c r="D1" s="201"/>
      <c r="E1" s="201"/>
      <c r="F1" s="201"/>
      <c r="G1" s="201"/>
    </row>
    <row r="2" spans="1:8" s="27" customFormat="1" ht="15.75" customHeight="1" thickBot="1" x14ac:dyDescent="0.35">
      <c r="A2" s="221" t="s">
        <v>56</v>
      </c>
      <c r="B2" s="82"/>
      <c r="C2" s="208" t="s">
        <v>89</v>
      </c>
      <c r="D2" s="209"/>
      <c r="E2" s="208" t="s">
        <v>131</v>
      </c>
      <c r="F2" s="209"/>
      <c r="G2" s="83"/>
    </row>
    <row r="3" spans="1:8" s="27" customFormat="1" ht="42.9" thickBot="1" x14ac:dyDescent="0.35">
      <c r="A3" s="203"/>
      <c r="B3" s="17" t="s">
        <v>74</v>
      </c>
      <c r="C3" s="96" t="s">
        <v>91</v>
      </c>
      <c r="D3" s="96" t="s">
        <v>92</v>
      </c>
      <c r="E3" s="96" t="s">
        <v>93</v>
      </c>
      <c r="F3" s="96" t="s">
        <v>92</v>
      </c>
      <c r="G3" s="18" t="s">
        <v>94</v>
      </c>
    </row>
    <row r="4" spans="1:8" s="27" customFormat="1" x14ac:dyDescent="0.3">
      <c r="A4" s="21">
        <v>1</v>
      </c>
      <c r="B4" s="187" t="s">
        <v>125</v>
      </c>
      <c r="C4" s="35">
        <v>-31.907810000000058</v>
      </c>
      <c r="D4" s="92">
        <v>-4.2269306689150118E-2</v>
      </c>
      <c r="E4" s="36">
        <v>0</v>
      </c>
      <c r="F4" s="92">
        <v>0</v>
      </c>
      <c r="G4" s="37">
        <v>0</v>
      </c>
    </row>
    <row r="5" spans="1:8" s="27" customFormat="1" x14ac:dyDescent="0.3">
      <c r="A5" s="21">
        <v>2</v>
      </c>
      <c r="B5" s="192" t="s">
        <v>124</v>
      </c>
      <c r="C5" s="35">
        <v>-332.16088999999874</v>
      </c>
      <c r="D5" s="92">
        <v>-3.4571993564301455E-2</v>
      </c>
      <c r="E5" s="36">
        <v>0</v>
      </c>
      <c r="F5" s="92">
        <v>0</v>
      </c>
      <c r="G5" s="37">
        <v>0</v>
      </c>
    </row>
    <row r="6" spans="1:8" s="27" customFormat="1" ht="14.6" thickBot="1" x14ac:dyDescent="0.35">
      <c r="A6" s="104"/>
      <c r="B6" s="84" t="s">
        <v>52</v>
      </c>
      <c r="C6" s="85">
        <v>-364.06869999999878</v>
      </c>
      <c r="D6" s="89">
        <v>-3.5132704815193927E-2</v>
      </c>
      <c r="E6" s="86">
        <v>0</v>
      </c>
      <c r="F6" s="89">
        <v>0</v>
      </c>
      <c r="G6" s="105">
        <v>0</v>
      </c>
    </row>
    <row r="7" spans="1:8" s="27" customFormat="1" ht="15" customHeight="1" thickBot="1" x14ac:dyDescent="0.35">
      <c r="A7" s="198"/>
      <c r="B7" s="198"/>
      <c r="C7" s="198"/>
      <c r="D7" s="198"/>
      <c r="E7" s="198"/>
      <c r="F7" s="198"/>
      <c r="G7" s="198"/>
      <c r="H7" s="7"/>
    </row>
    <row r="8" spans="1:8" s="27" customFormat="1" x14ac:dyDescent="0.3">
      <c r="D8" s="6"/>
    </row>
    <row r="9" spans="1:8" s="27" customFormat="1" x14ac:dyDescent="0.3">
      <c r="D9" s="6"/>
    </row>
    <row r="10" spans="1:8" s="27" customFormat="1" x14ac:dyDescent="0.3">
      <c r="D10" s="6"/>
    </row>
    <row r="11" spans="1:8" s="27" customFormat="1" x14ac:dyDescent="0.3">
      <c r="D11" s="6"/>
    </row>
    <row r="12" spans="1:8" s="27" customFormat="1" x14ac:dyDescent="0.3">
      <c r="D12" s="6"/>
    </row>
    <row r="13" spans="1:8" s="27" customFormat="1" x14ac:dyDescent="0.3">
      <c r="D13" s="6"/>
    </row>
    <row r="14" spans="1:8" s="27" customFormat="1" x14ac:dyDescent="0.3">
      <c r="D14" s="6"/>
    </row>
    <row r="15" spans="1:8" s="27" customFormat="1" x14ac:dyDescent="0.3">
      <c r="D15" s="6"/>
    </row>
    <row r="16" spans="1:8" s="27" customFormat="1" x14ac:dyDescent="0.3">
      <c r="D16" s="6"/>
    </row>
    <row r="17" spans="2:5" s="27" customFormat="1" x14ac:dyDescent="0.3">
      <c r="D17" s="6"/>
    </row>
    <row r="18" spans="2:5" s="27" customFormat="1" x14ac:dyDescent="0.3">
      <c r="D18" s="6"/>
    </row>
    <row r="19" spans="2:5" s="27" customFormat="1" x14ac:dyDescent="0.3">
      <c r="D19" s="6"/>
    </row>
    <row r="20" spans="2:5" s="27" customFormat="1" x14ac:dyDescent="0.3">
      <c r="D20" s="6"/>
    </row>
    <row r="21" spans="2:5" s="27" customFormat="1" x14ac:dyDescent="0.3">
      <c r="D21" s="6"/>
    </row>
    <row r="22" spans="2:5" s="27" customFormat="1" x14ac:dyDescent="0.3">
      <c r="D22" s="6"/>
    </row>
    <row r="23" spans="2:5" s="27" customFormat="1" x14ac:dyDescent="0.3">
      <c r="D23" s="6"/>
    </row>
    <row r="24" spans="2:5" s="27" customFormat="1" x14ac:dyDescent="0.3">
      <c r="D24" s="6"/>
    </row>
    <row r="25" spans="2:5" s="27" customFormat="1" x14ac:dyDescent="0.3">
      <c r="D25" s="6"/>
    </row>
    <row r="26" spans="2:5" s="27" customFormat="1" x14ac:dyDescent="0.3">
      <c r="D26" s="6"/>
    </row>
    <row r="27" spans="2:5" s="27" customFormat="1" x14ac:dyDescent="0.3">
      <c r="D27" s="6"/>
    </row>
    <row r="28" spans="2:5" s="27" customFormat="1" x14ac:dyDescent="0.3">
      <c r="D28" s="6"/>
    </row>
    <row r="29" spans="2:5" s="27" customFormat="1" ht="14.6" thickBot="1" x14ac:dyDescent="0.35">
      <c r="B29" s="73"/>
      <c r="C29" s="73"/>
      <c r="D29" s="74"/>
      <c r="E29" s="73"/>
    </row>
    <row r="30" spans="2:5" s="27" customFormat="1" x14ac:dyDescent="0.3"/>
    <row r="31" spans="2:5" s="27" customFormat="1" x14ac:dyDescent="0.3"/>
    <row r="32" spans="2:5" s="27" customFormat="1" x14ac:dyDescent="0.3"/>
    <row r="33" spans="2:6" s="27" customFormat="1" x14ac:dyDescent="0.3"/>
    <row r="34" spans="2:6" s="27" customFormat="1" x14ac:dyDescent="0.3"/>
    <row r="35" spans="2:6" s="27" customFormat="1" ht="28.75" thickBot="1" x14ac:dyDescent="0.35">
      <c r="B35" s="193" t="s">
        <v>74</v>
      </c>
      <c r="C35" s="194" t="s">
        <v>95</v>
      </c>
      <c r="D35" s="194" t="s">
        <v>96</v>
      </c>
      <c r="E35" s="194" t="s">
        <v>97</v>
      </c>
    </row>
    <row r="36" spans="2:6" s="27" customFormat="1" x14ac:dyDescent="0.3">
      <c r="B36" s="117" t="str">
        <f t="shared" ref="B36:D37" si="0">B4</f>
        <v>ТАSК Universal</v>
      </c>
      <c r="C36" s="118">
        <f t="shared" si="0"/>
        <v>-31.907810000000058</v>
      </c>
      <c r="D36" s="142">
        <f t="shared" si="0"/>
        <v>-4.2269306689150118E-2</v>
      </c>
      <c r="E36" s="119">
        <f>G4</f>
        <v>0</v>
      </c>
    </row>
    <row r="37" spans="2:6" x14ac:dyDescent="0.3">
      <c r="B37" s="34" t="str">
        <f t="shared" si="0"/>
        <v>Іndeks Ukrainskoi Birzhi</v>
      </c>
      <c r="C37" s="35">
        <f t="shared" si="0"/>
        <v>-332.16088999999874</v>
      </c>
      <c r="D37" s="143">
        <f t="shared" si="0"/>
        <v>-3.4571993564301455E-2</v>
      </c>
      <c r="E37" s="37">
        <f>G5</f>
        <v>0</v>
      </c>
      <c r="F37" s="19"/>
    </row>
    <row r="38" spans="2:6" x14ac:dyDescent="0.3">
      <c r="B38" s="34"/>
      <c r="C38" s="35"/>
      <c r="D38" s="143"/>
      <c r="E38" s="37"/>
      <c r="F38" s="19"/>
    </row>
    <row r="39" spans="2:6" x14ac:dyDescent="0.3">
      <c r="B39" s="144"/>
      <c r="C39" s="145"/>
      <c r="D39" s="146"/>
      <c r="E39" s="147"/>
      <c r="F39" s="19"/>
    </row>
    <row r="40" spans="2:6" x14ac:dyDescent="0.3">
      <c r="B40" s="27"/>
      <c r="C40" s="148"/>
      <c r="D40" s="6"/>
      <c r="F40" s="19"/>
    </row>
    <row r="41" spans="2:6" x14ac:dyDescent="0.3">
      <c r="B41" s="27"/>
      <c r="C41" s="27"/>
      <c r="D41" s="6"/>
      <c r="F41" s="19"/>
    </row>
    <row r="42" spans="2:6" x14ac:dyDescent="0.3">
      <c r="B42" s="27"/>
      <c r="C42" s="27"/>
      <c r="D42" s="6"/>
      <c r="F42" s="19"/>
    </row>
    <row r="43" spans="2:6" x14ac:dyDescent="0.3">
      <c r="B43" s="27"/>
      <c r="C43" s="27"/>
      <c r="D43" s="6"/>
      <c r="F43" s="19"/>
    </row>
    <row r="44" spans="2:6" x14ac:dyDescent="0.3">
      <c r="B44" s="27"/>
      <c r="C44" s="27"/>
      <c r="D44" s="6"/>
      <c r="F44" s="19"/>
    </row>
    <row r="45" spans="2:6" x14ac:dyDescent="0.3">
      <c r="B45" s="27"/>
      <c r="C45" s="27"/>
      <c r="D45" s="6"/>
      <c r="F45" s="19"/>
    </row>
    <row r="46" spans="2:6" x14ac:dyDescent="0.3">
      <c r="B46" s="27"/>
      <c r="C46" s="27"/>
      <c r="D46" s="6"/>
      <c r="F46" s="19"/>
    </row>
    <row r="47" spans="2:6" x14ac:dyDescent="0.3">
      <c r="B47" s="27"/>
      <c r="C47" s="27"/>
      <c r="D47" s="6"/>
    </row>
    <row r="48" spans="2:6" x14ac:dyDescent="0.3">
      <c r="B48" s="27"/>
      <c r="C48" s="27"/>
      <c r="D48" s="6"/>
    </row>
    <row r="49" spans="2:4" x14ac:dyDescent="0.3">
      <c r="B49" s="27"/>
      <c r="C49" s="27"/>
      <c r="D49" s="6"/>
    </row>
    <row r="50" spans="2:4" x14ac:dyDescent="0.3">
      <c r="B50" s="27"/>
      <c r="C50" s="27"/>
      <c r="D50" s="6"/>
    </row>
    <row r="51" spans="2:4" x14ac:dyDescent="0.3">
      <c r="B51" s="27"/>
      <c r="C51" s="27"/>
      <c r="D51" s="6"/>
    </row>
    <row r="52" spans="2:4" x14ac:dyDescent="0.3">
      <c r="B52" s="27"/>
      <c r="C52" s="27"/>
      <c r="D52" s="6"/>
    </row>
    <row r="53" spans="2:4" x14ac:dyDescent="0.3">
      <c r="B53" s="27"/>
      <c r="C53" s="27"/>
      <c r="D53" s="6"/>
    </row>
    <row r="54" spans="2:4" x14ac:dyDescent="0.3">
      <c r="B54" s="27"/>
      <c r="C54" s="27"/>
      <c r="D54" s="6"/>
    </row>
    <row r="55" spans="2:4" x14ac:dyDescent="0.3">
      <c r="B55" s="27"/>
      <c r="C55" s="27"/>
      <c r="D55" s="6"/>
    </row>
    <row r="56" spans="2:4" x14ac:dyDescent="0.3">
      <c r="B56" s="27"/>
      <c r="C56" s="27"/>
      <c r="D56" s="6"/>
    </row>
    <row r="57" spans="2:4" x14ac:dyDescent="0.3">
      <c r="B57" s="27"/>
      <c r="C57" s="27"/>
      <c r="D57" s="6"/>
    </row>
    <row r="58" spans="2:4" x14ac:dyDescent="0.3">
      <c r="B58" s="27"/>
      <c r="C58" s="27"/>
      <c r="D58" s="6"/>
    </row>
    <row r="59" spans="2:4" x14ac:dyDescent="0.3">
      <c r="B59" s="27"/>
      <c r="C59" s="27"/>
      <c r="D59" s="6"/>
    </row>
    <row r="60" spans="2:4" x14ac:dyDescent="0.3">
      <c r="B60" s="27"/>
      <c r="C60" s="27"/>
      <c r="D60" s="6"/>
    </row>
    <row r="61" spans="2:4" x14ac:dyDescent="0.3">
      <c r="B61" s="27"/>
      <c r="C61" s="27"/>
      <c r="D61" s="6"/>
    </row>
    <row r="62" spans="2:4" x14ac:dyDescent="0.3">
      <c r="B62" s="27"/>
      <c r="C62" s="27"/>
      <c r="D62" s="6"/>
    </row>
    <row r="63" spans="2:4" x14ac:dyDescent="0.3">
      <c r="B63" s="27"/>
      <c r="C63" s="27"/>
      <c r="D63" s="6"/>
    </row>
    <row r="64" spans="2:4" x14ac:dyDescent="0.3">
      <c r="B64" s="27"/>
      <c r="C64" s="27"/>
      <c r="D64" s="6"/>
    </row>
    <row r="65" spans="2:4" x14ac:dyDescent="0.3">
      <c r="B65" s="27"/>
      <c r="C65" s="27"/>
      <c r="D65" s="6"/>
    </row>
    <row r="66" spans="2:4" x14ac:dyDescent="0.3">
      <c r="B66" s="27"/>
      <c r="C66" s="27"/>
      <c r="D66" s="6"/>
    </row>
    <row r="67" spans="2:4" x14ac:dyDescent="0.3">
      <c r="B67" s="27"/>
      <c r="C67" s="27"/>
      <c r="D67" s="6"/>
    </row>
    <row r="68" spans="2:4" x14ac:dyDescent="0.3">
      <c r="B68" s="27"/>
      <c r="C68" s="27"/>
      <c r="D68" s="6"/>
    </row>
    <row r="69" spans="2:4" x14ac:dyDescent="0.3">
      <c r="B69" s="27"/>
      <c r="C69" s="27"/>
      <c r="D69" s="6"/>
    </row>
    <row r="70" spans="2:4" x14ac:dyDescent="0.3">
      <c r="B70" s="27"/>
      <c r="C70" s="27"/>
      <c r="D70" s="6"/>
    </row>
    <row r="71" spans="2:4" x14ac:dyDescent="0.3">
      <c r="B71" s="27"/>
      <c r="C71" s="27"/>
      <c r="D71" s="6"/>
    </row>
    <row r="72" spans="2:4" x14ac:dyDescent="0.3">
      <c r="B72" s="27"/>
      <c r="C72" s="27"/>
      <c r="D72" s="6"/>
    </row>
    <row r="73" spans="2:4" x14ac:dyDescent="0.3">
      <c r="B73" s="27"/>
      <c r="C73" s="27"/>
      <c r="D73" s="6"/>
    </row>
    <row r="74" spans="2:4" x14ac:dyDescent="0.3">
      <c r="B74" s="27"/>
      <c r="C74" s="27"/>
      <c r="D74" s="6"/>
    </row>
    <row r="75" spans="2:4" x14ac:dyDescent="0.3">
      <c r="B75" s="27"/>
      <c r="C75" s="27"/>
      <c r="D75" s="6"/>
    </row>
    <row r="76" spans="2:4" x14ac:dyDescent="0.3">
      <c r="B76" s="27"/>
      <c r="C76" s="27"/>
      <c r="D76" s="6"/>
    </row>
    <row r="77" spans="2:4" x14ac:dyDescent="0.3">
      <c r="B77" s="27"/>
      <c r="C77" s="27"/>
      <c r="D77" s="6"/>
    </row>
    <row r="78" spans="2:4" x14ac:dyDescent="0.3">
      <c r="B78" s="27"/>
      <c r="C78" s="27"/>
      <c r="D78" s="6"/>
    </row>
    <row r="79" spans="2:4" x14ac:dyDescent="0.3">
      <c r="B79" s="27"/>
      <c r="C79" s="27"/>
      <c r="D79" s="6"/>
    </row>
    <row r="80" spans="2:4" x14ac:dyDescent="0.3">
      <c r="B80" s="27"/>
      <c r="C80" s="27"/>
      <c r="D80" s="6"/>
    </row>
    <row r="81" spans="2:4" x14ac:dyDescent="0.3">
      <c r="B81" s="27"/>
      <c r="C81" s="27"/>
      <c r="D81" s="6"/>
    </row>
    <row r="82" spans="2:4" x14ac:dyDescent="0.3">
      <c r="B82" s="27"/>
      <c r="C82" s="27"/>
      <c r="D82" s="6"/>
    </row>
    <row r="83" spans="2:4" x14ac:dyDescent="0.3">
      <c r="B83" s="27"/>
      <c r="C83" s="27"/>
      <c r="D83" s="6"/>
    </row>
    <row r="84" spans="2:4" x14ac:dyDescent="0.3">
      <c r="B84" s="27"/>
      <c r="C84" s="27"/>
      <c r="D84" s="6"/>
    </row>
    <row r="85" spans="2:4" x14ac:dyDescent="0.3">
      <c r="B85" s="27"/>
      <c r="C85" s="27"/>
      <c r="D85" s="6"/>
    </row>
    <row r="86" spans="2:4" x14ac:dyDescent="0.3">
      <c r="B86" s="27"/>
      <c r="C86" s="27"/>
      <c r="D86" s="6"/>
    </row>
    <row r="87" spans="2:4" x14ac:dyDescent="0.3">
      <c r="B87" s="27"/>
      <c r="C87" s="27"/>
      <c r="D87" s="6"/>
    </row>
    <row r="88" spans="2:4" x14ac:dyDescent="0.3">
      <c r="B88" s="27"/>
      <c r="C88" s="27"/>
      <c r="D88" s="6"/>
    </row>
    <row r="89" spans="2:4" x14ac:dyDescent="0.3">
      <c r="B89" s="27"/>
      <c r="C89" s="27"/>
      <c r="D89" s="6"/>
    </row>
    <row r="90" spans="2:4" x14ac:dyDescent="0.3">
      <c r="B90" s="27"/>
      <c r="C90" s="27"/>
      <c r="D90" s="6"/>
    </row>
    <row r="91" spans="2:4" x14ac:dyDescent="0.3">
      <c r="B91" s="27"/>
      <c r="C91" s="27"/>
      <c r="D91" s="6"/>
    </row>
    <row r="92" spans="2:4" x14ac:dyDescent="0.3">
      <c r="B92" s="27"/>
      <c r="C92" s="27"/>
      <c r="D92" s="6"/>
    </row>
    <row r="93" spans="2:4" x14ac:dyDescent="0.3">
      <c r="B93" s="27"/>
      <c r="C93" s="27"/>
      <c r="D93" s="6"/>
    </row>
    <row r="94" spans="2:4" x14ac:dyDescent="0.3">
      <c r="B94" s="27"/>
      <c r="C94" s="27"/>
      <c r="D94" s="6"/>
    </row>
    <row r="95" spans="2:4" x14ac:dyDescent="0.3">
      <c r="B95" s="27"/>
      <c r="C95" s="27"/>
      <c r="D95" s="6"/>
    </row>
    <row r="96" spans="2:4" x14ac:dyDescent="0.3">
      <c r="B96" s="27"/>
      <c r="C96" s="27"/>
      <c r="D96" s="6"/>
    </row>
    <row r="97" spans="2:4" x14ac:dyDescent="0.3">
      <c r="B97" s="27"/>
      <c r="C97" s="27"/>
      <c r="D97" s="6"/>
    </row>
    <row r="98" spans="2:4" x14ac:dyDescent="0.3">
      <c r="B98" s="27"/>
      <c r="C98" s="27"/>
      <c r="D98" s="6"/>
    </row>
    <row r="99" spans="2:4" x14ac:dyDescent="0.3">
      <c r="B99" s="27"/>
      <c r="C99" s="27"/>
      <c r="D99" s="6"/>
    </row>
    <row r="100" spans="2:4" x14ac:dyDescent="0.3">
      <c r="B100" s="27"/>
      <c r="C100" s="27"/>
      <c r="D100" s="6"/>
    </row>
    <row r="101" spans="2:4" x14ac:dyDescent="0.3">
      <c r="B101" s="27"/>
      <c r="C101" s="27"/>
      <c r="D101" s="6"/>
    </row>
    <row r="102" spans="2:4" x14ac:dyDescent="0.3">
      <c r="B102" s="27"/>
      <c r="C102" s="27"/>
      <c r="D102" s="6"/>
    </row>
    <row r="103" spans="2:4" x14ac:dyDescent="0.3">
      <c r="B103" s="27"/>
      <c r="C103" s="27"/>
      <c r="D103" s="6"/>
    </row>
    <row r="104" spans="2:4" x14ac:dyDescent="0.3">
      <c r="B104" s="27"/>
      <c r="C104" s="27"/>
      <c r="D104" s="6"/>
    </row>
    <row r="105" spans="2:4" x14ac:dyDescent="0.3">
      <c r="B105" s="27"/>
      <c r="C105" s="27"/>
      <c r="D105" s="6"/>
    </row>
    <row r="106" spans="2:4" x14ac:dyDescent="0.3">
      <c r="B106" s="27"/>
      <c r="C106" s="27"/>
      <c r="D106" s="6"/>
    </row>
    <row r="107" spans="2:4" x14ac:dyDescent="0.3">
      <c r="B107" s="27"/>
      <c r="C107" s="27"/>
      <c r="D107" s="6"/>
    </row>
    <row r="108" spans="2:4" x14ac:dyDescent="0.3">
      <c r="B108" s="27"/>
      <c r="C108" s="27"/>
      <c r="D108" s="6"/>
    </row>
    <row r="109" spans="2:4" x14ac:dyDescent="0.3">
      <c r="B109" s="27"/>
      <c r="C109" s="27"/>
      <c r="D109" s="6"/>
    </row>
    <row r="110" spans="2:4" x14ac:dyDescent="0.3">
      <c r="B110" s="27"/>
      <c r="C110" s="27"/>
      <c r="D110" s="6"/>
    </row>
    <row r="111" spans="2:4" x14ac:dyDescent="0.3">
      <c r="B111" s="27"/>
      <c r="C111" s="27"/>
      <c r="D111" s="6"/>
    </row>
    <row r="112" spans="2:4" x14ac:dyDescent="0.3">
      <c r="B112" s="27"/>
      <c r="C112" s="27"/>
      <c r="D112" s="6"/>
    </row>
    <row r="113" spans="2:4" x14ac:dyDescent="0.3">
      <c r="B113" s="27"/>
      <c r="C113" s="27"/>
      <c r="D113" s="6"/>
    </row>
    <row r="114" spans="2:4" x14ac:dyDescent="0.3">
      <c r="B114" s="27"/>
      <c r="C114" s="27"/>
      <c r="D114" s="6"/>
    </row>
    <row r="115" spans="2:4" x14ac:dyDescent="0.3">
      <c r="B115" s="27"/>
      <c r="C115" s="27"/>
      <c r="D115" s="6"/>
    </row>
    <row r="116" spans="2:4" x14ac:dyDescent="0.3">
      <c r="B116" s="27"/>
      <c r="C116" s="27"/>
      <c r="D116" s="6"/>
    </row>
    <row r="117" spans="2:4" x14ac:dyDescent="0.3">
      <c r="B117" s="27"/>
      <c r="C117" s="27"/>
      <c r="D117" s="6"/>
    </row>
    <row r="118" spans="2:4" x14ac:dyDescent="0.3">
      <c r="B118" s="27"/>
      <c r="C118" s="27"/>
      <c r="D118" s="6"/>
    </row>
    <row r="119" spans="2:4" x14ac:dyDescent="0.3">
      <c r="B119" s="27"/>
      <c r="C119" s="27"/>
      <c r="D119" s="6"/>
    </row>
  </sheetData>
  <mergeCells count="5">
    <mergeCell ref="A1:G1"/>
    <mergeCell ref="A7:G7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3"/>
  </sheetPr>
  <dimension ref="A1:D14"/>
  <sheetViews>
    <sheetView zoomScale="60" zoomScaleNormal="60" workbookViewId="0">
      <selection activeCell="A20" sqref="A20"/>
    </sheetView>
  </sheetViews>
  <sheetFormatPr defaultRowHeight="12.45" x14ac:dyDescent="0.3"/>
  <cols>
    <col min="1" max="1" width="49.3828125" bestFit="1" customWidth="1"/>
    <col min="2" max="2" width="12.69140625" customWidth="1"/>
    <col min="3" max="3" width="2.69140625" customWidth="1"/>
  </cols>
  <sheetData>
    <row r="1" spans="1:4" ht="14.6" thickBot="1" x14ac:dyDescent="0.35">
      <c r="A1" s="60" t="s">
        <v>74</v>
      </c>
      <c r="B1" s="61" t="s">
        <v>98</v>
      </c>
      <c r="C1" s="10"/>
      <c r="D1" s="10"/>
    </row>
    <row r="2" spans="1:4" ht="14.15" x14ac:dyDescent="0.3">
      <c r="A2" s="187" t="s">
        <v>125</v>
      </c>
      <c r="B2" s="127">
        <v>-4.2269306689107222E-2</v>
      </c>
      <c r="C2" s="10"/>
      <c r="D2" s="10"/>
    </row>
    <row r="3" spans="1:4" ht="14.15" x14ac:dyDescent="0.3">
      <c r="A3" s="167" t="s">
        <v>124</v>
      </c>
      <c r="B3" s="128">
        <v>-3.4571993564295522E-2</v>
      </c>
      <c r="C3" s="10"/>
      <c r="D3" s="10"/>
    </row>
    <row r="4" spans="1:4" ht="14.15" x14ac:dyDescent="0.3">
      <c r="A4" s="167" t="s">
        <v>99</v>
      </c>
      <c r="B4" s="128">
        <v>-3.8420650126701372E-2</v>
      </c>
      <c r="C4" s="10"/>
      <c r="D4" s="10"/>
    </row>
    <row r="5" spans="1:4" ht="14.15" x14ac:dyDescent="0.3">
      <c r="A5" s="167" t="s">
        <v>16</v>
      </c>
      <c r="B5" s="128">
        <v>1.9907725835993206E-2</v>
      </c>
      <c r="C5" s="10"/>
      <c r="D5" s="10"/>
    </row>
    <row r="6" spans="1:4" ht="14.15" x14ac:dyDescent="0.3">
      <c r="A6" s="167" t="s">
        <v>15</v>
      </c>
      <c r="B6" s="128">
        <v>1.9991603526614554E-5</v>
      </c>
      <c r="C6" s="10"/>
      <c r="D6" s="10"/>
    </row>
    <row r="7" spans="1:4" ht="14.15" x14ac:dyDescent="0.3">
      <c r="A7" s="167" t="s">
        <v>100</v>
      </c>
      <c r="B7" s="128">
        <v>5.9498665365280701E-3</v>
      </c>
      <c r="C7" s="10"/>
      <c r="D7" s="10"/>
    </row>
    <row r="8" spans="1:4" ht="14.15" x14ac:dyDescent="0.3">
      <c r="A8" s="167" t="s">
        <v>101</v>
      </c>
      <c r="B8" s="128">
        <v>-6.0931992437760485E-3</v>
      </c>
      <c r="C8" s="10"/>
      <c r="D8" s="10"/>
    </row>
    <row r="9" spans="1:4" ht="14.15" x14ac:dyDescent="0.3">
      <c r="A9" s="167" t="s">
        <v>102</v>
      </c>
      <c r="B9" s="128">
        <v>5.9452054794520556E-3</v>
      </c>
      <c r="C9" s="10"/>
      <c r="D9" s="10"/>
    </row>
    <row r="10" spans="1:4" ht="14.6" thickBot="1" x14ac:dyDescent="0.35">
      <c r="A10" s="188" t="s">
        <v>103</v>
      </c>
      <c r="B10" s="129">
        <v>-1.748976699148419E-3</v>
      </c>
      <c r="C10" s="10"/>
      <c r="D10" s="10"/>
    </row>
    <row r="11" spans="1:4" x14ac:dyDescent="0.3">
      <c r="C11" s="10"/>
      <c r="D11" s="10"/>
    </row>
    <row r="12" spans="1:4" x14ac:dyDescent="0.3">
      <c r="A12" s="10"/>
      <c r="B12" s="10"/>
      <c r="C12" s="10"/>
      <c r="D12" s="10"/>
    </row>
    <row r="13" spans="1:4" x14ac:dyDescent="0.3">
      <c r="B13" s="10"/>
      <c r="C13" s="10"/>
      <c r="D13" s="10"/>
    </row>
    <row r="14" spans="1:4" x14ac:dyDescent="0.3">
      <c r="C14" s="10"/>
    </row>
  </sheetData>
  <autoFilter ref="A1:B1" xr:uid="{00000000-0009-0000-0000-00000C000000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I32"/>
  <sheetViews>
    <sheetView zoomScale="80" zoomScaleNormal="40" workbookViewId="0">
      <selection activeCell="G27" sqref="G27"/>
    </sheetView>
  </sheetViews>
  <sheetFormatPr defaultColWidth="9.15234375" defaultRowHeight="14.15" x14ac:dyDescent="0.3"/>
  <cols>
    <col min="1" max="1" width="4.69140625" style="22" customWidth="1"/>
    <col min="2" max="2" width="64.3828125" style="20" bestFit="1" customWidth="1"/>
    <col min="3" max="3" width="18.69140625" style="23" customWidth="1"/>
    <col min="4" max="4" width="14.69140625" style="24" customWidth="1"/>
    <col min="5" max="5" width="14.69140625" style="23" customWidth="1"/>
    <col min="6" max="6" width="14.69140625" style="24" customWidth="1"/>
    <col min="7" max="7" width="43.15234375" style="20" bestFit="1" customWidth="1"/>
    <col min="8" max="8" width="34.69140625" style="20" customWidth="1"/>
    <col min="9" max="18" width="4.69140625" style="20" customWidth="1"/>
    <col min="19" max="16384" width="9.15234375" style="20"/>
  </cols>
  <sheetData>
    <row r="1" spans="1:9" s="14" customFormat="1" ht="15.9" thickBot="1" x14ac:dyDescent="0.35">
      <c r="A1" s="195" t="s">
        <v>55</v>
      </c>
      <c r="B1" s="195"/>
      <c r="C1" s="195"/>
      <c r="D1" s="195"/>
      <c r="E1" s="195"/>
      <c r="F1" s="195"/>
      <c r="G1" s="195"/>
      <c r="H1" s="195"/>
      <c r="I1" s="13"/>
    </row>
    <row r="2" spans="1:9" ht="28.75" thickBot="1" x14ac:dyDescent="0.35">
      <c r="A2" s="15" t="s">
        <v>56</v>
      </c>
      <c r="B2" s="16" t="s">
        <v>57</v>
      </c>
      <c r="C2" s="17" t="s">
        <v>58</v>
      </c>
      <c r="D2" s="17" t="s">
        <v>59</v>
      </c>
      <c r="E2" s="17" t="s">
        <v>60</v>
      </c>
      <c r="F2" s="17" t="s">
        <v>61</v>
      </c>
      <c r="G2" s="17" t="s">
        <v>62</v>
      </c>
      <c r="H2" s="18" t="s">
        <v>63</v>
      </c>
      <c r="I2" s="19"/>
    </row>
    <row r="3" spans="1:9" x14ac:dyDescent="0.3">
      <c r="A3" s="21">
        <v>1</v>
      </c>
      <c r="B3" s="75" t="s">
        <v>37</v>
      </c>
      <c r="C3" s="76">
        <v>28907082.68</v>
      </c>
      <c r="D3" s="77">
        <v>46146</v>
      </c>
      <c r="E3" s="76">
        <v>626.42661725826724</v>
      </c>
      <c r="F3" s="77">
        <v>100</v>
      </c>
      <c r="G3" s="172" t="s">
        <v>64</v>
      </c>
      <c r="H3" s="78" t="s">
        <v>7</v>
      </c>
      <c r="I3" s="19"/>
    </row>
    <row r="4" spans="1:9" x14ac:dyDescent="0.35">
      <c r="A4" s="21">
        <v>2</v>
      </c>
      <c r="B4" s="75" t="s">
        <v>38</v>
      </c>
      <c r="C4" s="76">
        <v>7706083.9800000004</v>
      </c>
      <c r="D4" s="77">
        <v>1855</v>
      </c>
      <c r="E4" s="76">
        <v>4154.223169811321</v>
      </c>
      <c r="F4" s="77">
        <v>1000</v>
      </c>
      <c r="G4" s="173" t="s">
        <v>65</v>
      </c>
      <c r="H4" s="78" t="s">
        <v>1</v>
      </c>
      <c r="I4" s="19"/>
    </row>
    <row r="5" spans="1:9" ht="14.25" customHeight="1" x14ac:dyDescent="0.3">
      <c r="A5" s="21">
        <v>3</v>
      </c>
      <c r="B5" s="75" t="s">
        <v>39</v>
      </c>
      <c r="C5" s="76">
        <v>5630657.3899999997</v>
      </c>
      <c r="D5" s="77">
        <v>4224262</v>
      </c>
      <c r="E5" s="76">
        <v>1.3329328034103944</v>
      </c>
      <c r="F5" s="77">
        <v>1</v>
      </c>
      <c r="G5" s="174" t="s">
        <v>66</v>
      </c>
      <c r="H5" s="78" t="s">
        <v>2</v>
      </c>
      <c r="I5" s="19"/>
    </row>
    <row r="6" spans="1:9" x14ac:dyDescent="0.35">
      <c r="A6" s="21">
        <v>4</v>
      </c>
      <c r="B6" s="75" t="s">
        <v>40</v>
      </c>
      <c r="C6" s="76">
        <v>5299534.82</v>
      </c>
      <c r="D6" s="77">
        <v>6802</v>
      </c>
      <c r="E6" s="76">
        <v>779.11420464569244</v>
      </c>
      <c r="F6" s="77">
        <v>1000</v>
      </c>
      <c r="G6" s="173" t="s">
        <v>65</v>
      </c>
      <c r="H6" s="78" t="s">
        <v>1</v>
      </c>
      <c r="I6" s="19"/>
    </row>
    <row r="7" spans="1:9" ht="14.25" customHeight="1" x14ac:dyDescent="0.3">
      <c r="A7" s="21">
        <v>5</v>
      </c>
      <c r="B7" s="75" t="s">
        <v>41</v>
      </c>
      <c r="C7" s="76">
        <v>5048912.4600999998</v>
      </c>
      <c r="D7" s="77">
        <v>3564</v>
      </c>
      <c r="E7" s="76">
        <v>1416.6421044051626</v>
      </c>
      <c r="F7" s="77">
        <v>1000</v>
      </c>
      <c r="G7" s="174" t="s">
        <v>67</v>
      </c>
      <c r="H7" s="78" t="s">
        <v>8</v>
      </c>
      <c r="I7" s="19"/>
    </row>
    <row r="8" spans="1:9" x14ac:dyDescent="0.3">
      <c r="A8" s="21">
        <v>6</v>
      </c>
      <c r="B8" s="75" t="s">
        <v>42</v>
      </c>
      <c r="C8" s="76">
        <v>4726821.26</v>
      </c>
      <c r="D8" s="77">
        <v>4105</v>
      </c>
      <c r="E8" s="76">
        <v>1151.4789914738124</v>
      </c>
      <c r="F8" s="77">
        <v>1000</v>
      </c>
      <c r="G8" s="172" t="s">
        <v>64</v>
      </c>
      <c r="H8" s="78" t="s">
        <v>7</v>
      </c>
      <c r="I8" s="19"/>
    </row>
    <row r="9" spans="1:9" x14ac:dyDescent="0.35">
      <c r="A9" s="21">
        <v>7</v>
      </c>
      <c r="B9" s="75" t="s">
        <v>43</v>
      </c>
      <c r="C9" s="76">
        <v>4676397.9800000004</v>
      </c>
      <c r="D9" s="77">
        <v>1256</v>
      </c>
      <c r="E9" s="76">
        <v>3723.2467993630576</v>
      </c>
      <c r="F9" s="77">
        <v>1000</v>
      </c>
      <c r="G9" s="175" t="s">
        <v>68</v>
      </c>
      <c r="H9" s="78" t="s">
        <v>4</v>
      </c>
      <c r="I9" s="19"/>
    </row>
    <row r="10" spans="1:9" x14ac:dyDescent="0.35">
      <c r="A10" s="21">
        <v>8</v>
      </c>
      <c r="B10" s="75" t="s">
        <v>44</v>
      </c>
      <c r="C10" s="76">
        <v>3686370.76</v>
      </c>
      <c r="D10" s="77">
        <v>678</v>
      </c>
      <c r="E10" s="76">
        <v>5437.1250147492619</v>
      </c>
      <c r="F10" s="77">
        <v>1000</v>
      </c>
      <c r="G10" s="175" t="s">
        <v>68</v>
      </c>
      <c r="H10" s="78" t="s">
        <v>4</v>
      </c>
      <c r="I10" s="19"/>
    </row>
    <row r="11" spans="1:9" x14ac:dyDescent="0.3">
      <c r="A11" s="21">
        <v>9</v>
      </c>
      <c r="B11" s="75" t="s">
        <v>45</v>
      </c>
      <c r="C11" s="76">
        <v>3621003.81</v>
      </c>
      <c r="D11" s="77">
        <v>12921</v>
      </c>
      <c r="E11" s="76">
        <v>280.24176224750408</v>
      </c>
      <c r="F11" s="77">
        <v>100</v>
      </c>
      <c r="G11" s="172" t="s">
        <v>64</v>
      </c>
      <c r="H11" s="78" t="s">
        <v>7</v>
      </c>
      <c r="I11" s="19"/>
    </row>
    <row r="12" spans="1:9" x14ac:dyDescent="0.3">
      <c r="A12" s="21">
        <v>10</v>
      </c>
      <c r="B12" s="75" t="s">
        <v>46</v>
      </c>
      <c r="C12" s="76">
        <v>1897292.31</v>
      </c>
      <c r="D12" s="77">
        <v>1381</v>
      </c>
      <c r="E12" s="76">
        <v>1373.8539536567705</v>
      </c>
      <c r="F12" s="77">
        <v>1000</v>
      </c>
      <c r="G12" s="176" t="s">
        <v>72</v>
      </c>
      <c r="H12" s="78" t="s">
        <v>6</v>
      </c>
      <c r="I12" s="19"/>
    </row>
    <row r="13" spans="1:9" x14ac:dyDescent="0.35">
      <c r="A13" s="21">
        <v>11</v>
      </c>
      <c r="B13" s="75" t="s">
        <v>47</v>
      </c>
      <c r="C13" s="76">
        <v>1484560.87</v>
      </c>
      <c r="D13" s="77">
        <v>537</v>
      </c>
      <c r="E13" s="76">
        <v>2764.5453817504658</v>
      </c>
      <c r="F13" s="77">
        <v>1000</v>
      </c>
      <c r="G13" s="173" t="s">
        <v>65</v>
      </c>
      <c r="H13" s="78" t="s">
        <v>1</v>
      </c>
      <c r="I13" s="19"/>
    </row>
    <row r="14" spans="1:9" x14ac:dyDescent="0.3">
      <c r="A14" s="21">
        <v>12</v>
      </c>
      <c r="B14" s="75" t="s">
        <v>48</v>
      </c>
      <c r="C14" s="76">
        <v>1343187.78</v>
      </c>
      <c r="D14" s="77">
        <v>24676</v>
      </c>
      <c r="E14" s="76">
        <v>54.432962392608204</v>
      </c>
      <c r="F14" s="77">
        <v>100</v>
      </c>
      <c r="G14" s="174" t="s">
        <v>71</v>
      </c>
      <c r="H14" s="78" t="s">
        <v>12</v>
      </c>
      <c r="I14" s="19"/>
    </row>
    <row r="15" spans="1:9" x14ac:dyDescent="0.35">
      <c r="A15" s="21">
        <v>13</v>
      </c>
      <c r="B15" s="75" t="s">
        <v>49</v>
      </c>
      <c r="C15" s="76">
        <v>1322558.3500000001</v>
      </c>
      <c r="D15" s="77">
        <v>366</v>
      </c>
      <c r="E15" s="76">
        <v>3613.5474043715849</v>
      </c>
      <c r="F15" s="77">
        <v>1000</v>
      </c>
      <c r="G15" s="173" t="s">
        <v>65</v>
      </c>
      <c r="H15" s="78" t="s">
        <v>1</v>
      </c>
      <c r="I15" s="19"/>
    </row>
    <row r="16" spans="1:9" x14ac:dyDescent="0.3">
      <c r="A16" s="21">
        <v>14</v>
      </c>
      <c r="B16" s="75" t="s">
        <v>50</v>
      </c>
      <c r="C16" s="76">
        <v>1029462.8301</v>
      </c>
      <c r="D16" s="77">
        <v>953</v>
      </c>
      <c r="E16" s="76">
        <v>1080.2338196222456</v>
      </c>
      <c r="F16" s="77">
        <v>1000</v>
      </c>
      <c r="G16" s="176" t="s">
        <v>69</v>
      </c>
      <c r="H16" s="78" t="s">
        <v>0</v>
      </c>
      <c r="I16" s="19"/>
    </row>
    <row r="17" spans="1:9" x14ac:dyDescent="0.3">
      <c r="A17" s="21">
        <v>15</v>
      </c>
      <c r="B17" s="75" t="s">
        <v>51</v>
      </c>
      <c r="C17" s="76">
        <v>876036.21</v>
      </c>
      <c r="D17" s="77">
        <v>7941</v>
      </c>
      <c r="E17" s="76">
        <v>110.31812240272005</v>
      </c>
      <c r="F17" s="77">
        <v>100</v>
      </c>
      <c r="G17" s="176" t="s">
        <v>70</v>
      </c>
      <c r="H17" s="78" t="s">
        <v>11</v>
      </c>
      <c r="I17" s="19"/>
    </row>
    <row r="18" spans="1:9" ht="15" customHeight="1" thickBot="1" x14ac:dyDescent="0.35">
      <c r="A18" s="196" t="s">
        <v>52</v>
      </c>
      <c r="B18" s="197"/>
      <c r="C18" s="90">
        <f>SUM(C3:C17)</f>
        <v>77255963.490199983</v>
      </c>
      <c r="D18" s="91">
        <f>SUM(D3:D17)</f>
        <v>4337443</v>
      </c>
      <c r="E18" s="51" t="s">
        <v>3</v>
      </c>
      <c r="F18" s="51" t="s">
        <v>3</v>
      </c>
      <c r="G18" s="51" t="s">
        <v>3</v>
      </c>
      <c r="H18" s="51" t="s">
        <v>3</v>
      </c>
    </row>
    <row r="19" spans="1:9" ht="15" customHeight="1" x14ac:dyDescent="0.3">
      <c r="A19" s="199" t="s">
        <v>53</v>
      </c>
      <c r="B19" s="199"/>
      <c r="C19" s="199"/>
      <c r="D19" s="199"/>
      <c r="E19" s="199"/>
      <c r="F19" s="199"/>
      <c r="G19" s="199"/>
      <c r="H19" s="199"/>
    </row>
    <row r="20" spans="1:9" ht="15" customHeight="1" thickBot="1" x14ac:dyDescent="0.35">
      <c r="A20" s="198"/>
      <c r="B20" s="198"/>
      <c r="C20" s="198"/>
      <c r="D20" s="198"/>
      <c r="E20" s="198"/>
      <c r="F20" s="198"/>
      <c r="G20" s="198"/>
      <c r="H20" s="198"/>
    </row>
    <row r="22" spans="1:9" x14ac:dyDescent="0.3">
      <c r="B22" s="20" t="s">
        <v>54</v>
      </c>
      <c r="C22" s="23">
        <f>C18-SUM(C3:C13)</f>
        <v>4571245.1700999886</v>
      </c>
      <c r="D22" s="116">
        <f>C22/$C$18</f>
        <v>5.9170126985470278E-2</v>
      </c>
    </row>
    <row r="23" spans="1:9" x14ac:dyDescent="0.3">
      <c r="B23" s="75" t="str">
        <f t="shared" ref="B23:C32" si="0">B3</f>
        <v>КІNТО-Klasychnyi</v>
      </c>
      <c r="C23" s="76">
        <f t="shared" si="0"/>
        <v>28907082.68</v>
      </c>
      <c r="D23" s="116">
        <f>C23/$C$18</f>
        <v>0.37417283241399091</v>
      </c>
      <c r="H23" s="19"/>
    </row>
    <row r="24" spans="1:9" x14ac:dyDescent="0.3">
      <c r="B24" s="75" t="str">
        <f t="shared" si="0"/>
        <v>UNIVER.UA/Myhailo Hrushevskyi: Fond Derzhavnykh Paperiv</v>
      </c>
      <c r="C24" s="76">
        <f t="shared" si="0"/>
        <v>7706083.9800000004</v>
      </c>
      <c r="D24" s="116">
        <f t="shared" ref="D24:D32" si="1">C24/$C$18</f>
        <v>9.9747432196318764E-2</v>
      </c>
      <c r="H24" s="19"/>
    </row>
    <row r="25" spans="1:9" x14ac:dyDescent="0.3">
      <c r="B25" s="75" t="str">
        <f t="shared" si="0"/>
        <v>OTP Fond Aktsii</v>
      </c>
      <c r="C25" s="76">
        <f t="shared" si="0"/>
        <v>5630657.3899999997</v>
      </c>
      <c r="D25" s="116">
        <f t="shared" si="1"/>
        <v>7.2883142421934277E-2</v>
      </c>
      <c r="H25" s="19"/>
    </row>
    <row r="26" spans="1:9" x14ac:dyDescent="0.3">
      <c r="B26" s="75" t="str">
        <f t="shared" si="0"/>
        <v>UNIVER.UA/Iaroslav Mudryi: Fond Aktsii</v>
      </c>
      <c r="C26" s="76">
        <f t="shared" si="0"/>
        <v>5299534.82</v>
      </c>
      <c r="D26" s="116">
        <f t="shared" si="1"/>
        <v>6.8597096982322317E-2</v>
      </c>
      <c r="H26" s="19"/>
    </row>
    <row r="27" spans="1:9" x14ac:dyDescent="0.3">
      <c r="B27" s="75" t="str">
        <f t="shared" si="0"/>
        <v>Sofiivskyi</v>
      </c>
      <c r="C27" s="76">
        <f t="shared" si="0"/>
        <v>5048912.4600999998</v>
      </c>
      <c r="D27" s="116">
        <f t="shared" si="1"/>
        <v>6.535304502079585E-2</v>
      </c>
      <c r="H27" s="19"/>
    </row>
    <row r="28" spans="1:9" x14ac:dyDescent="0.3">
      <c r="B28" s="75" t="str">
        <f t="shared" si="0"/>
        <v>КІNTO-Ekviti</v>
      </c>
      <c r="C28" s="76">
        <f t="shared" si="0"/>
        <v>4726821.26</v>
      </c>
      <c r="D28" s="116">
        <f t="shared" si="1"/>
        <v>6.1183901493890538E-2</v>
      </c>
      <c r="H28" s="19"/>
    </row>
    <row r="29" spans="1:9" x14ac:dyDescent="0.3">
      <c r="B29" s="75" t="str">
        <f t="shared" si="0"/>
        <v>Altus – Depozyt</v>
      </c>
      <c r="C29" s="76">
        <f t="shared" si="0"/>
        <v>4676397.9800000004</v>
      </c>
      <c r="D29" s="116">
        <f t="shared" si="1"/>
        <v>6.0531223335182502E-2</v>
      </c>
      <c r="H29" s="19"/>
    </row>
    <row r="30" spans="1:9" x14ac:dyDescent="0.3">
      <c r="B30" s="75" t="str">
        <f t="shared" si="0"/>
        <v>Altus – Zbalansovanyi</v>
      </c>
      <c r="C30" s="76">
        <f t="shared" si="0"/>
        <v>3686370.76</v>
      </c>
      <c r="D30" s="116">
        <f t="shared" si="1"/>
        <v>4.7716326267390613E-2</v>
      </c>
      <c r="H30" s="19"/>
    </row>
    <row r="31" spans="1:9" x14ac:dyDescent="0.3">
      <c r="B31" s="75" t="str">
        <f t="shared" si="0"/>
        <v>KINTO-Kaznacheiskyi</v>
      </c>
      <c r="C31" s="76">
        <f t="shared" si="0"/>
        <v>3621003.81</v>
      </c>
      <c r="D31" s="116">
        <f t="shared" si="1"/>
        <v>4.6870217474659144E-2</v>
      </c>
    </row>
    <row r="32" spans="1:9" x14ac:dyDescent="0.3">
      <c r="B32" s="75" t="str">
        <f t="shared" si="0"/>
        <v>VSI</v>
      </c>
      <c r="C32" s="76">
        <f t="shared" si="0"/>
        <v>1897292.31</v>
      </c>
      <c r="D32" s="116">
        <f t="shared" si="1"/>
        <v>2.4558522401195267E-2</v>
      </c>
    </row>
  </sheetData>
  <mergeCells count="4">
    <mergeCell ref="A1:H1"/>
    <mergeCell ref="A18:B18"/>
    <mergeCell ref="A20:H20"/>
    <mergeCell ref="A19:H19"/>
  </mergeCells>
  <phoneticPr fontId="12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L60"/>
  <sheetViews>
    <sheetView tabSelected="1" zoomScale="70" zoomScaleNormal="70" workbookViewId="0">
      <selection activeCell="B4" sqref="B4"/>
    </sheetView>
  </sheetViews>
  <sheetFormatPr defaultColWidth="9.15234375" defaultRowHeight="14.15" x14ac:dyDescent="0.35"/>
  <cols>
    <col min="1" max="1" width="4.3046875" style="30" customWidth="1"/>
    <col min="2" max="2" width="61.69140625" style="30" bestFit="1" customWidth="1"/>
    <col min="3" max="4" width="14.69140625" style="31" customWidth="1"/>
    <col min="5" max="8" width="12.69140625" style="32" customWidth="1"/>
    <col min="9" max="9" width="16.15234375" style="30" bestFit="1" customWidth="1"/>
    <col min="10" max="10" width="18.53515625" style="30" customWidth="1"/>
    <col min="11" max="11" width="20.69140625" style="30" customWidth="1"/>
    <col min="12" max="16384" width="9.15234375" style="30"/>
  </cols>
  <sheetData>
    <row r="1" spans="1:11" s="14" customFormat="1" ht="15.9" thickBot="1" x14ac:dyDescent="0.35">
      <c r="A1" s="201" t="s">
        <v>73</v>
      </c>
      <c r="B1" s="201"/>
      <c r="C1" s="201"/>
      <c r="D1" s="201"/>
      <c r="E1" s="201"/>
      <c r="F1" s="201"/>
      <c r="G1" s="201"/>
      <c r="H1" s="201"/>
      <c r="I1" s="201"/>
      <c r="J1" s="177"/>
    </row>
    <row r="2" spans="1:11" s="20" customFormat="1" ht="15.75" customHeight="1" thickBot="1" x14ac:dyDescent="0.35">
      <c r="A2" s="202" t="s">
        <v>56</v>
      </c>
      <c r="B2" s="93"/>
      <c r="C2" s="94"/>
      <c r="D2" s="95"/>
      <c r="E2" s="204" t="s">
        <v>5</v>
      </c>
      <c r="F2" s="204"/>
      <c r="G2" s="204"/>
      <c r="H2" s="204"/>
      <c r="I2" s="204"/>
      <c r="J2" s="204"/>
      <c r="K2" s="204"/>
    </row>
    <row r="3" spans="1:11" s="22" customFormat="1" ht="50.15" thickBot="1" x14ac:dyDescent="0.35">
      <c r="A3" s="203"/>
      <c r="B3" s="96" t="s">
        <v>74</v>
      </c>
      <c r="C3" s="178" t="s">
        <v>75</v>
      </c>
      <c r="D3" s="178" t="s">
        <v>76</v>
      </c>
      <c r="E3" s="17" t="s">
        <v>77</v>
      </c>
      <c r="F3" s="17" t="s">
        <v>78</v>
      </c>
      <c r="G3" s="17" t="s">
        <v>79</v>
      </c>
      <c r="H3" s="17" t="s">
        <v>80</v>
      </c>
      <c r="I3" s="17" t="s">
        <v>81</v>
      </c>
      <c r="J3" s="18" t="s">
        <v>82</v>
      </c>
      <c r="K3" s="179" t="s">
        <v>83</v>
      </c>
    </row>
    <row r="4" spans="1:11" s="20" customFormat="1" collapsed="1" x14ac:dyDescent="0.3">
      <c r="A4" s="21">
        <v>1</v>
      </c>
      <c r="B4" s="135" t="s">
        <v>37</v>
      </c>
      <c r="C4" s="136">
        <v>38118</v>
      </c>
      <c r="D4" s="136">
        <v>38182</v>
      </c>
      <c r="E4" s="137">
        <v>-2.0790077919478178E-2</v>
      </c>
      <c r="F4" s="137">
        <v>-1.7242594489361829E-2</v>
      </c>
      <c r="G4" s="137">
        <v>-9.9864723963087876E-3</v>
      </c>
      <c r="H4" s="137">
        <v>-2.030387351816243E-2</v>
      </c>
      <c r="I4" s="137">
        <v>7.088989784457489E-3</v>
      </c>
      <c r="J4" s="138">
        <v>5.2642661725823299</v>
      </c>
      <c r="K4" s="109">
        <v>0.12037868473756475</v>
      </c>
    </row>
    <row r="5" spans="1:11" s="20" customFormat="1" collapsed="1" x14ac:dyDescent="0.3">
      <c r="A5" s="21">
        <v>2</v>
      </c>
      <c r="B5" s="135" t="s">
        <v>44</v>
      </c>
      <c r="C5" s="136">
        <v>38828</v>
      </c>
      <c r="D5" s="136">
        <v>39028</v>
      </c>
      <c r="E5" s="137">
        <v>7.3843217384244042E-3</v>
      </c>
      <c r="F5" s="137">
        <v>1.5007502218832069E-2</v>
      </c>
      <c r="G5" s="137">
        <v>4.1077674409221387E-2</v>
      </c>
      <c r="H5" s="137">
        <v>9.6700138945887026E-2</v>
      </c>
      <c r="I5" s="137">
        <v>5.7130026361389863E-2</v>
      </c>
      <c r="J5" s="138">
        <v>4.4371250147493395</v>
      </c>
      <c r="K5" s="110">
        <v>0.13029703525187086</v>
      </c>
    </row>
    <row r="6" spans="1:11" s="20" customFormat="1" collapsed="1" x14ac:dyDescent="0.3">
      <c r="A6" s="21">
        <v>3</v>
      </c>
      <c r="B6" s="135" t="s">
        <v>47</v>
      </c>
      <c r="C6" s="136">
        <v>38919</v>
      </c>
      <c r="D6" s="136">
        <v>39092</v>
      </c>
      <c r="E6" s="137">
        <v>-1.3055083437811588E-2</v>
      </c>
      <c r="F6" s="137">
        <v>-1.078095791953626E-2</v>
      </c>
      <c r="G6" s="137">
        <v>-9.995743696833248E-2</v>
      </c>
      <c r="H6" s="137">
        <v>-3.870674640485261E-2</v>
      </c>
      <c r="I6" s="137">
        <v>-4.0087292317762979E-2</v>
      </c>
      <c r="J6" s="138">
        <v>1.7645453817507342</v>
      </c>
      <c r="K6" s="110">
        <v>7.7345519533547513E-2</v>
      </c>
    </row>
    <row r="7" spans="1:11" s="20" customFormat="1" collapsed="1" x14ac:dyDescent="0.3">
      <c r="A7" s="21">
        <v>4</v>
      </c>
      <c r="B7" s="135" t="s">
        <v>40</v>
      </c>
      <c r="C7" s="136">
        <v>38919</v>
      </c>
      <c r="D7" s="136">
        <v>39092</v>
      </c>
      <c r="E7" s="137">
        <v>3.3817399271712345E-2</v>
      </c>
      <c r="F7" s="137">
        <v>0.10504781283061515</v>
      </c>
      <c r="G7" s="137">
        <v>5.9199945777344443E-2</v>
      </c>
      <c r="H7" s="137">
        <v>-5.0112630285954474E-3</v>
      </c>
      <c r="I7" s="137">
        <v>9.7464655117542653E-2</v>
      </c>
      <c r="J7" s="138">
        <v>-0.22088579535434727</v>
      </c>
      <c r="K7" s="110">
        <v>-1.8120276165780824E-2</v>
      </c>
    </row>
    <row r="8" spans="1:11" s="20" customFormat="1" collapsed="1" x14ac:dyDescent="0.3">
      <c r="A8" s="21">
        <v>5</v>
      </c>
      <c r="B8" s="135" t="s">
        <v>50</v>
      </c>
      <c r="C8" s="136">
        <v>39429</v>
      </c>
      <c r="D8" s="136">
        <v>39618</v>
      </c>
      <c r="E8" s="137">
        <v>-1.0333890792248779E-2</v>
      </c>
      <c r="F8" s="137">
        <v>-4.4337324067461603E-3</v>
      </c>
      <c r="G8" s="137">
        <v>-6.4485238878387419E-2</v>
      </c>
      <c r="H8" s="137">
        <v>-4.2530525266171626E-2</v>
      </c>
      <c r="I8" s="137">
        <v>-4.9567653441554338E-2</v>
      </c>
      <c r="J8" s="138">
        <v>8.0233819622259617E-2</v>
      </c>
      <c r="K8" s="110">
        <v>6.341791562136434E-3</v>
      </c>
    </row>
    <row r="9" spans="1:11" s="20" customFormat="1" collapsed="1" x14ac:dyDescent="0.3">
      <c r="A9" s="21">
        <v>6</v>
      </c>
      <c r="B9" s="135" t="s">
        <v>51</v>
      </c>
      <c r="C9" s="136">
        <v>39560</v>
      </c>
      <c r="D9" s="136">
        <v>39770</v>
      </c>
      <c r="E9" s="137">
        <v>7.7351029074442135E-2</v>
      </c>
      <c r="F9" s="137">
        <v>0.12652538303045335</v>
      </c>
      <c r="G9" s="137">
        <v>-2.0595791392593155E-2</v>
      </c>
      <c r="H9" s="137">
        <v>5.3865189370889466E-2</v>
      </c>
      <c r="I9" s="137">
        <v>5.7932508114950876E-2</v>
      </c>
      <c r="J9" s="138">
        <v>0.10318122402711261</v>
      </c>
      <c r="K9" s="110">
        <v>8.3624387964091884E-3</v>
      </c>
    </row>
    <row r="10" spans="1:11" s="20" customFormat="1" collapsed="1" x14ac:dyDescent="0.3">
      <c r="A10" s="21">
        <v>7</v>
      </c>
      <c r="B10" s="135" t="s">
        <v>42</v>
      </c>
      <c r="C10" s="136">
        <v>39884</v>
      </c>
      <c r="D10" s="136">
        <v>40001</v>
      </c>
      <c r="E10" s="137">
        <v>-3.3622851003202281E-2</v>
      </c>
      <c r="F10" s="137">
        <v>-3.3558734823367242E-2</v>
      </c>
      <c r="G10" s="137">
        <v>-5.9804755320299274E-2</v>
      </c>
      <c r="H10" s="137">
        <v>-8.6698932050316868E-2</v>
      </c>
      <c r="I10" s="137">
        <v>-1.4053194389056167E-2</v>
      </c>
      <c r="J10" s="138">
        <v>0.1514789914739445</v>
      </c>
      <c r="K10" s="110">
        <v>1.2720099718583455E-2</v>
      </c>
    </row>
    <row r="11" spans="1:11" s="20" customFormat="1" collapsed="1" x14ac:dyDescent="0.3">
      <c r="A11" s="21">
        <v>8</v>
      </c>
      <c r="B11" s="135" t="s">
        <v>48</v>
      </c>
      <c r="C11" s="136">
        <v>40031</v>
      </c>
      <c r="D11" s="136">
        <v>40129</v>
      </c>
      <c r="E11" s="137">
        <v>-3.3531272707118864E-2</v>
      </c>
      <c r="F11" s="137">
        <v>-3.3525919021260342E-2</v>
      </c>
      <c r="G11" s="137" t="s">
        <v>85</v>
      </c>
      <c r="H11" s="137">
        <v>-0.19940901692513702</v>
      </c>
      <c r="I11" s="137" t="s">
        <v>85</v>
      </c>
      <c r="J11" s="138">
        <v>-0.45567037607390981</v>
      </c>
      <c r="K11" s="110">
        <v>-5.4718031496980291E-2</v>
      </c>
    </row>
    <row r="12" spans="1:11" s="20" customFormat="1" collapsed="1" x14ac:dyDescent="0.3">
      <c r="A12" s="21">
        <v>9</v>
      </c>
      <c r="B12" s="135" t="s">
        <v>39</v>
      </c>
      <c r="C12" s="136">
        <v>40253</v>
      </c>
      <c r="D12" s="136">
        <v>40366</v>
      </c>
      <c r="E12" s="137">
        <v>-2.2709104465582608E-2</v>
      </c>
      <c r="F12" s="137">
        <v>-1.5252869674552638E-2</v>
      </c>
      <c r="G12" s="137">
        <v>-0.12914814703022659</v>
      </c>
      <c r="H12" s="137">
        <v>-8.5707865651683868E-2</v>
      </c>
      <c r="I12" s="137">
        <v>-6.2266292674082568E-2</v>
      </c>
      <c r="J12" s="138">
        <v>0.33293280341040599</v>
      </c>
      <c r="K12" s="110">
        <v>2.8692568329753643E-2</v>
      </c>
    </row>
    <row r="13" spans="1:11" s="20" customFormat="1" x14ac:dyDescent="0.3">
      <c r="A13" s="21">
        <v>10</v>
      </c>
      <c r="B13" s="135" t="s">
        <v>41</v>
      </c>
      <c r="C13" s="136">
        <v>40114</v>
      </c>
      <c r="D13" s="136">
        <v>40401</v>
      </c>
      <c r="E13" s="137">
        <v>6.9450268818716854E-2</v>
      </c>
      <c r="F13" s="137">
        <v>2.9887422846318179E-2</v>
      </c>
      <c r="G13" s="137">
        <v>-5.7464636981335859E-2</v>
      </c>
      <c r="H13" s="137">
        <v>-6.5571474509962258E-4</v>
      </c>
      <c r="I13" s="137">
        <v>-4.6517224276042546E-3</v>
      </c>
      <c r="J13" s="138">
        <v>0.41664210440518312</v>
      </c>
      <c r="K13" s="110">
        <v>3.5216765341693712E-2</v>
      </c>
    </row>
    <row r="14" spans="1:11" s="20" customFormat="1" collapsed="1" x14ac:dyDescent="0.3">
      <c r="A14" s="21">
        <v>11</v>
      </c>
      <c r="B14" s="135" t="s">
        <v>43</v>
      </c>
      <c r="C14" s="136">
        <v>40226</v>
      </c>
      <c r="D14" s="136">
        <v>40430</v>
      </c>
      <c r="E14" s="137">
        <v>4.1435174309889522E-3</v>
      </c>
      <c r="F14" s="137">
        <v>1.82537235486806E-2</v>
      </c>
      <c r="G14" s="137">
        <v>6.1364878238111098E-2</v>
      </c>
      <c r="H14" s="137">
        <v>9.8164959782709449E-2</v>
      </c>
      <c r="I14" s="137">
        <v>8.3788437842214236E-2</v>
      </c>
      <c r="J14" s="138">
        <v>2.7232467993630953</v>
      </c>
      <c r="K14" s="110">
        <v>0.14073873091744193</v>
      </c>
    </row>
    <row r="15" spans="1:11" s="20" customFormat="1" x14ac:dyDescent="0.3">
      <c r="A15" s="21">
        <v>12</v>
      </c>
      <c r="B15" s="135" t="s">
        <v>49</v>
      </c>
      <c r="C15" s="136">
        <v>40427</v>
      </c>
      <c r="D15" s="136">
        <v>40543</v>
      </c>
      <c r="E15" s="137">
        <v>1.6750973193382812E-2</v>
      </c>
      <c r="F15" s="137">
        <v>1.9754270804544838E-2</v>
      </c>
      <c r="G15" s="137">
        <v>4.0027414620762647E-2</v>
      </c>
      <c r="H15" s="137">
        <v>0.15915726407266151</v>
      </c>
      <c r="I15" s="137">
        <v>0.11618366895394705</v>
      </c>
      <c r="J15" s="138">
        <v>2.6135474043713547</v>
      </c>
      <c r="K15" s="110">
        <v>0.14201996434869013</v>
      </c>
    </row>
    <row r="16" spans="1:11" s="20" customFormat="1" x14ac:dyDescent="0.3">
      <c r="A16" s="21">
        <v>13</v>
      </c>
      <c r="B16" s="135" t="s">
        <v>46</v>
      </c>
      <c r="C16" s="136">
        <v>40444</v>
      </c>
      <c r="D16" s="136">
        <v>40638</v>
      </c>
      <c r="E16" s="137">
        <v>-2.7660734401895315E-3</v>
      </c>
      <c r="F16" s="137">
        <v>1.8467028837989341E-2</v>
      </c>
      <c r="G16" s="137">
        <v>7.0699384685293687E-2</v>
      </c>
      <c r="H16" s="137">
        <v>6.7973120829185607E-2</v>
      </c>
      <c r="I16" s="137">
        <v>9.3280457370180203E-2</v>
      </c>
      <c r="J16" s="138">
        <v>0.37385395365678264</v>
      </c>
      <c r="K16" s="110">
        <v>3.4315836870550509E-2</v>
      </c>
    </row>
    <row r="17" spans="1:12" s="20" customFormat="1" x14ac:dyDescent="0.3">
      <c r="A17" s="21">
        <v>14</v>
      </c>
      <c r="B17" s="135" t="s">
        <v>38</v>
      </c>
      <c r="C17" s="136">
        <v>40427</v>
      </c>
      <c r="D17" s="136">
        <v>40708</v>
      </c>
      <c r="E17" s="137">
        <v>1.85288113972637E-2</v>
      </c>
      <c r="F17" s="137">
        <v>2.5533609919359712E-2</v>
      </c>
      <c r="G17" s="137">
        <v>7.0252621022062645E-2</v>
      </c>
      <c r="H17" s="137">
        <v>0.15650598951565264</v>
      </c>
      <c r="I17" s="137">
        <v>0.14243680743422682</v>
      </c>
      <c r="J17" s="138">
        <v>3.1542231698111829</v>
      </c>
      <c r="K17" s="110">
        <v>0.16699064716312173</v>
      </c>
    </row>
    <row r="18" spans="1:12" s="20" customFormat="1" x14ac:dyDescent="0.3">
      <c r="A18" s="21">
        <v>15</v>
      </c>
      <c r="B18" s="135" t="s">
        <v>45</v>
      </c>
      <c r="C18" s="136">
        <v>41026</v>
      </c>
      <c r="D18" s="136">
        <v>41242</v>
      </c>
      <c r="E18" s="137">
        <v>-1.5609107274174194E-2</v>
      </c>
      <c r="F18" s="137">
        <v>3.4239152724877542E-2</v>
      </c>
      <c r="G18" s="137">
        <v>6.8687227723196909E-2</v>
      </c>
      <c r="H18" s="137">
        <v>0.16210666042238442</v>
      </c>
      <c r="I18" s="137">
        <v>0.20112056206826678</v>
      </c>
      <c r="J18" s="138">
        <v>1.8024176224751058</v>
      </c>
      <c r="K18" s="110">
        <v>0.14203629239938742</v>
      </c>
    </row>
    <row r="19" spans="1:12" s="20" customFormat="1" ht="14.6" thickBot="1" x14ac:dyDescent="0.35">
      <c r="A19" s="134"/>
      <c r="B19" s="180" t="s">
        <v>84</v>
      </c>
      <c r="C19" s="139" t="s">
        <v>3</v>
      </c>
      <c r="D19" s="139" t="s">
        <v>3</v>
      </c>
      <c r="E19" s="140">
        <f>AVERAGE(E4:E18)</f>
        <v>5.0005906590083454E-3</v>
      </c>
      <c r="F19" s="140">
        <f>AVERAGE(F4:F18)</f>
        <v>1.852807322845642E-2</v>
      </c>
      <c r="G19" s="140">
        <f>AVERAGE(G4:G18)</f>
        <v>-2.1523808922493393E-3</v>
      </c>
      <c r="H19" s="140">
        <f>AVERAGE(H4:H18)</f>
        <v>2.1029959023290041E-2</v>
      </c>
      <c r="I19" s="140">
        <f>AVERAGE(I4:I18)</f>
        <v>4.8985711271222546E-2</v>
      </c>
      <c r="J19" s="139" t="s">
        <v>3</v>
      </c>
      <c r="K19" s="140">
        <f>AVERAGE(K4:K18)</f>
        <v>6.484120448719935E-2</v>
      </c>
      <c r="L19" s="141"/>
    </row>
    <row r="20" spans="1:12" s="20" customFormat="1" x14ac:dyDescent="0.3">
      <c r="A20" s="205" t="s">
        <v>86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spans="1:12" s="20" customFormat="1" ht="14.6" collapsed="1" thickBot="1" x14ac:dyDescent="0.35">
      <c r="A21" s="200"/>
      <c r="B21" s="200"/>
      <c r="C21" s="200"/>
      <c r="D21" s="200"/>
      <c r="E21" s="200"/>
      <c r="F21" s="200"/>
      <c r="G21" s="200"/>
      <c r="H21" s="200"/>
      <c r="I21" s="152"/>
      <c r="J21" s="152"/>
      <c r="K21" s="152"/>
    </row>
    <row r="22" spans="1:12" s="20" customFormat="1" collapsed="1" x14ac:dyDescent="0.3">
      <c r="E22" s="99"/>
      <c r="J22" s="19"/>
    </row>
    <row r="23" spans="1:12" s="20" customFormat="1" collapsed="1" x14ac:dyDescent="0.3">
      <c r="E23" s="100"/>
      <c r="J23" s="19"/>
    </row>
    <row r="24" spans="1:12" s="20" customFormat="1" x14ac:dyDescent="0.3">
      <c r="E24" s="99"/>
      <c r="F24" s="99"/>
      <c r="J24" s="19"/>
    </row>
    <row r="25" spans="1:12" s="20" customFormat="1" collapsed="1" x14ac:dyDescent="0.3">
      <c r="E25" s="100"/>
      <c r="I25" s="100"/>
      <c r="J25" s="19"/>
    </row>
    <row r="26" spans="1:12" s="20" customFormat="1" collapsed="1" x14ac:dyDescent="0.3"/>
    <row r="27" spans="1:12" s="20" customFormat="1" collapsed="1" x14ac:dyDescent="0.3"/>
    <row r="28" spans="1:12" s="20" customFormat="1" collapsed="1" x14ac:dyDescent="0.3"/>
    <row r="29" spans="1:12" s="20" customFormat="1" collapsed="1" x14ac:dyDescent="0.3"/>
    <row r="30" spans="1:12" s="20" customFormat="1" collapsed="1" x14ac:dyDescent="0.3"/>
    <row r="31" spans="1:12" s="20" customFormat="1" collapsed="1" x14ac:dyDescent="0.3"/>
    <row r="32" spans="1:12" s="20" customFormat="1" collapsed="1" x14ac:dyDescent="0.3"/>
    <row r="33" spans="3:8" s="20" customFormat="1" collapsed="1" x14ac:dyDescent="0.3"/>
    <row r="34" spans="3:8" s="20" customFormat="1" collapsed="1" x14ac:dyDescent="0.3"/>
    <row r="35" spans="3:8" s="20" customFormat="1" collapsed="1" x14ac:dyDescent="0.3"/>
    <row r="36" spans="3:8" s="20" customFormat="1" collapsed="1" x14ac:dyDescent="0.3"/>
    <row r="37" spans="3:8" s="20" customFormat="1" collapsed="1" x14ac:dyDescent="0.3"/>
    <row r="38" spans="3:8" s="20" customFormat="1" collapsed="1" x14ac:dyDescent="0.3"/>
    <row r="39" spans="3:8" s="20" customFormat="1" x14ac:dyDescent="0.3"/>
    <row r="40" spans="3:8" s="20" customFormat="1" x14ac:dyDescent="0.3"/>
    <row r="41" spans="3:8" s="27" customFormat="1" x14ac:dyDescent="0.3">
      <c r="C41" s="28"/>
      <c r="D41" s="28"/>
      <c r="E41" s="29"/>
      <c r="F41" s="29"/>
      <c r="G41" s="29"/>
      <c r="H41" s="29"/>
    </row>
    <row r="42" spans="3:8" s="27" customFormat="1" x14ac:dyDescent="0.3">
      <c r="C42" s="28"/>
      <c r="D42" s="28"/>
      <c r="E42" s="29"/>
      <c r="F42" s="29"/>
      <c r="G42" s="29"/>
      <c r="H42" s="29"/>
    </row>
    <row r="43" spans="3:8" s="27" customFormat="1" x14ac:dyDescent="0.3">
      <c r="C43" s="28"/>
      <c r="D43" s="28"/>
      <c r="E43" s="29"/>
      <c r="F43" s="29"/>
      <c r="G43" s="29"/>
      <c r="H43" s="29"/>
    </row>
    <row r="44" spans="3:8" s="27" customFormat="1" x14ac:dyDescent="0.3">
      <c r="C44" s="28"/>
      <c r="D44" s="28"/>
      <c r="E44" s="29"/>
      <c r="F44" s="29"/>
      <c r="G44" s="29"/>
      <c r="H44" s="29"/>
    </row>
    <row r="45" spans="3:8" s="27" customFormat="1" x14ac:dyDescent="0.3">
      <c r="C45" s="28"/>
      <c r="D45" s="28"/>
      <c r="E45" s="29"/>
      <c r="F45" s="29"/>
      <c r="G45" s="29"/>
      <c r="H45" s="29"/>
    </row>
    <row r="46" spans="3:8" s="27" customFormat="1" x14ac:dyDescent="0.3">
      <c r="C46" s="28"/>
      <c r="D46" s="28"/>
      <c r="E46" s="29"/>
      <c r="F46" s="29"/>
      <c r="G46" s="29"/>
      <c r="H46" s="29"/>
    </row>
    <row r="47" spans="3:8" s="27" customFormat="1" x14ac:dyDescent="0.3">
      <c r="C47" s="28"/>
      <c r="D47" s="28"/>
      <c r="E47" s="29"/>
      <c r="F47" s="29"/>
      <c r="G47" s="29"/>
      <c r="H47" s="29"/>
    </row>
    <row r="48" spans="3:8" s="27" customFormat="1" x14ac:dyDescent="0.3">
      <c r="C48" s="28"/>
      <c r="D48" s="28"/>
      <c r="E48" s="29"/>
      <c r="F48" s="29"/>
      <c r="G48" s="29"/>
      <c r="H48" s="29"/>
    </row>
    <row r="49" spans="3:8" s="27" customFormat="1" x14ac:dyDescent="0.3">
      <c r="C49" s="28"/>
      <c r="D49" s="28"/>
      <c r="E49" s="29"/>
      <c r="F49" s="29"/>
      <c r="G49" s="29"/>
      <c r="H49" s="29"/>
    </row>
    <row r="50" spans="3:8" s="27" customFormat="1" x14ac:dyDescent="0.3">
      <c r="C50" s="28"/>
      <c r="D50" s="28"/>
      <c r="E50" s="29"/>
      <c r="F50" s="29"/>
      <c r="G50" s="29"/>
      <c r="H50" s="29"/>
    </row>
    <row r="51" spans="3:8" s="27" customFormat="1" x14ac:dyDescent="0.3">
      <c r="C51" s="28"/>
      <c r="D51" s="28"/>
      <c r="E51" s="29"/>
      <c r="F51" s="29"/>
      <c r="G51" s="29"/>
      <c r="H51" s="29"/>
    </row>
    <row r="52" spans="3:8" s="27" customFormat="1" x14ac:dyDescent="0.3">
      <c r="C52" s="28"/>
      <c r="D52" s="28"/>
      <c r="E52" s="29"/>
      <c r="F52" s="29"/>
      <c r="G52" s="29"/>
      <c r="H52" s="29"/>
    </row>
    <row r="53" spans="3:8" s="27" customFormat="1" x14ac:dyDescent="0.3">
      <c r="C53" s="28"/>
      <c r="D53" s="28"/>
      <c r="E53" s="29"/>
      <c r="F53" s="29"/>
      <c r="G53" s="29"/>
      <c r="H53" s="29"/>
    </row>
    <row r="54" spans="3:8" s="27" customFormat="1" x14ac:dyDescent="0.3">
      <c r="C54" s="28"/>
      <c r="D54" s="28"/>
      <c r="E54" s="29"/>
      <c r="F54" s="29"/>
      <c r="G54" s="29"/>
      <c r="H54" s="29"/>
    </row>
    <row r="55" spans="3:8" s="27" customFormat="1" x14ac:dyDescent="0.3">
      <c r="C55" s="28"/>
      <c r="D55" s="28"/>
      <c r="E55" s="29"/>
      <c r="F55" s="29"/>
      <c r="G55" s="29"/>
      <c r="H55" s="29"/>
    </row>
    <row r="56" spans="3:8" s="27" customFormat="1" x14ac:dyDescent="0.3">
      <c r="C56" s="28"/>
      <c r="D56" s="28"/>
      <c r="E56" s="29"/>
      <c r="F56" s="29"/>
      <c r="G56" s="29"/>
      <c r="H56" s="29"/>
    </row>
    <row r="57" spans="3:8" s="27" customFormat="1" x14ac:dyDescent="0.3">
      <c r="C57" s="28"/>
      <c r="D57" s="28"/>
      <c r="E57" s="29"/>
      <c r="F57" s="29"/>
      <c r="G57" s="29"/>
      <c r="H57" s="29"/>
    </row>
    <row r="58" spans="3:8" s="27" customFormat="1" x14ac:dyDescent="0.3">
      <c r="C58" s="28"/>
      <c r="D58" s="28"/>
      <c r="E58" s="29"/>
      <c r="F58" s="29"/>
      <c r="G58" s="29"/>
      <c r="H58" s="29"/>
    </row>
    <row r="59" spans="3:8" s="27" customFormat="1" x14ac:dyDescent="0.3">
      <c r="C59" s="28"/>
      <c r="D59" s="28"/>
      <c r="E59" s="29"/>
      <c r="F59" s="29"/>
      <c r="G59" s="29"/>
      <c r="H59" s="29"/>
    </row>
    <row r="60" spans="3:8" s="27" customFormat="1" x14ac:dyDescent="0.3">
      <c r="C60" s="28"/>
      <c r="D60" s="28"/>
      <c r="E60" s="29"/>
      <c r="F60" s="29"/>
      <c r="G60" s="29"/>
      <c r="H60" s="29"/>
    </row>
  </sheetData>
  <mergeCells count="5">
    <mergeCell ref="A21:H21"/>
    <mergeCell ref="A1:I1"/>
    <mergeCell ref="A2:A3"/>
    <mergeCell ref="E2:K2"/>
    <mergeCell ref="A20:K20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2"/>
  </sheetPr>
  <dimension ref="A1:H68"/>
  <sheetViews>
    <sheetView zoomScale="60" zoomScaleNormal="60" workbookViewId="0">
      <selection activeCell="E74" sqref="E74"/>
    </sheetView>
  </sheetViews>
  <sheetFormatPr defaultColWidth="9.15234375" defaultRowHeight="14.15" x14ac:dyDescent="0.3"/>
  <cols>
    <col min="1" max="1" width="3.84375" style="27" customWidth="1"/>
    <col min="2" max="2" width="61.84375" style="27" bestFit="1" customWidth="1"/>
    <col min="3" max="3" width="24.69140625" style="27" customWidth="1"/>
    <col min="4" max="4" width="24.69140625" style="38" customWidth="1"/>
    <col min="5" max="7" width="24.69140625" style="27" customWidth="1"/>
    <col min="8" max="16384" width="9.15234375" style="27"/>
  </cols>
  <sheetData>
    <row r="1" spans="1:8" ht="15.9" thickBot="1" x14ac:dyDescent="0.35">
      <c r="A1" s="201" t="s">
        <v>87</v>
      </c>
      <c r="B1" s="201"/>
      <c r="C1" s="201"/>
      <c r="D1" s="201"/>
      <c r="E1" s="201"/>
      <c r="F1" s="201"/>
      <c r="G1" s="201"/>
    </row>
    <row r="2" spans="1:8" ht="14.6" customHeight="1" thickBot="1" x14ac:dyDescent="0.35">
      <c r="A2" s="210" t="s">
        <v>88</v>
      </c>
      <c r="B2" s="82"/>
      <c r="C2" s="208" t="s">
        <v>89</v>
      </c>
      <c r="D2" s="209"/>
      <c r="E2" s="208" t="s">
        <v>90</v>
      </c>
      <c r="F2" s="209"/>
      <c r="G2" s="83"/>
    </row>
    <row r="3" spans="1:8" ht="42.9" thickBot="1" x14ac:dyDescent="0.35">
      <c r="A3" s="211"/>
      <c r="B3" s="181" t="s">
        <v>74</v>
      </c>
      <c r="C3" s="96" t="s">
        <v>91</v>
      </c>
      <c r="D3" s="96" t="s">
        <v>92</v>
      </c>
      <c r="E3" s="96" t="s">
        <v>93</v>
      </c>
      <c r="F3" s="96" t="s">
        <v>92</v>
      </c>
      <c r="G3" s="18" t="s">
        <v>94</v>
      </c>
    </row>
    <row r="4" spans="1:8" ht="15" customHeight="1" x14ac:dyDescent="0.3">
      <c r="A4" s="21">
        <v>1</v>
      </c>
      <c r="B4" s="34" t="s">
        <v>40</v>
      </c>
      <c r="C4" s="35">
        <v>966.17123000000038</v>
      </c>
      <c r="D4" s="88">
        <v>0.22296103475591356</v>
      </c>
      <c r="E4" s="36">
        <v>1052</v>
      </c>
      <c r="F4" s="88">
        <v>0.18295652173913043</v>
      </c>
      <c r="G4" s="37">
        <v>801.01733777226366</v>
      </c>
      <c r="H4" s="48"/>
    </row>
    <row r="5" spans="1:8" ht="14.25" customHeight="1" x14ac:dyDescent="0.3">
      <c r="A5" s="21">
        <v>2</v>
      </c>
      <c r="B5" s="34" t="s">
        <v>45</v>
      </c>
      <c r="C5" s="35">
        <v>131.89895999999996</v>
      </c>
      <c r="D5" s="88">
        <v>3.7803094395400576E-2</v>
      </c>
      <c r="E5" s="36">
        <v>665</v>
      </c>
      <c r="F5" s="88">
        <v>5.4259138381201041E-2</v>
      </c>
      <c r="G5" s="37">
        <v>191.32578530378387</v>
      </c>
      <c r="H5" s="48"/>
    </row>
    <row r="6" spans="1:8" x14ac:dyDescent="0.3">
      <c r="A6" s="21">
        <v>3</v>
      </c>
      <c r="B6" s="34" t="s">
        <v>46</v>
      </c>
      <c r="C6" s="35">
        <v>93.929249999999996</v>
      </c>
      <c r="D6" s="88">
        <v>5.2085601664703059E-2</v>
      </c>
      <c r="E6" s="36">
        <v>72</v>
      </c>
      <c r="F6" s="88">
        <v>5.5003819709702063E-2</v>
      </c>
      <c r="G6" s="37">
        <v>98.780881833460597</v>
      </c>
    </row>
    <row r="7" spans="1:8" x14ac:dyDescent="0.3">
      <c r="A7" s="21">
        <v>4</v>
      </c>
      <c r="B7" s="34" t="s">
        <v>51</v>
      </c>
      <c r="C7" s="35">
        <v>127.81719999999996</v>
      </c>
      <c r="D7" s="88">
        <v>0.17082859201879935</v>
      </c>
      <c r="E7" s="36">
        <v>634</v>
      </c>
      <c r="F7" s="88">
        <v>8.6766114684549062E-2</v>
      </c>
      <c r="G7" s="37">
        <v>69.527341458875071</v>
      </c>
    </row>
    <row r="8" spans="1:8" x14ac:dyDescent="0.3">
      <c r="A8" s="21">
        <v>5</v>
      </c>
      <c r="B8" s="34" t="s">
        <v>41</v>
      </c>
      <c r="C8" s="35">
        <v>327.87716999999998</v>
      </c>
      <c r="D8" s="88">
        <v>6.9450268818696967E-2</v>
      </c>
      <c r="E8" s="36">
        <v>0</v>
      </c>
      <c r="F8" s="88">
        <v>0</v>
      </c>
      <c r="G8" s="37">
        <v>0</v>
      </c>
    </row>
    <row r="9" spans="1:8" x14ac:dyDescent="0.3">
      <c r="A9" s="21">
        <v>6</v>
      </c>
      <c r="B9" s="34" t="s">
        <v>44</v>
      </c>
      <c r="C9" s="35">
        <v>27.021809999999594</v>
      </c>
      <c r="D9" s="88">
        <v>7.3843217384337162E-3</v>
      </c>
      <c r="E9" s="36">
        <v>0</v>
      </c>
      <c r="F9" s="88">
        <v>0</v>
      </c>
      <c r="G9" s="37">
        <v>0</v>
      </c>
    </row>
    <row r="10" spans="1:8" x14ac:dyDescent="0.3">
      <c r="A10" s="21">
        <v>7</v>
      </c>
      <c r="B10" s="34" t="s">
        <v>49</v>
      </c>
      <c r="C10" s="35">
        <v>21.789150000000138</v>
      </c>
      <c r="D10" s="88">
        <v>1.675097319339983E-2</v>
      </c>
      <c r="E10" s="36">
        <v>0</v>
      </c>
      <c r="F10" s="88">
        <v>0</v>
      </c>
      <c r="G10" s="37">
        <v>0</v>
      </c>
      <c r="H10" s="48"/>
    </row>
    <row r="11" spans="1:8" x14ac:dyDescent="0.3">
      <c r="A11" s="21">
        <v>8</v>
      </c>
      <c r="B11" s="34" t="s">
        <v>43</v>
      </c>
      <c r="C11" s="35">
        <v>19.296780000000261</v>
      </c>
      <c r="D11" s="88">
        <v>4.1435174309719233E-3</v>
      </c>
      <c r="E11" s="36">
        <v>0</v>
      </c>
      <c r="F11" s="88">
        <v>0</v>
      </c>
      <c r="G11" s="37">
        <v>0</v>
      </c>
      <c r="H11" s="48"/>
    </row>
    <row r="12" spans="1:8" x14ac:dyDescent="0.3">
      <c r="A12" s="21">
        <v>9</v>
      </c>
      <c r="B12" s="34" t="s">
        <v>50</v>
      </c>
      <c r="C12" s="35">
        <v>-10.749439999999943</v>
      </c>
      <c r="D12" s="88">
        <v>-1.0333890792276998E-2</v>
      </c>
      <c r="E12" s="36">
        <v>0</v>
      </c>
      <c r="F12" s="88">
        <v>0</v>
      </c>
      <c r="G12" s="37">
        <v>0</v>
      </c>
    </row>
    <row r="13" spans="1:8" x14ac:dyDescent="0.3">
      <c r="A13" s="21">
        <v>10</v>
      </c>
      <c r="B13" s="34" t="s">
        <v>48</v>
      </c>
      <c r="C13" s="35">
        <v>-46.601399999999906</v>
      </c>
      <c r="D13" s="88">
        <v>-3.3531272707130952E-2</v>
      </c>
      <c r="E13" s="36">
        <v>0</v>
      </c>
      <c r="F13" s="88">
        <v>0</v>
      </c>
      <c r="G13" s="37">
        <v>0</v>
      </c>
    </row>
    <row r="14" spans="1:8" x14ac:dyDescent="0.3">
      <c r="A14" s="21">
        <v>11</v>
      </c>
      <c r="B14" s="34" t="s">
        <v>39</v>
      </c>
      <c r="C14" s="35">
        <v>-130.83841000000015</v>
      </c>
      <c r="D14" s="88">
        <v>-2.2709104465545242E-2</v>
      </c>
      <c r="E14" s="36">
        <v>0</v>
      </c>
      <c r="F14" s="88">
        <v>0</v>
      </c>
      <c r="G14" s="37">
        <v>0</v>
      </c>
    </row>
    <row r="15" spans="1:8" x14ac:dyDescent="0.3">
      <c r="A15" s="21">
        <v>12</v>
      </c>
      <c r="B15" s="34" t="s">
        <v>42</v>
      </c>
      <c r="C15" s="35">
        <v>-164.45878000000025</v>
      </c>
      <c r="D15" s="88">
        <v>-3.3622851003231501E-2</v>
      </c>
      <c r="E15" s="36">
        <v>0</v>
      </c>
      <c r="F15" s="88">
        <v>0</v>
      </c>
      <c r="G15" s="37">
        <v>0</v>
      </c>
    </row>
    <row r="16" spans="1:8" x14ac:dyDescent="0.3">
      <c r="A16" s="21">
        <v>13</v>
      </c>
      <c r="B16" s="34" t="s">
        <v>37</v>
      </c>
      <c r="C16" s="35">
        <v>-624.6155599999986</v>
      </c>
      <c r="D16" s="88">
        <v>-2.1150682054375435E-2</v>
      </c>
      <c r="E16" s="36">
        <v>-17</v>
      </c>
      <c r="F16" s="88">
        <v>-3.6826029504148346E-4</v>
      </c>
      <c r="G16" s="37">
        <v>-10.809941440624383</v>
      </c>
    </row>
    <row r="17" spans="1:8" x14ac:dyDescent="0.3">
      <c r="A17" s="21">
        <v>14</v>
      </c>
      <c r="B17" s="34" t="s">
        <v>47</v>
      </c>
      <c r="C17" s="35">
        <v>-117.67642999999994</v>
      </c>
      <c r="D17" s="88">
        <v>-7.3445069591127315E-2</v>
      </c>
      <c r="E17" s="36">
        <v>-35</v>
      </c>
      <c r="F17" s="88">
        <v>-6.1188811188811192E-2</v>
      </c>
      <c r="G17" s="37">
        <v>-98.244795017482431</v>
      </c>
    </row>
    <row r="18" spans="1:8" x14ac:dyDescent="0.3">
      <c r="A18" s="21">
        <v>15</v>
      </c>
      <c r="B18" s="34" t="s">
        <v>38</v>
      </c>
      <c r="C18" s="35">
        <v>-757.1160599999987</v>
      </c>
      <c r="D18" s="88">
        <v>-8.9459785473769649E-2</v>
      </c>
      <c r="E18" s="36">
        <v>-220</v>
      </c>
      <c r="F18" s="88">
        <v>-0.10602409638554217</v>
      </c>
      <c r="G18" s="37">
        <v>-897.45850660241024</v>
      </c>
    </row>
    <row r="19" spans="1:8" ht="14.6" thickBot="1" x14ac:dyDescent="0.35">
      <c r="A19" s="81"/>
      <c r="B19" s="84" t="s">
        <v>52</v>
      </c>
      <c r="C19" s="85">
        <v>-136.25452999999743</v>
      </c>
      <c r="D19" s="89">
        <v>-1.7605714564794346E-3</v>
      </c>
      <c r="E19" s="86">
        <v>2151</v>
      </c>
      <c r="F19" s="89">
        <v>4.9616035090600591E-4</v>
      </c>
      <c r="G19" s="87">
        <v>154.13810330786612</v>
      </c>
      <c r="H19" s="48"/>
    </row>
    <row r="20" spans="1:8" ht="15" customHeight="1" thickBot="1" x14ac:dyDescent="0.35">
      <c r="A20" s="207"/>
      <c r="B20" s="207"/>
      <c r="C20" s="207"/>
      <c r="D20" s="207"/>
      <c r="E20" s="207"/>
      <c r="F20" s="207"/>
      <c r="G20" s="207"/>
      <c r="H20" s="151"/>
    </row>
    <row r="42" spans="2:5" x14ac:dyDescent="0.3">
      <c r="B42" s="54"/>
      <c r="C42" s="55"/>
      <c r="D42" s="56"/>
      <c r="E42" s="57"/>
    </row>
    <row r="43" spans="2:5" x14ac:dyDescent="0.3">
      <c r="B43" s="54"/>
      <c r="C43" s="55"/>
      <c r="D43" s="56"/>
      <c r="E43" s="57"/>
    </row>
    <row r="44" spans="2:5" x14ac:dyDescent="0.3">
      <c r="B44" s="54"/>
      <c r="C44" s="55"/>
      <c r="D44" s="56"/>
      <c r="E44" s="57"/>
    </row>
    <row r="45" spans="2:5" x14ac:dyDescent="0.3">
      <c r="B45" s="54"/>
      <c r="C45" s="55"/>
      <c r="D45" s="56"/>
      <c r="E45" s="57"/>
    </row>
    <row r="46" spans="2:5" x14ac:dyDescent="0.3">
      <c r="B46" s="54"/>
      <c r="C46" s="55"/>
      <c r="D46" s="56"/>
      <c r="E46" s="57"/>
    </row>
    <row r="47" spans="2:5" x14ac:dyDescent="0.3">
      <c r="B47" s="54"/>
      <c r="C47" s="55"/>
      <c r="D47" s="56"/>
      <c r="E47" s="57"/>
    </row>
    <row r="48" spans="2:5" ht="14.6" thickBot="1" x14ac:dyDescent="0.35">
      <c r="B48" s="72"/>
      <c r="C48" s="72"/>
      <c r="D48" s="72"/>
      <c r="E48" s="72"/>
    </row>
    <row r="51" spans="2:6" ht="14.25" customHeight="1" x14ac:dyDescent="0.3"/>
    <row r="52" spans="2:6" x14ac:dyDescent="0.3">
      <c r="F52" s="48"/>
    </row>
    <row r="54" spans="2:6" x14ac:dyDescent="0.3">
      <c r="F54"/>
    </row>
    <row r="55" spans="2:6" x14ac:dyDescent="0.3">
      <c r="F55"/>
    </row>
    <row r="56" spans="2:6" ht="28.75" thickBot="1" x14ac:dyDescent="0.35">
      <c r="B56" s="160" t="s">
        <v>74</v>
      </c>
      <c r="C56" s="96" t="s">
        <v>95</v>
      </c>
      <c r="D56" s="96" t="s">
        <v>96</v>
      </c>
      <c r="E56" s="33" t="s">
        <v>97</v>
      </c>
      <c r="F56"/>
    </row>
    <row r="57" spans="2:6" x14ac:dyDescent="0.3">
      <c r="B57" s="34" t="str">
        <f t="shared" ref="B57:D61" si="0">B4</f>
        <v>UNIVER.UA/Iaroslav Mudryi: Fond Aktsii</v>
      </c>
      <c r="C57" s="35">
        <f t="shared" si="0"/>
        <v>966.17123000000038</v>
      </c>
      <c r="D57" s="88">
        <f t="shared" si="0"/>
        <v>0.22296103475591356</v>
      </c>
      <c r="E57" s="37">
        <f>G4</f>
        <v>801.01733777226366</v>
      </c>
    </row>
    <row r="58" spans="2:6" x14ac:dyDescent="0.3">
      <c r="B58" s="34" t="str">
        <f t="shared" si="0"/>
        <v>KINTO-Kaznacheiskyi</v>
      </c>
      <c r="C58" s="35">
        <f t="shared" si="0"/>
        <v>131.89895999999996</v>
      </c>
      <c r="D58" s="88">
        <f t="shared" si="0"/>
        <v>3.7803094395400576E-2</v>
      </c>
      <c r="E58" s="37">
        <f>G5</f>
        <v>191.32578530378387</v>
      </c>
    </row>
    <row r="59" spans="2:6" x14ac:dyDescent="0.3">
      <c r="B59" s="34" t="str">
        <f t="shared" si="0"/>
        <v>VSI</v>
      </c>
      <c r="C59" s="35">
        <f t="shared" si="0"/>
        <v>93.929249999999996</v>
      </c>
      <c r="D59" s="88">
        <f t="shared" si="0"/>
        <v>5.2085601664703059E-2</v>
      </c>
      <c r="E59" s="37">
        <f>G6</f>
        <v>98.780881833460597</v>
      </c>
    </row>
    <row r="60" spans="2:6" x14ac:dyDescent="0.3">
      <c r="B60" s="34" t="str">
        <f t="shared" si="0"/>
        <v>Nadbannia</v>
      </c>
      <c r="C60" s="35">
        <f t="shared" si="0"/>
        <v>127.81719999999996</v>
      </c>
      <c r="D60" s="88">
        <f t="shared" si="0"/>
        <v>0.17082859201879935</v>
      </c>
      <c r="E60" s="37">
        <f>G7</f>
        <v>69.527341458875071</v>
      </c>
    </row>
    <row r="61" spans="2:6" x14ac:dyDescent="0.3">
      <c r="B61" s="112" t="str">
        <f t="shared" si="0"/>
        <v>Sofiivskyi</v>
      </c>
      <c r="C61" s="113">
        <f t="shared" si="0"/>
        <v>327.87716999999998</v>
      </c>
      <c r="D61" s="114">
        <f t="shared" si="0"/>
        <v>6.9450268818696967E-2</v>
      </c>
      <c r="E61" s="115">
        <f>G8</f>
        <v>0</v>
      </c>
    </row>
    <row r="62" spans="2:6" x14ac:dyDescent="0.3">
      <c r="B62" s="111" t="str">
        <f t="shared" ref="B62:D65" si="1">B14</f>
        <v>OTP Fond Aktsii</v>
      </c>
      <c r="C62" s="35">
        <f t="shared" si="1"/>
        <v>-130.83841000000015</v>
      </c>
      <c r="D62" s="88">
        <f t="shared" si="1"/>
        <v>-2.2709104465545242E-2</v>
      </c>
      <c r="E62" s="37">
        <f>G14</f>
        <v>0</v>
      </c>
    </row>
    <row r="63" spans="2:6" x14ac:dyDescent="0.3">
      <c r="B63" s="111" t="str">
        <f t="shared" si="1"/>
        <v>КІNTO-Ekviti</v>
      </c>
      <c r="C63" s="35">
        <f t="shared" si="1"/>
        <v>-164.45878000000025</v>
      </c>
      <c r="D63" s="88">
        <f t="shared" si="1"/>
        <v>-3.3622851003231501E-2</v>
      </c>
      <c r="E63" s="37">
        <f>G15</f>
        <v>0</v>
      </c>
    </row>
    <row r="64" spans="2:6" x14ac:dyDescent="0.3">
      <c r="B64" s="111" t="str">
        <f t="shared" si="1"/>
        <v>КІNТО-Klasychnyi</v>
      </c>
      <c r="C64" s="35">
        <f t="shared" si="1"/>
        <v>-624.6155599999986</v>
      </c>
      <c r="D64" s="88">
        <f t="shared" si="1"/>
        <v>-2.1150682054375435E-2</v>
      </c>
      <c r="E64" s="37">
        <f>G16</f>
        <v>-10.809941440624383</v>
      </c>
    </row>
    <row r="65" spans="2:5" x14ac:dyDescent="0.3">
      <c r="B65" s="111" t="str">
        <f t="shared" si="1"/>
        <v>UNIVER.UA/Volodymyr Velykyi: Fond Zbalansovanyi</v>
      </c>
      <c r="C65" s="35">
        <f t="shared" si="1"/>
        <v>-117.67642999999994</v>
      </c>
      <c r="D65" s="88">
        <f t="shared" si="1"/>
        <v>-7.3445069591127315E-2</v>
      </c>
      <c r="E65" s="37">
        <f>G17</f>
        <v>-98.244795017482431</v>
      </c>
    </row>
    <row r="66" spans="2:5" x14ac:dyDescent="0.3">
      <c r="B66" s="111" t="str">
        <f>B18</f>
        <v>UNIVER.UA/Myhailo Hrushevskyi: Fond Derzhavnykh Paperiv</v>
      </c>
      <c r="C66" s="35">
        <f>C18</f>
        <v>-757.1160599999987</v>
      </c>
      <c r="D66" s="88">
        <f>D18</f>
        <v>-8.9459785473769649E-2</v>
      </c>
      <c r="E66" s="37">
        <f>G18</f>
        <v>-897.45850660241024</v>
      </c>
    </row>
    <row r="67" spans="2:5" x14ac:dyDescent="0.3">
      <c r="B67" s="122" t="s">
        <v>54</v>
      </c>
      <c r="C67" s="123">
        <f>C19-SUM(C57:C66)</f>
        <v>10.75689999999986</v>
      </c>
      <c r="D67" s="124"/>
      <c r="E67" s="123">
        <f>G19-SUM(E57:E66)</f>
        <v>0</v>
      </c>
    </row>
    <row r="68" spans="2:5" x14ac:dyDescent="0.3">
      <c r="B68" s="120" t="s">
        <v>52</v>
      </c>
      <c r="C68" s="121">
        <f>SUM(C57:C67)</f>
        <v>-136.25452999999743</v>
      </c>
      <c r="D68" s="121"/>
      <c r="E68" s="121">
        <f>SUM(E57:E67)</f>
        <v>154.13810330786612</v>
      </c>
    </row>
  </sheetData>
  <mergeCells count="5">
    <mergeCell ref="A20:G20"/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2"/>
  </sheetPr>
  <dimension ref="A1:C105"/>
  <sheetViews>
    <sheetView zoomScale="60" zoomScaleNormal="60" workbookViewId="0">
      <selection activeCell="E80" sqref="E80"/>
    </sheetView>
  </sheetViews>
  <sheetFormatPr defaultRowHeight="12.45" x14ac:dyDescent="0.3"/>
  <cols>
    <col min="1" max="1" width="64.3828125" bestFit="1" customWidth="1"/>
    <col min="2" max="2" width="12.69140625" customWidth="1"/>
    <col min="3" max="3" width="2.69140625" customWidth="1"/>
  </cols>
  <sheetData>
    <row r="1" spans="1:3" ht="14.6" thickBot="1" x14ac:dyDescent="0.35">
      <c r="A1" s="60" t="s">
        <v>74</v>
      </c>
      <c r="B1" s="61" t="s">
        <v>98</v>
      </c>
      <c r="C1" s="10"/>
    </row>
    <row r="2" spans="1:3" ht="14.15" x14ac:dyDescent="0.3">
      <c r="A2" s="158" t="s">
        <v>42</v>
      </c>
      <c r="B2" s="159">
        <v>-3.3622851003202281E-2</v>
      </c>
      <c r="C2" s="10"/>
    </row>
    <row r="3" spans="1:3" ht="14.15" x14ac:dyDescent="0.3">
      <c r="A3" s="125" t="s">
        <v>48</v>
      </c>
      <c r="B3" s="130">
        <v>-3.3531272707118864E-2</v>
      </c>
      <c r="C3" s="10"/>
    </row>
    <row r="4" spans="1:3" ht="14.15" x14ac:dyDescent="0.3">
      <c r="A4" s="125" t="s">
        <v>39</v>
      </c>
      <c r="B4" s="130">
        <v>-2.2709104465582608E-2</v>
      </c>
      <c r="C4" s="10"/>
    </row>
    <row r="5" spans="1:3" ht="14.15" x14ac:dyDescent="0.3">
      <c r="A5" s="125" t="s">
        <v>37</v>
      </c>
      <c r="B5" s="131">
        <v>-2.0790077919478178E-2</v>
      </c>
      <c r="C5" s="10"/>
    </row>
    <row r="6" spans="1:3" ht="14.15" x14ac:dyDescent="0.3">
      <c r="A6" s="125" t="s">
        <v>45</v>
      </c>
      <c r="B6" s="131">
        <v>-1.5609107274174194E-2</v>
      </c>
      <c r="C6" s="10"/>
    </row>
    <row r="7" spans="1:3" ht="14.15" x14ac:dyDescent="0.3">
      <c r="A7" s="126" t="s">
        <v>47</v>
      </c>
      <c r="B7" s="132">
        <v>-1.3055083437811588E-2</v>
      </c>
      <c r="C7" s="10"/>
    </row>
    <row r="8" spans="1:3" ht="14.15" x14ac:dyDescent="0.3">
      <c r="A8" s="125" t="s">
        <v>50</v>
      </c>
      <c r="B8" s="131">
        <v>-1.0333890792248779E-2</v>
      </c>
      <c r="C8" s="10"/>
    </row>
    <row r="9" spans="1:3" ht="14.15" x14ac:dyDescent="0.3">
      <c r="A9" s="125" t="s">
        <v>46</v>
      </c>
      <c r="B9" s="131">
        <v>-2.7660734401895315E-3</v>
      </c>
      <c r="C9" s="10"/>
    </row>
    <row r="10" spans="1:3" ht="14.15" x14ac:dyDescent="0.3">
      <c r="A10" s="125" t="s">
        <v>43</v>
      </c>
      <c r="B10" s="131">
        <v>4.1435174309889522E-3</v>
      </c>
      <c r="C10" s="10"/>
    </row>
    <row r="11" spans="1:3" ht="14.15" x14ac:dyDescent="0.3">
      <c r="A11" s="126" t="s">
        <v>44</v>
      </c>
      <c r="B11" s="132">
        <v>7.3843217384244042E-3</v>
      </c>
      <c r="C11" s="10"/>
    </row>
    <row r="12" spans="1:3" ht="14.15" x14ac:dyDescent="0.3">
      <c r="A12" s="125" t="s">
        <v>49</v>
      </c>
      <c r="B12" s="131">
        <v>1.6750973193382812E-2</v>
      </c>
      <c r="C12" s="10"/>
    </row>
    <row r="13" spans="1:3" ht="14.15" x14ac:dyDescent="0.3">
      <c r="A13" s="125" t="s">
        <v>38</v>
      </c>
      <c r="B13" s="131">
        <v>1.85288113972637E-2</v>
      </c>
      <c r="C13" s="10"/>
    </row>
    <row r="14" spans="1:3" ht="14.15" x14ac:dyDescent="0.3">
      <c r="A14" s="125" t="s">
        <v>40</v>
      </c>
      <c r="B14" s="131">
        <v>3.3817399271712345E-2</v>
      </c>
      <c r="C14" s="10"/>
    </row>
    <row r="15" spans="1:3" ht="14.15" x14ac:dyDescent="0.3">
      <c r="A15" s="125" t="s">
        <v>41</v>
      </c>
      <c r="B15" s="131">
        <v>6.9450268818716854E-2</v>
      </c>
      <c r="C15" s="10"/>
    </row>
    <row r="16" spans="1:3" ht="14.15" x14ac:dyDescent="0.3">
      <c r="A16" s="125" t="s">
        <v>51</v>
      </c>
      <c r="B16" s="131">
        <v>7.7351029074442135E-2</v>
      </c>
      <c r="C16" s="10"/>
    </row>
    <row r="17" spans="1:3" ht="14.15" x14ac:dyDescent="0.3">
      <c r="A17" s="182" t="s">
        <v>99</v>
      </c>
      <c r="B17" s="130">
        <v>5.0005906590083454E-3</v>
      </c>
      <c r="C17" s="10"/>
    </row>
    <row r="18" spans="1:3" ht="14.15" x14ac:dyDescent="0.3">
      <c r="A18" s="182" t="s">
        <v>16</v>
      </c>
      <c r="B18" s="130">
        <v>1.9907725835993206E-2</v>
      </c>
      <c r="C18" s="10"/>
    </row>
    <row r="19" spans="1:3" ht="14.15" x14ac:dyDescent="0.3">
      <c r="A19" s="182" t="s">
        <v>15</v>
      </c>
      <c r="B19" s="130">
        <v>1.9991603526614554E-5</v>
      </c>
      <c r="C19" s="52"/>
    </row>
    <row r="20" spans="1:3" ht="14.15" x14ac:dyDescent="0.3">
      <c r="A20" s="182" t="s">
        <v>100</v>
      </c>
      <c r="B20" s="130">
        <v>5.9498665365280701E-3</v>
      </c>
      <c r="C20" s="9"/>
    </row>
    <row r="21" spans="1:3" ht="14.15" x14ac:dyDescent="0.3">
      <c r="A21" s="182" t="s">
        <v>101</v>
      </c>
      <c r="B21" s="130">
        <v>-6.0931992437760485E-3</v>
      </c>
      <c r="C21" s="67"/>
    </row>
    <row r="22" spans="1:3" ht="14.15" x14ac:dyDescent="0.3">
      <c r="A22" s="182" t="s">
        <v>102</v>
      </c>
      <c r="B22" s="130">
        <v>5.9452054794520556E-3</v>
      </c>
      <c r="C22" s="10"/>
    </row>
    <row r="23" spans="1:3" ht="14.6" thickBot="1" x14ac:dyDescent="0.35">
      <c r="A23" s="183" t="s">
        <v>103</v>
      </c>
      <c r="B23" s="133">
        <v>-1.748976699148419E-3</v>
      </c>
      <c r="C23" s="10"/>
    </row>
    <row r="24" spans="1:3" x14ac:dyDescent="0.3">
      <c r="B24" s="10"/>
      <c r="C24" s="10"/>
    </row>
    <row r="25" spans="1:3" x14ac:dyDescent="0.3">
      <c r="C25" s="10"/>
    </row>
    <row r="26" spans="1:3" x14ac:dyDescent="0.3">
      <c r="B26" s="10"/>
      <c r="C26" s="10"/>
    </row>
    <row r="27" spans="1:3" x14ac:dyDescent="0.3">
      <c r="C27" s="10"/>
    </row>
    <row r="28" spans="1:3" x14ac:dyDescent="0.3">
      <c r="B28" s="10"/>
    </row>
    <row r="29" spans="1:3" x14ac:dyDescent="0.3">
      <c r="B29" s="10"/>
    </row>
    <row r="30" spans="1:3" x14ac:dyDescent="0.3">
      <c r="B30" s="10"/>
    </row>
    <row r="31" spans="1:3" x14ac:dyDescent="0.3">
      <c r="B31" s="10"/>
    </row>
    <row r="32" spans="1:3" x14ac:dyDescent="0.3">
      <c r="B32" s="10"/>
    </row>
    <row r="33" spans="2:2" x14ac:dyDescent="0.3">
      <c r="B33" s="10"/>
    </row>
    <row r="34" spans="2:2" x14ac:dyDescent="0.3">
      <c r="B34" s="10"/>
    </row>
    <row r="35" spans="2:2" x14ac:dyDescent="0.3">
      <c r="B35" s="10"/>
    </row>
    <row r="36" spans="2:2" x14ac:dyDescent="0.3">
      <c r="B36" s="10"/>
    </row>
    <row r="37" spans="2:2" x14ac:dyDescent="0.3">
      <c r="B37" s="10"/>
    </row>
    <row r="38" spans="2:2" x14ac:dyDescent="0.3">
      <c r="B38" s="10"/>
    </row>
    <row r="39" spans="2:2" x14ac:dyDescent="0.3">
      <c r="B39" s="10"/>
    </row>
    <row r="40" spans="2:2" x14ac:dyDescent="0.3">
      <c r="B40" s="10"/>
    </row>
    <row r="41" spans="2:2" x14ac:dyDescent="0.3">
      <c r="B41" s="10"/>
    </row>
    <row r="42" spans="2:2" x14ac:dyDescent="0.3">
      <c r="B42" s="10"/>
    </row>
    <row r="43" spans="2:2" x14ac:dyDescent="0.3">
      <c r="B43" s="10"/>
    </row>
    <row r="44" spans="2:2" x14ac:dyDescent="0.3">
      <c r="B44" s="10"/>
    </row>
    <row r="45" spans="2:2" x14ac:dyDescent="0.3">
      <c r="B45" s="10"/>
    </row>
    <row r="46" spans="2:2" x14ac:dyDescent="0.3">
      <c r="B46" s="10"/>
    </row>
    <row r="47" spans="2:2" x14ac:dyDescent="0.3">
      <c r="B47" s="10"/>
    </row>
    <row r="48" spans="2:2" x14ac:dyDescent="0.3">
      <c r="B48" s="10"/>
    </row>
    <row r="49" spans="2:2" x14ac:dyDescent="0.3">
      <c r="B49" s="10"/>
    </row>
    <row r="50" spans="2:2" x14ac:dyDescent="0.3">
      <c r="B50" s="10"/>
    </row>
    <row r="51" spans="2:2" x14ac:dyDescent="0.3">
      <c r="B51" s="10"/>
    </row>
    <row r="52" spans="2:2" x14ac:dyDescent="0.3">
      <c r="B52" s="10"/>
    </row>
    <row r="53" spans="2:2" x14ac:dyDescent="0.3">
      <c r="B53" s="10"/>
    </row>
    <row r="54" spans="2:2" x14ac:dyDescent="0.3">
      <c r="B54" s="10"/>
    </row>
    <row r="55" spans="2:2" x14ac:dyDescent="0.3">
      <c r="B55" s="10"/>
    </row>
    <row r="56" spans="2:2" x14ac:dyDescent="0.3">
      <c r="B56" s="10"/>
    </row>
    <row r="57" spans="2:2" x14ac:dyDescent="0.3">
      <c r="B57" s="10"/>
    </row>
    <row r="58" spans="2:2" x14ac:dyDescent="0.3">
      <c r="B58" s="10"/>
    </row>
    <row r="59" spans="2:2" x14ac:dyDescent="0.3">
      <c r="B59" s="10"/>
    </row>
    <row r="60" spans="2:2" x14ac:dyDescent="0.3">
      <c r="B60" s="10"/>
    </row>
    <row r="61" spans="2:2" x14ac:dyDescent="0.3">
      <c r="B61" s="10"/>
    </row>
    <row r="62" spans="2:2" x14ac:dyDescent="0.3">
      <c r="B62" s="10"/>
    </row>
    <row r="63" spans="2:2" x14ac:dyDescent="0.3">
      <c r="B63" s="10"/>
    </row>
    <row r="64" spans="2:2" x14ac:dyDescent="0.3">
      <c r="B64" s="10"/>
    </row>
    <row r="65" spans="2:2" x14ac:dyDescent="0.3">
      <c r="B65" s="10"/>
    </row>
    <row r="66" spans="2:2" x14ac:dyDescent="0.3">
      <c r="B66" s="10"/>
    </row>
    <row r="67" spans="2:2" x14ac:dyDescent="0.3">
      <c r="B67" s="10"/>
    </row>
    <row r="68" spans="2:2" x14ac:dyDescent="0.3">
      <c r="B68" s="10"/>
    </row>
    <row r="69" spans="2:2" x14ac:dyDescent="0.3">
      <c r="B69" s="10"/>
    </row>
    <row r="70" spans="2:2" x14ac:dyDescent="0.3">
      <c r="B70" s="10"/>
    </row>
    <row r="71" spans="2:2" x14ac:dyDescent="0.3">
      <c r="B71" s="10"/>
    </row>
    <row r="72" spans="2:2" x14ac:dyDescent="0.3">
      <c r="B72" s="10"/>
    </row>
    <row r="73" spans="2:2" x14ac:dyDescent="0.3">
      <c r="B73" s="10"/>
    </row>
    <row r="74" spans="2:2" x14ac:dyDescent="0.3">
      <c r="B74" s="10"/>
    </row>
    <row r="75" spans="2:2" x14ac:dyDescent="0.3">
      <c r="B75" s="10"/>
    </row>
    <row r="76" spans="2:2" x14ac:dyDescent="0.3">
      <c r="B76" s="10"/>
    </row>
    <row r="77" spans="2:2" x14ac:dyDescent="0.3">
      <c r="B77" s="10"/>
    </row>
    <row r="78" spans="2:2" x14ac:dyDescent="0.3">
      <c r="B78" s="10"/>
    </row>
    <row r="79" spans="2:2" x14ac:dyDescent="0.3">
      <c r="B79" s="10"/>
    </row>
    <row r="80" spans="2:2" x14ac:dyDescent="0.3">
      <c r="B80" s="10"/>
    </row>
    <row r="81" spans="2:2" x14ac:dyDescent="0.3">
      <c r="B81" s="10"/>
    </row>
    <row r="82" spans="2:2" x14ac:dyDescent="0.3">
      <c r="B82" s="10"/>
    </row>
    <row r="83" spans="2:2" x14ac:dyDescent="0.3">
      <c r="B83" s="10"/>
    </row>
    <row r="84" spans="2:2" x14ac:dyDescent="0.3">
      <c r="B84" s="10"/>
    </row>
    <row r="85" spans="2:2" x14ac:dyDescent="0.3">
      <c r="B85" s="10"/>
    </row>
    <row r="86" spans="2:2" x14ac:dyDescent="0.3">
      <c r="B86" s="10"/>
    </row>
    <row r="87" spans="2:2" x14ac:dyDescent="0.3">
      <c r="B87" s="10"/>
    </row>
    <row r="88" spans="2:2" x14ac:dyDescent="0.3">
      <c r="B88" s="10"/>
    </row>
    <row r="89" spans="2:2" x14ac:dyDescent="0.3">
      <c r="B89" s="10"/>
    </row>
    <row r="90" spans="2:2" x14ac:dyDescent="0.3">
      <c r="B90" s="10"/>
    </row>
    <row r="91" spans="2:2" x14ac:dyDescent="0.3">
      <c r="B91" s="10"/>
    </row>
    <row r="92" spans="2:2" x14ac:dyDescent="0.3">
      <c r="B92" s="10"/>
    </row>
    <row r="93" spans="2:2" x14ac:dyDescent="0.3">
      <c r="B93" s="10"/>
    </row>
    <row r="94" spans="2:2" x14ac:dyDescent="0.3">
      <c r="B94" s="10"/>
    </row>
    <row r="95" spans="2:2" x14ac:dyDescent="0.3">
      <c r="B95" s="10"/>
    </row>
    <row r="96" spans="2:2" x14ac:dyDescent="0.3">
      <c r="B96" s="10"/>
    </row>
    <row r="97" spans="2:2" x14ac:dyDescent="0.3">
      <c r="B97" s="10"/>
    </row>
    <row r="98" spans="2:2" x14ac:dyDescent="0.3">
      <c r="B98" s="10"/>
    </row>
    <row r="99" spans="2:2" x14ac:dyDescent="0.3">
      <c r="B99" s="10"/>
    </row>
    <row r="100" spans="2:2" x14ac:dyDescent="0.3">
      <c r="B100" s="10"/>
    </row>
    <row r="101" spans="2:2" x14ac:dyDescent="0.3">
      <c r="B101" s="10"/>
    </row>
    <row r="102" spans="2:2" x14ac:dyDescent="0.3">
      <c r="B102" s="10"/>
    </row>
    <row r="103" spans="2:2" x14ac:dyDescent="0.3">
      <c r="B103" s="10"/>
    </row>
    <row r="104" spans="2:2" x14ac:dyDescent="0.3">
      <c r="B104" s="10"/>
    </row>
    <row r="105" spans="2:2" x14ac:dyDescent="0.3">
      <c r="B105" s="10"/>
    </row>
  </sheetData>
  <autoFilter ref="A1:B1" xr:uid="{00000000-0009-0000-0000-000004000000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2"/>
    <pageSetUpPr fitToPage="1"/>
  </sheetPr>
  <dimension ref="A1:M6"/>
  <sheetViews>
    <sheetView zoomScale="70" zoomScaleNormal="70" workbookViewId="0">
      <selection activeCell="C11" sqref="C11"/>
    </sheetView>
  </sheetViews>
  <sheetFormatPr defaultColWidth="9.15234375" defaultRowHeight="14.15" x14ac:dyDescent="0.3"/>
  <cols>
    <col min="1" max="1" width="4.69140625" style="29" customWidth="1"/>
    <col min="2" max="2" width="35.84375" style="27" customWidth="1"/>
    <col min="3" max="4" width="12.69140625" style="29" customWidth="1"/>
    <col min="5" max="5" width="16.69140625" style="38" customWidth="1"/>
    <col min="6" max="6" width="14.69140625" style="41" customWidth="1"/>
    <col min="7" max="7" width="14.69140625" style="38" customWidth="1"/>
    <col min="8" max="8" width="12.69140625" style="41" customWidth="1"/>
    <col min="9" max="9" width="39.15234375" style="27" bestFit="1" customWidth="1"/>
    <col min="10" max="10" width="22.84375" style="27" bestFit="1" customWidth="1"/>
    <col min="11" max="20" width="4.69140625" style="27" customWidth="1"/>
    <col min="21" max="16384" width="9.15234375" style="27"/>
  </cols>
  <sheetData>
    <row r="1" spans="1:13" s="39" customFormat="1" ht="15.9" thickBot="1" x14ac:dyDescent="0.35">
      <c r="A1" s="195" t="s">
        <v>104</v>
      </c>
      <c r="B1" s="195"/>
      <c r="C1" s="195"/>
      <c r="D1" s="195"/>
      <c r="E1" s="195"/>
      <c r="F1" s="195"/>
      <c r="G1" s="195"/>
      <c r="H1" s="195"/>
      <c r="I1" s="195"/>
      <c r="J1" s="195"/>
      <c r="K1" s="13"/>
      <c r="L1" s="14"/>
      <c r="M1" s="14"/>
    </row>
    <row r="2" spans="1:13" ht="28.75" thickBot="1" x14ac:dyDescent="0.35">
      <c r="A2" s="15" t="s">
        <v>88</v>
      </c>
      <c r="B2" s="15" t="s">
        <v>74</v>
      </c>
      <c r="C2" s="40" t="s">
        <v>105</v>
      </c>
      <c r="D2" s="40" t="s">
        <v>106</v>
      </c>
      <c r="E2" s="40" t="s">
        <v>58</v>
      </c>
      <c r="F2" s="40" t="s">
        <v>59</v>
      </c>
      <c r="G2" s="40" t="s">
        <v>60</v>
      </c>
      <c r="H2" s="40" t="s">
        <v>61</v>
      </c>
      <c r="I2" s="17" t="s">
        <v>62</v>
      </c>
      <c r="J2" s="18" t="s">
        <v>63</v>
      </c>
    </row>
    <row r="3" spans="1:13" x14ac:dyDescent="0.3">
      <c r="A3" s="21">
        <v>1</v>
      </c>
      <c r="B3" s="174" t="s">
        <v>108</v>
      </c>
      <c r="C3" s="184" t="s">
        <v>109</v>
      </c>
      <c r="D3" s="185" t="s">
        <v>110</v>
      </c>
      <c r="E3" s="76">
        <v>1545801.03</v>
      </c>
      <c r="F3" s="77">
        <v>683</v>
      </c>
      <c r="G3" s="76">
        <v>2263.2518740849196</v>
      </c>
      <c r="H3" s="47">
        <v>1000</v>
      </c>
      <c r="I3" s="176" t="s">
        <v>107</v>
      </c>
      <c r="J3" s="78" t="s">
        <v>11</v>
      </c>
    </row>
    <row r="4" spans="1:13" x14ac:dyDescent="0.3">
      <c r="A4" s="21">
        <v>2</v>
      </c>
      <c r="B4" s="174" t="s">
        <v>111</v>
      </c>
      <c r="C4" s="184" t="s">
        <v>109</v>
      </c>
      <c r="D4" s="185" t="s">
        <v>112</v>
      </c>
      <c r="E4" s="76">
        <v>798787.33030000003</v>
      </c>
      <c r="F4" s="77">
        <v>1982</v>
      </c>
      <c r="G4" s="76">
        <v>403.0208528254289</v>
      </c>
      <c r="H4" s="47">
        <v>1000</v>
      </c>
      <c r="I4" s="176" t="s">
        <v>69</v>
      </c>
      <c r="J4" s="78" t="s">
        <v>0</v>
      </c>
    </row>
    <row r="5" spans="1:13" ht="14.6" thickBot="1" x14ac:dyDescent="0.35">
      <c r="A5" s="196" t="s">
        <v>52</v>
      </c>
      <c r="B5" s="197"/>
      <c r="C5" s="101" t="s">
        <v>3</v>
      </c>
      <c r="D5" s="101" t="s">
        <v>3</v>
      </c>
      <c r="E5" s="90">
        <f>SUM(E3:E4)</f>
        <v>2344588.3602999998</v>
      </c>
      <c r="F5" s="91">
        <f>SUM(F3:F4)</f>
        <v>2665</v>
      </c>
      <c r="G5" s="101" t="s">
        <v>3</v>
      </c>
      <c r="H5" s="101" t="s">
        <v>3</v>
      </c>
      <c r="I5" s="101" t="s">
        <v>3</v>
      </c>
      <c r="J5" s="101" t="s">
        <v>3</v>
      </c>
    </row>
    <row r="6" spans="1:13" x14ac:dyDescent="0.3">
      <c r="A6" s="199"/>
      <c r="B6" s="199"/>
      <c r="C6" s="199"/>
      <c r="D6" s="199"/>
      <c r="E6" s="199"/>
      <c r="F6" s="199"/>
      <c r="G6" s="199"/>
      <c r="H6" s="199"/>
    </row>
  </sheetData>
  <mergeCells count="3">
    <mergeCell ref="A1:J1"/>
    <mergeCell ref="A5:B5"/>
    <mergeCell ref="A6:H6"/>
  </mergeCells>
  <phoneticPr fontId="12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22"/>
  </sheetPr>
  <dimension ref="A1:K27"/>
  <sheetViews>
    <sheetView zoomScale="60" zoomScaleNormal="60" workbookViewId="0">
      <selection activeCell="B16" sqref="B16"/>
    </sheetView>
  </sheetViews>
  <sheetFormatPr defaultColWidth="9.15234375" defaultRowHeight="14.15" x14ac:dyDescent="0.35"/>
  <cols>
    <col min="1" max="1" width="4.53515625" style="5" customWidth="1"/>
    <col min="2" max="2" width="48.84375" style="5" bestFit="1" customWidth="1"/>
    <col min="3" max="4" width="14.69140625" style="42" customWidth="1"/>
    <col min="5" max="8" width="12.69140625" style="5" customWidth="1"/>
    <col min="9" max="9" width="16.15234375" style="5" bestFit="1" customWidth="1"/>
    <col min="10" max="10" width="18.3046875" style="5" customWidth="1"/>
    <col min="11" max="11" width="24" style="5" customWidth="1"/>
    <col min="12" max="16384" width="9.15234375" style="5"/>
  </cols>
  <sheetData>
    <row r="1" spans="1:11" s="11" customFormat="1" ht="15.9" thickBot="1" x14ac:dyDescent="0.4">
      <c r="A1" s="213" t="s">
        <v>113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1" customFormat="1" ht="15.75" customHeight="1" thickBot="1" x14ac:dyDescent="0.35">
      <c r="A2" s="202" t="s">
        <v>56</v>
      </c>
      <c r="B2" s="93"/>
      <c r="C2" s="94"/>
      <c r="D2" s="95"/>
      <c r="E2" s="204" t="s">
        <v>114</v>
      </c>
      <c r="F2" s="204"/>
      <c r="G2" s="204"/>
      <c r="H2" s="204"/>
      <c r="I2" s="204"/>
      <c r="J2" s="204"/>
      <c r="K2" s="204"/>
    </row>
    <row r="3" spans="1:11" customFormat="1" ht="50.15" thickBot="1" x14ac:dyDescent="0.35">
      <c r="A3" s="203"/>
      <c r="B3" s="186" t="s">
        <v>74</v>
      </c>
      <c r="C3" s="178" t="s">
        <v>75</v>
      </c>
      <c r="D3" s="178" t="s">
        <v>76</v>
      </c>
      <c r="E3" s="17" t="s">
        <v>77</v>
      </c>
      <c r="F3" s="17" t="s">
        <v>78</v>
      </c>
      <c r="G3" s="17" t="s">
        <v>79</v>
      </c>
      <c r="H3" s="17" t="s">
        <v>80</v>
      </c>
      <c r="I3" s="17" t="s">
        <v>81</v>
      </c>
      <c r="J3" s="18" t="s">
        <v>82</v>
      </c>
      <c r="K3" s="179" t="s">
        <v>83</v>
      </c>
    </row>
    <row r="4" spans="1:11" customFormat="1" collapsed="1" x14ac:dyDescent="0.3">
      <c r="A4" s="21">
        <v>1</v>
      </c>
      <c r="B4" s="174" t="s">
        <v>111</v>
      </c>
      <c r="C4" s="97">
        <v>39048</v>
      </c>
      <c r="D4" s="97">
        <v>39140</v>
      </c>
      <c r="E4" s="92">
        <v>-2.302095371142332E-2</v>
      </c>
      <c r="F4" s="92" t="s">
        <v>85</v>
      </c>
      <c r="G4" s="92">
        <v>-0.1322958491400652</v>
      </c>
      <c r="H4" s="92">
        <v>-0.16865411798879471</v>
      </c>
      <c r="I4" s="92">
        <v>-0.15131605395284142</v>
      </c>
      <c r="J4" s="98">
        <v>-0.59697914717458112</v>
      </c>
      <c r="K4" s="149">
        <v>-6.5017429167061991E-2</v>
      </c>
    </row>
    <row r="5" spans="1:11" customFormat="1" collapsed="1" x14ac:dyDescent="0.3">
      <c r="A5" s="21">
        <v>2</v>
      </c>
      <c r="B5" s="165" t="s">
        <v>108</v>
      </c>
      <c r="C5" s="97">
        <v>39100</v>
      </c>
      <c r="D5" s="97">
        <v>39268</v>
      </c>
      <c r="E5" s="92">
        <v>2.5088911715088091E-2</v>
      </c>
      <c r="F5" s="92">
        <v>4.4991032031800771E-2</v>
      </c>
      <c r="G5" s="92">
        <v>1.6082544865176907E-2</v>
      </c>
      <c r="H5" s="92">
        <v>6.8550325043103877E-2</v>
      </c>
      <c r="I5" s="92">
        <v>6.8145405422584959E-2</v>
      </c>
      <c r="J5" s="98">
        <v>1.2632518740847765</v>
      </c>
      <c r="K5" s="150">
        <v>6.3997981514796409E-2</v>
      </c>
    </row>
    <row r="6" spans="1:11" ht="14.6" thickBot="1" x14ac:dyDescent="0.4">
      <c r="A6" s="134"/>
      <c r="B6" s="180" t="s">
        <v>84</v>
      </c>
      <c r="C6" s="139" t="s">
        <v>3</v>
      </c>
      <c r="D6" s="139" t="s">
        <v>3</v>
      </c>
      <c r="E6" s="140">
        <f>AVERAGE(E4:E5)</f>
        <v>1.0339790018323858E-3</v>
      </c>
      <c r="F6" s="140">
        <f>AVERAGE(F4:F5)</f>
        <v>4.4991032031800771E-2</v>
      </c>
      <c r="G6" s="140">
        <f>AVERAGE(G4:G5)</f>
        <v>-5.8106652137444148E-2</v>
      </c>
      <c r="H6" s="140">
        <f>AVERAGE(H4:H5)</f>
        <v>-5.0051896472845414E-2</v>
      </c>
      <c r="I6" s="140">
        <f>AVERAGE(I4:I5)</f>
        <v>-4.1585324265128232E-2</v>
      </c>
      <c r="J6" s="139" t="s">
        <v>3</v>
      </c>
      <c r="K6" s="140">
        <f>AVERAGE(K4:K5)</f>
        <v>-5.0972382613279077E-4</v>
      </c>
    </row>
    <row r="7" spans="1:11" x14ac:dyDescent="0.35">
      <c r="A7" s="214" t="s">
        <v>115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</row>
    <row r="8" spans="1:11" ht="14.6" thickBot="1" x14ac:dyDescent="0.4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212"/>
    </row>
    <row r="9" spans="1:11" x14ac:dyDescent="0.35">
      <c r="B9" s="27"/>
      <c r="C9" s="28"/>
      <c r="D9" s="28"/>
      <c r="E9" s="27"/>
      <c r="F9" s="27"/>
      <c r="G9" s="27"/>
      <c r="H9" s="27"/>
      <c r="I9" s="27"/>
    </row>
    <row r="10" spans="1:11" x14ac:dyDescent="0.35">
      <c r="B10" s="27"/>
      <c r="C10" s="28"/>
      <c r="D10" s="28"/>
      <c r="E10" s="106"/>
      <c r="F10" s="27"/>
      <c r="G10" s="27"/>
      <c r="H10" s="27"/>
      <c r="I10" s="27"/>
    </row>
    <row r="11" spans="1:11" x14ac:dyDescent="0.35">
      <c r="B11" s="27"/>
      <c r="C11" s="28"/>
      <c r="D11" s="28"/>
      <c r="E11" s="27"/>
      <c r="F11" s="27"/>
      <c r="G11" s="27"/>
      <c r="H11" s="27"/>
      <c r="I11" s="27"/>
    </row>
    <row r="12" spans="1:11" x14ac:dyDescent="0.35">
      <c r="B12" s="27"/>
      <c r="C12" s="28"/>
      <c r="D12" s="28"/>
      <c r="E12" s="27"/>
      <c r="F12" s="27"/>
      <c r="G12" s="27"/>
      <c r="H12" s="27"/>
      <c r="I12" s="27"/>
    </row>
    <row r="13" spans="1:11" x14ac:dyDescent="0.35">
      <c r="B13" s="27"/>
      <c r="C13" s="28"/>
      <c r="D13" s="28"/>
      <c r="E13" s="27"/>
      <c r="F13" s="27"/>
      <c r="G13" s="27"/>
      <c r="H13" s="27"/>
      <c r="I13" s="27"/>
    </row>
    <row r="14" spans="1:11" x14ac:dyDescent="0.35">
      <c r="B14" s="27"/>
      <c r="C14" s="28"/>
      <c r="D14" s="28"/>
      <c r="E14" s="27"/>
      <c r="F14" s="27"/>
      <c r="G14" s="27"/>
      <c r="H14" s="27"/>
      <c r="I14" s="27"/>
    </row>
    <row r="15" spans="1:11" x14ac:dyDescent="0.35">
      <c r="B15" s="27"/>
      <c r="C15" s="28"/>
      <c r="D15" s="28"/>
      <c r="E15" s="27"/>
      <c r="F15" s="27"/>
      <c r="G15" s="27"/>
      <c r="H15" s="27"/>
      <c r="I15" s="27"/>
    </row>
    <row r="16" spans="1:11" x14ac:dyDescent="0.35">
      <c r="B16" s="27"/>
      <c r="C16" s="28"/>
      <c r="D16" s="28"/>
      <c r="E16" s="27"/>
      <c r="F16" s="27"/>
      <c r="G16" s="27"/>
      <c r="H16" s="27"/>
      <c r="I16" s="27"/>
    </row>
    <row r="20" spans="3:3" x14ac:dyDescent="0.35">
      <c r="C20" s="5"/>
    </row>
    <row r="21" spans="3:3" x14ac:dyDescent="0.35">
      <c r="C21" s="5"/>
    </row>
    <row r="22" spans="3:3" x14ac:dyDescent="0.35">
      <c r="C22" s="5"/>
    </row>
    <row r="23" spans="3:3" x14ac:dyDescent="0.35">
      <c r="C23" s="5"/>
    </row>
    <row r="24" spans="3:3" x14ac:dyDescent="0.35">
      <c r="C24" s="5"/>
    </row>
    <row r="25" spans="3:3" x14ac:dyDescent="0.35">
      <c r="C25" s="5"/>
    </row>
    <row r="26" spans="3:3" x14ac:dyDescent="0.35">
      <c r="C26" s="5"/>
    </row>
    <row r="27" spans="3:3" x14ac:dyDescent="0.35">
      <c r="C27" s="5"/>
    </row>
  </sheetData>
  <mergeCells count="5">
    <mergeCell ref="A8:K8"/>
    <mergeCell ref="A2:A3"/>
    <mergeCell ref="A1:J1"/>
    <mergeCell ref="E2:K2"/>
    <mergeCell ref="A7:K7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22"/>
  </sheetPr>
  <dimension ref="A1:K35"/>
  <sheetViews>
    <sheetView zoomScale="60" zoomScaleNormal="60" workbookViewId="0">
      <selection activeCell="C55" sqref="C55"/>
    </sheetView>
  </sheetViews>
  <sheetFormatPr defaultColWidth="9.15234375" defaultRowHeight="14.15" x14ac:dyDescent="0.3"/>
  <cols>
    <col min="1" max="1" width="4.15234375" style="22" customWidth="1"/>
    <col min="2" max="2" width="50.69140625" style="22" customWidth="1"/>
    <col min="3" max="3" width="24.69140625" style="22" customWidth="1"/>
    <col min="4" max="4" width="24.69140625" style="23" customWidth="1"/>
    <col min="5" max="7" width="24.69140625" style="22" customWidth="1"/>
    <col min="8" max="16384" width="9.15234375" style="22"/>
  </cols>
  <sheetData>
    <row r="1" spans="1:11" s="29" customFormat="1" ht="15.9" thickBot="1" x14ac:dyDescent="0.35">
      <c r="A1" s="201" t="s">
        <v>116</v>
      </c>
      <c r="B1" s="201"/>
      <c r="C1" s="201"/>
      <c r="D1" s="201"/>
      <c r="E1" s="201"/>
      <c r="F1" s="201"/>
      <c r="G1" s="201"/>
    </row>
    <row r="2" spans="1:11" s="29" customFormat="1" ht="15.75" customHeight="1" thickBot="1" x14ac:dyDescent="0.35">
      <c r="A2" s="202" t="s">
        <v>88</v>
      </c>
      <c r="B2" s="82"/>
      <c r="C2" s="208" t="s">
        <v>89</v>
      </c>
      <c r="D2" s="209"/>
      <c r="E2" s="208" t="s">
        <v>90</v>
      </c>
      <c r="F2" s="209"/>
      <c r="G2" s="83"/>
    </row>
    <row r="3" spans="1:11" s="29" customFormat="1" ht="42.9" thickBot="1" x14ac:dyDescent="0.35">
      <c r="A3" s="203"/>
      <c r="B3" s="96" t="s">
        <v>74</v>
      </c>
      <c r="C3" s="96" t="s">
        <v>91</v>
      </c>
      <c r="D3" s="96" t="s">
        <v>92</v>
      </c>
      <c r="E3" s="96" t="s">
        <v>93</v>
      </c>
      <c r="F3" s="96" t="s">
        <v>92</v>
      </c>
      <c r="G3" s="18" t="s">
        <v>94</v>
      </c>
    </row>
    <row r="4" spans="1:11" s="29" customFormat="1" x14ac:dyDescent="0.3">
      <c r="A4" s="21">
        <v>1</v>
      </c>
      <c r="B4" s="187" t="s">
        <v>108</v>
      </c>
      <c r="C4" s="35">
        <v>37.83327000000002</v>
      </c>
      <c r="D4" s="92">
        <v>2.5088911715194773E-2</v>
      </c>
      <c r="E4" s="36">
        <v>0</v>
      </c>
      <c r="F4" s="92">
        <v>0</v>
      </c>
      <c r="G4" s="37">
        <v>0</v>
      </c>
    </row>
    <row r="5" spans="1:11" s="29" customFormat="1" x14ac:dyDescent="0.3">
      <c r="A5" s="21">
        <v>2</v>
      </c>
      <c r="B5" s="174" t="s">
        <v>111</v>
      </c>
      <c r="C5" s="35">
        <v>-18.822150000000025</v>
      </c>
      <c r="D5" s="92">
        <v>-2.3020953711414573E-2</v>
      </c>
      <c r="E5" s="36">
        <v>0</v>
      </c>
      <c r="F5" s="92">
        <v>0</v>
      </c>
      <c r="G5" s="37">
        <v>0</v>
      </c>
    </row>
    <row r="6" spans="1:11" s="29" customFormat="1" ht="14.6" thickBot="1" x14ac:dyDescent="0.35">
      <c r="A6" s="102"/>
      <c r="B6" s="84" t="s">
        <v>52</v>
      </c>
      <c r="C6" s="103">
        <v>19.011119999999995</v>
      </c>
      <c r="D6" s="89">
        <v>8.1747962056713096E-3</v>
      </c>
      <c r="E6" s="86">
        <v>0</v>
      </c>
      <c r="F6" s="89">
        <v>0</v>
      </c>
      <c r="G6" s="87">
        <v>0</v>
      </c>
    </row>
    <row r="7" spans="1:11" s="29" customFormat="1" ht="15" customHeight="1" thickBot="1" x14ac:dyDescent="0.35">
      <c r="A7" s="212"/>
      <c r="B7" s="212"/>
      <c r="C7" s="212"/>
      <c r="D7" s="212"/>
      <c r="E7" s="212"/>
      <c r="F7" s="212"/>
      <c r="G7" s="212"/>
      <c r="H7" s="7"/>
      <c r="I7" s="7"/>
      <c r="J7" s="7"/>
      <c r="K7" s="7"/>
    </row>
    <row r="8" spans="1:11" s="29" customFormat="1" x14ac:dyDescent="0.3">
      <c r="D8" s="38"/>
    </row>
    <row r="9" spans="1:11" s="29" customFormat="1" x14ac:dyDescent="0.3">
      <c r="D9" s="38"/>
    </row>
    <row r="10" spans="1:11" s="29" customFormat="1" x14ac:dyDescent="0.3">
      <c r="D10" s="38"/>
    </row>
    <row r="11" spans="1:11" s="29" customFormat="1" x14ac:dyDescent="0.3">
      <c r="D11" s="38"/>
    </row>
    <row r="12" spans="1:11" s="29" customFormat="1" x14ac:dyDescent="0.3">
      <c r="D12" s="38"/>
    </row>
    <row r="13" spans="1:11" s="29" customFormat="1" x14ac:dyDescent="0.3">
      <c r="D13" s="38"/>
    </row>
    <row r="14" spans="1:11" s="29" customFormat="1" x14ac:dyDescent="0.3">
      <c r="D14" s="38"/>
    </row>
    <row r="15" spans="1:11" s="29" customFormat="1" x14ac:dyDescent="0.3">
      <c r="D15" s="38"/>
    </row>
    <row r="16" spans="1:11" s="29" customFormat="1" x14ac:dyDescent="0.3">
      <c r="D16" s="38"/>
    </row>
    <row r="17" spans="2:9" s="29" customFormat="1" x14ac:dyDescent="0.3">
      <c r="D17" s="38"/>
    </row>
    <row r="18" spans="2:9" s="29" customFormat="1" x14ac:dyDescent="0.3">
      <c r="D18" s="38"/>
    </row>
    <row r="19" spans="2:9" s="29" customFormat="1" x14ac:dyDescent="0.3">
      <c r="D19" s="38"/>
    </row>
    <row r="20" spans="2:9" s="29" customFormat="1" x14ac:dyDescent="0.3">
      <c r="D20" s="38"/>
    </row>
    <row r="21" spans="2:9" s="29" customFormat="1" x14ac:dyDescent="0.3">
      <c r="D21" s="38"/>
    </row>
    <row r="22" spans="2:9" s="29" customFormat="1" x14ac:dyDescent="0.3">
      <c r="D22" s="38"/>
    </row>
    <row r="23" spans="2:9" s="29" customFormat="1" x14ac:dyDescent="0.3">
      <c r="D23" s="38"/>
    </row>
    <row r="24" spans="2:9" s="29" customFormat="1" x14ac:dyDescent="0.3">
      <c r="D24" s="38"/>
    </row>
    <row r="25" spans="2:9" s="29" customFormat="1" x14ac:dyDescent="0.3">
      <c r="D25" s="38"/>
    </row>
    <row r="26" spans="2:9" s="29" customFormat="1" x14ac:dyDescent="0.3">
      <c r="D26" s="38"/>
    </row>
    <row r="27" spans="2:9" s="29" customFormat="1" x14ac:dyDescent="0.3"/>
    <row r="28" spans="2:9" s="29" customFormat="1" x14ac:dyDescent="0.3"/>
    <row r="29" spans="2:9" s="29" customFormat="1" x14ac:dyDescent="0.3">
      <c r="H29" s="22"/>
      <c r="I29" s="22"/>
    </row>
    <row r="32" spans="2:9" ht="28.75" thickBot="1" x14ac:dyDescent="0.35">
      <c r="B32" s="160" t="s">
        <v>74</v>
      </c>
      <c r="C32" s="96" t="s">
        <v>117</v>
      </c>
      <c r="D32" s="96" t="s">
        <v>118</v>
      </c>
      <c r="E32" s="33" t="s">
        <v>119</v>
      </c>
    </row>
    <row r="33" spans="1:5" x14ac:dyDescent="0.3">
      <c r="A33" s="22">
        <v>1</v>
      </c>
      <c r="B33" s="34" t="str">
        <f t="shared" ref="B33:D34" si="0">B4</f>
        <v>Zbalansovanyi Fond Parytet</v>
      </c>
      <c r="C33" s="107">
        <f t="shared" si="0"/>
        <v>37.83327000000002</v>
      </c>
      <c r="D33" s="92">
        <f t="shared" si="0"/>
        <v>2.5088911715194773E-2</v>
      </c>
      <c r="E33" s="108">
        <f>G4</f>
        <v>0</v>
      </c>
    </row>
    <row r="34" spans="1:5" x14ac:dyDescent="0.3">
      <c r="A34" s="22">
        <v>2</v>
      </c>
      <c r="B34" s="34" t="str">
        <f t="shared" si="0"/>
        <v>ТАSК Ukrainskyi Kapital</v>
      </c>
      <c r="C34" s="107">
        <f t="shared" si="0"/>
        <v>-18.822150000000025</v>
      </c>
      <c r="D34" s="92">
        <f t="shared" si="0"/>
        <v>-2.3020953711414573E-2</v>
      </c>
      <c r="E34" s="108">
        <f>G5</f>
        <v>0</v>
      </c>
    </row>
    <row r="35" spans="1:5" x14ac:dyDescent="0.3">
      <c r="B35" s="34"/>
      <c r="C35" s="107"/>
      <c r="D35" s="92"/>
      <c r="E35" s="108"/>
    </row>
  </sheetData>
  <mergeCells count="5">
    <mergeCell ref="A7:G7"/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22"/>
  </sheetPr>
  <dimension ref="A1:D23"/>
  <sheetViews>
    <sheetView zoomScale="60" zoomScaleNormal="60" workbookViewId="0">
      <selection activeCell="A21" sqref="A21"/>
    </sheetView>
  </sheetViews>
  <sheetFormatPr defaultRowHeight="12.45" x14ac:dyDescent="0.3"/>
  <cols>
    <col min="1" max="1" width="49.3828125" bestFit="1" customWidth="1"/>
    <col min="2" max="2" width="12.69140625" customWidth="1"/>
    <col min="3" max="3" width="2.69140625" customWidth="1"/>
  </cols>
  <sheetData>
    <row r="1" spans="1:4" ht="14.6" thickBot="1" x14ac:dyDescent="0.35">
      <c r="A1" s="60" t="s">
        <v>74</v>
      </c>
      <c r="B1" s="61" t="s">
        <v>98</v>
      </c>
      <c r="C1" s="10"/>
      <c r="D1" s="10"/>
    </row>
    <row r="2" spans="1:4" ht="14.15" x14ac:dyDescent="0.3">
      <c r="A2" s="174" t="s">
        <v>111</v>
      </c>
      <c r="B2" s="127">
        <v>-2.302095371142332E-2</v>
      </c>
      <c r="C2" s="10"/>
      <c r="D2" s="10"/>
    </row>
    <row r="3" spans="1:4" ht="14.15" x14ac:dyDescent="0.3">
      <c r="A3" s="165" t="s">
        <v>108</v>
      </c>
      <c r="B3" s="127">
        <v>2.5088911715088091E-2</v>
      </c>
      <c r="C3" s="10"/>
      <c r="D3" s="10"/>
    </row>
    <row r="4" spans="1:4" ht="14.15" x14ac:dyDescent="0.3">
      <c r="A4" s="167" t="s">
        <v>99</v>
      </c>
      <c r="B4" s="128">
        <v>1.0339790018323858E-3</v>
      </c>
      <c r="C4" s="10"/>
      <c r="D4" s="10"/>
    </row>
    <row r="5" spans="1:4" ht="14.15" x14ac:dyDescent="0.3">
      <c r="A5" s="167" t="s">
        <v>16</v>
      </c>
      <c r="B5" s="128">
        <v>1.9907725835993206E-2</v>
      </c>
      <c r="C5" s="10"/>
      <c r="D5" s="10"/>
    </row>
    <row r="6" spans="1:4" ht="14.15" x14ac:dyDescent="0.3">
      <c r="A6" s="167" t="s">
        <v>15</v>
      </c>
      <c r="B6" s="128">
        <v>1.9991603526614554E-5</v>
      </c>
      <c r="C6" s="10"/>
      <c r="D6" s="10"/>
    </row>
    <row r="7" spans="1:4" ht="14.15" x14ac:dyDescent="0.3">
      <c r="A7" s="167" t="s">
        <v>100</v>
      </c>
      <c r="B7" s="128">
        <v>5.9498665365280701E-3</v>
      </c>
      <c r="C7" s="10"/>
      <c r="D7" s="10"/>
    </row>
    <row r="8" spans="1:4" ht="14.15" x14ac:dyDescent="0.3">
      <c r="A8" s="167" t="s">
        <v>101</v>
      </c>
      <c r="B8" s="128">
        <v>-6.0931992437760485E-3</v>
      </c>
      <c r="C8" s="10"/>
      <c r="D8" s="10"/>
    </row>
    <row r="9" spans="1:4" ht="14.15" x14ac:dyDescent="0.3">
      <c r="A9" s="167" t="s">
        <v>102</v>
      </c>
      <c r="B9" s="128">
        <v>5.9452054794520556E-3</v>
      </c>
      <c r="C9" s="10"/>
      <c r="D9" s="10"/>
    </row>
    <row r="10" spans="1:4" ht="14.6" thickBot="1" x14ac:dyDescent="0.35">
      <c r="A10" s="188" t="s">
        <v>103</v>
      </c>
      <c r="B10" s="129">
        <v>-1.748976699148419E-3</v>
      </c>
      <c r="C10" s="10"/>
      <c r="D10" s="10"/>
    </row>
    <row r="11" spans="1:4" x14ac:dyDescent="0.3">
      <c r="B11" s="10"/>
      <c r="C11" s="10"/>
      <c r="D11" s="10"/>
    </row>
    <row r="12" spans="1:4" ht="14.15" x14ac:dyDescent="0.3">
      <c r="A12" s="49"/>
      <c r="B12" s="50"/>
      <c r="C12" s="10"/>
      <c r="D12" s="10"/>
    </row>
    <row r="13" spans="1:4" ht="14.15" x14ac:dyDescent="0.3">
      <c r="A13" s="49"/>
      <c r="B13" s="50"/>
      <c r="C13" s="10"/>
      <c r="D13" s="10"/>
    </row>
    <row r="14" spans="1:4" ht="14.15" x14ac:dyDescent="0.3">
      <c r="A14" s="49"/>
      <c r="B14" s="50"/>
      <c r="C14" s="10"/>
      <c r="D14" s="10"/>
    </row>
    <row r="15" spans="1:4" ht="14.15" x14ac:dyDescent="0.3">
      <c r="A15" s="49"/>
      <c r="B15" s="50"/>
      <c r="C15" s="10"/>
      <c r="D15" s="10"/>
    </row>
    <row r="16" spans="1:4" ht="14.15" x14ac:dyDescent="0.3">
      <c r="A16" s="49"/>
      <c r="B16" s="50"/>
      <c r="C16" s="10"/>
      <c r="D16" s="10"/>
    </row>
    <row r="17" spans="1:2" x14ac:dyDescent="0.3">
      <c r="B17" s="10"/>
    </row>
    <row r="21" spans="1:2" x14ac:dyDescent="0.3">
      <c r="A21" s="7"/>
      <c r="B21" s="8"/>
    </row>
    <row r="22" spans="1:2" x14ac:dyDescent="0.3">
      <c r="B22" s="8"/>
    </row>
    <row r="23" spans="1:2" x14ac:dyDescent="0.3">
      <c r="B23" s="8"/>
    </row>
  </sheetData>
  <autoFilter ref="A1:B1" xr:uid="{00000000-0009-0000-0000-000008000000}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IDX + ROR</vt:lpstr>
      <vt:lpstr>O_NAV</vt:lpstr>
      <vt:lpstr>O_ROR</vt:lpstr>
      <vt:lpstr> O_dynamics NAV</vt:lpstr>
      <vt:lpstr>O_diagram(ROR)</vt:lpstr>
      <vt:lpstr>І_NAV</vt:lpstr>
      <vt:lpstr>І_ROR</vt:lpstr>
      <vt:lpstr>І_dynamics NAV</vt:lpstr>
      <vt:lpstr>І_diagram(ROR)</vt:lpstr>
      <vt:lpstr>C_NAV</vt:lpstr>
      <vt:lpstr>C_ROR</vt:lpstr>
      <vt:lpstr>C_dynamics NAV</vt:lpstr>
      <vt:lpstr>C_diagram(ROR)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Никита</cp:lastModifiedBy>
  <dcterms:created xsi:type="dcterms:W3CDTF">2010-05-19T12:57:40Z</dcterms:created>
  <dcterms:modified xsi:type="dcterms:W3CDTF">2020-09-10T15:31:48Z</dcterms:modified>
</cp:coreProperties>
</file>