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firstSheet="1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ВЧА'!$B$3:$G$26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ВЧА'!$B$37:$E$37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C32" i="12"/>
  <c r="C26"/>
  <c r="D32" s="1"/>
  <c r="C33"/>
  <c r="D33"/>
  <c r="C34"/>
  <c r="D34"/>
  <c r="C35"/>
  <c r="D35"/>
  <c r="C36"/>
  <c r="D36"/>
  <c r="C37"/>
  <c r="D37"/>
  <c r="C38"/>
  <c r="D38"/>
  <c r="C39"/>
  <c r="D39"/>
  <c r="B32"/>
  <c r="B33"/>
  <c r="B34"/>
  <c r="B35"/>
  <c r="B36"/>
  <c r="B37"/>
  <c r="B38"/>
  <c r="B39"/>
  <c r="B67" i="14"/>
  <c r="B68"/>
  <c r="B69"/>
  <c r="B70"/>
  <c r="D67"/>
  <c r="D68"/>
  <c r="D69"/>
  <c r="D70"/>
  <c r="C67"/>
  <c r="C68"/>
  <c r="C69"/>
  <c r="C70"/>
  <c r="E67"/>
  <c r="E68"/>
  <c r="E69"/>
  <c r="E70"/>
  <c r="E71"/>
  <c r="D71"/>
  <c r="C71"/>
  <c r="B71"/>
  <c r="I10" i="16"/>
  <c r="H10"/>
  <c r="G10"/>
  <c r="F10"/>
  <c r="E10"/>
  <c r="E40" i="20"/>
  <c r="E39"/>
  <c r="D40"/>
  <c r="D39"/>
  <c r="C40"/>
  <c r="C39"/>
  <c r="B40"/>
  <c r="B39"/>
  <c r="E43" i="17"/>
  <c r="E42"/>
  <c r="D43"/>
  <c r="D42"/>
  <c r="D41"/>
  <c r="C43"/>
  <c r="C42"/>
  <c r="C41"/>
  <c r="C40"/>
  <c r="B43"/>
  <c r="B42"/>
  <c r="B41"/>
  <c r="B40"/>
  <c r="B39"/>
  <c r="C31" i="12"/>
  <c r="B31"/>
  <c r="C30"/>
  <c r="B30"/>
  <c r="E38" i="20"/>
  <c r="D38"/>
  <c r="C38"/>
  <c r="B38"/>
  <c r="E37"/>
  <c r="D37"/>
  <c r="C37"/>
  <c r="B37"/>
  <c r="I8" i="24"/>
  <c r="H8"/>
  <c r="G8"/>
  <c r="F8"/>
  <c r="E8"/>
  <c r="E41" i="17"/>
  <c r="E40"/>
  <c r="E39"/>
  <c r="D40"/>
  <c r="D39"/>
  <c r="C39"/>
  <c r="E38"/>
  <c r="D38"/>
  <c r="C38"/>
  <c r="B38"/>
  <c r="E9" i="22"/>
  <c r="E66" i="14"/>
  <c r="E65"/>
  <c r="E64"/>
  <c r="E63"/>
  <c r="E62"/>
  <c r="D66"/>
  <c r="D65"/>
  <c r="D64"/>
  <c r="D63"/>
  <c r="D62"/>
  <c r="C66"/>
  <c r="C65"/>
  <c r="C64"/>
  <c r="C63"/>
  <c r="C62"/>
  <c r="B66"/>
  <c r="B65"/>
  <c r="B64"/>
  <c r="B63"/>
  <c r="B62"/>
  <c r="I27" i="21"/>
  <c r="H27"/>
  <c r="G27"/>
  <c r="F27"/>
  <c r="E27"/>
  <c r="E72" i="14"/>
  <c r="E73" s="1"/>
  <c r="C72"/>
  <c r="C73" s="1"/>
  <c r="C29" i="12"/>
  <c r="D29" s="1"/>
  <c r="D31"/>
  <c r="D30"/>
  <c r="F7" i="23"/>
  <c r="E7"/>
  <c r="F9" i="22"/>
  <c r="D26" i="12"/>
</calcChain>
</file>

<file path=xl/sharedStrings.xml><?xml version="1.0" encoding="utf-8"?>
<sst xmlns="http://schemas.openxmlformats.org/spreadsheetml/2006/main" count="446" uniqueCount="185">
  <si>
    <t>Індекс ПФТС</t>
  </si>
  <si>
    <t>Індекс УБ</t>
  </si>
  <si>
    <t>SHANGHAI SE COMPOSITE (Китай)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</si>
  <si>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</si>
  <si>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</si>
  <si>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</si>
  <si>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</si>
  <si>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</si>
  <si>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DJIA (США)</t>
  </si>
  <si>
    <t>S&amp;P 500 (США)</t>
  </si>
  <si>
    <t>http://www.task.ua/</t>
  </si>
  <si>
    <t>http://pioglobal.ua/</t>
  </si>
  <si>
    <t>http://www.dragon-am.com/</t>
  </si>
  <si>
    <t>http://univer.ua/</t>
  </si>
  <si>
    <t>http://www.sem.biz.ua/</t>
  </si>
  <si>
    <t>http://otpcapital.com.ua/</t>
  </si>
  <si>
    <t>Разом</t>
  </si>
  <si>
    <t>х</t>
  </si>
  <si>
    <t>РТС (RTSI) (Росія)</t>
  </si>
  <si>
    <t>http://dragon-am.com/</t>
  </si>
  <si>
    <t>http://www.altus.ua/</t>
  </si>
  <si>
    <t>http://www.vseswit.com.ua/</t>
  </si>
  <si>
    <t>ММВБ (MICEX) (Росія)</t>
  </si>
  <si>
    <t>http://www.kinto.com/</t>
  </si>
  <si>
    <t>http://www.am.eavex.com.ua/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</si>
  <si>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</si>
  <si>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</si>
  <si>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WIG20 (Польща)</t>
  </si>
  <si>
    <t>http://bonum-group.com/</t>
  </si>
  <si>
    <t>Fund</t>
  </si>
  <si>
    <t>1 Month*</t>
  </si>
  <si>
    <t>Indeks Ukrainskoi Birzhi</t>
  </si>
  <si>
    <t>TASK  Universal</t>
  </si>
  <si>
    <t>UNIVER.UA/Skif: Fond Neruhomosti</t>
  </si>
  <si>
    <t>AntyBank</t>
  </si>
  <si>
    <t>Funds' average rate of return</t>
  </si>
  <si>
    <t>UX Index</t>
  </si>
  <si>
    <t>PFTS Index</t>
  </si>
  <si>
    <t>EURO deposits</t>
  </si>
  <si>
    <t>USD deposits</t>
  </si>
  <si>
    <t>UAH deposits</t>
  </si>
  <si>
    <t>Gold deposit (at official rate of gold)</t>
  </si>
  <si>
    <t>Open-Ended Funds' Rates of Return. Sorting by the Date of Reaching Compliance with the Standards</t>
  </si>
  <si>
    <t>Rate of Return on Investment Certificates</t>
  </si>
  <si>
    <t>No.</t>
  </si>
  <si>
    <t>Registration date</t>
  </si>
  <si>
    <t>Date of reaching compliance with the standards</t>
  </si>
  <si>
    <t xml:space="preserve">1 month </t>
  </si>
  <si>
    <t>3 months</t>
  </si>
  <si>
    <t>1 year</t>
  </si>
  <si>
    <t xml:space="preserve">6 month </t>
  </si>
  <si>
    <t>YTD</t>
  </si>
  <si>
    <t>since the fund's inception</t>
  </si>
  <si>
    <t>since the fund's inception, % per annum (average)*</t>
  </si>
  <si>
    <t>KINTO-Klasychnyi</t>
  </si>
  <si>
    <t>Altus – Zbalansovanyi</t>
  </si>
  <si>
    <t>UNIVER.UA/Volodymyr Velykyi: Fond Zbalansovanyi</t>
  </si>
  <si>
    <t>UNIVER.UA/Iaroslav Mudryi: Fond Aktsii</t>
  </si>
  <si>
    <t>Bonum Optimum</t>
  </si>
  <si>
    <t xml:space="preserve">Konkord Stabilnist </t>
  </si>
  <si>
    <t>Konkord Dostatok</t>
  </si>
  <si>
    <t>Premium – Fond Indeksnyi</t>
  </si>
  <si>
    <t xml:space="preserve">OTP Klasychnyi </t>
  </si>
  <si>
    <t>TASK Resurs</t>
  </si>
  <si>
    <t>SEM Azhio</t>
  </si>
  <si>
    <t>Altus-Strategichnyi</t>
  </si>
  <si>
    <t>Nadbannia</t>
  </si>
  <si>
    <t>KINTO-Ekviti</t>
  </si>
  <si>
    <t>Argentum</t>
  </si>
  <si>
    <t>OTP Fond Aktsii</t>
  </si>
  <si>
    <t>Sofiivskyi</t>
  </si>
  <si>
    <t>Altus – Depozyt</t>
  </si>
  <si>
    <t>UNIVER.UA/Taras Shevchenko: Fond Zaoshchadzhen</t>
  </si>
  <si>
    <t>VSI</t>
  </si>
  <si>
    <t xml:space="preserve">UNIVER.UA/Myhailo Grushevskyi: Fond Derzhavnyh Paperiv   </t>
  </si>
  <si>
    <t>KINTO-Kaznacheyskyi</t>
  </si>
  <si>
    <t xml:space="preserve">OTP Obligatsiinyi 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</si>
  <si>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</si>
  <si>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</si>
  <si>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</si>
  <si>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</si>
  <si>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</si>
  <si>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</si>
  <si>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</si>
  <si>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</si>
  <si>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</si>
  <si>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</si>
  <si>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</si>
  <si>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t xml:space="preserve">Konkord Dostatok 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</si>
  <si>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</si>
  <si>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</si>
  <si>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</si>
  <si>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</si>
  <si>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Others</t>
  </si>
  <si>
    <t>Total</t>
  </si>
  <si>
    <t>1 month*</t>
  </si>
  <si>
    <t xml:space="preserve">KINTO-Klasychnyi </t>
  </si>
  <si>
    <t>Коnkord Dostatok</t>
  </si>
  <si>
    <t>EURO Deposits</t>
  </si>
  <si>
    <t>USD Deposits</t>
  </si>
  <si>
    <t>UAH Deposits</t>
  </si>
  <si>
    <t>"Gold" deposit (at official rate of gold)</t>
  </si>
  <si>
    <t>Rate of Return</t>
  </si>
  <si>
    <t>Period</t>
  </si>
  <si>
    <t>UX index</t>
  </si>
  <si>
    <t>Open-ended CII</t>
  </si>
  <si>
    <t>Interval CII</t>
  </si>
  <si>
    <t>Closed-end CII</t>
  </si>
  <si>
    <t>June</t>
  </si>
  <si>
    <t>July</t>
  </si>
  <si>
    <t>Since the beginning of 2015</t>
  </si>
  <si>
    <t>Index</t>
  </si>
  <si>
    <t>Monthly change</t>
  </si>
  <si>
    <t>YTD change</t>
  </si>
  <si>
    <t>Open-Ended Funds. Ranking by NAV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</si>
  <si>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</si>
  <si>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</si>
  <si>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</si>
  <si>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</si>
  <si>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</si>
  <si>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</si>
  <si>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</si>
  <si>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UNIVER.UA/Myhailo Grushevskyi: Fond Derzhavnyh Paperiv</t>
  </si>
  <si>
    <t>OTP Obligatsiinyi</t>
  </si>
  <si>
    <t>Konkord Stabilnist</t>
  </si>
  <si>
    <t>(*)  All funds are diversified unit funds.</t>
  </si>
  <si>
    <t>PrJSC “KINTO”</t>
  </si>
  <si>
    <t>LLC AMC  "IVEKS ESSET MENEDZHMENT"</t>
  </si>
  <si>
    <t>LLC AMC “Univer Menedzhment”</t>
  </si>
  <si>
    <t>LLC "AMC "PIOGLOBAL Ukraina"</t>
  </si>
  <si>
    <t>LLC AMC "Altus Assets Activitis"</t>
  </si>
  <si>
    <t>LLC AMC "Altus Essets Activitis"</t>
  </si>
  <si>
    <t xml:space="preserve">LLC "AMC  "OTP Кapital" </t>
  </si>
  <si>
    <t>AMC “Dragon Eset Menedzhment”</t>
  </si>
  <si>
    <t>LLC AMC "Vsesvit"</t>
  </si>
  <si>
    <t xml:space="preserve">LLC "AMC "ТАSK-Invest" </t>
  </si>
  <si>
    <t>LLC AMC "Bonum Grup"</t>
  </si>
  <si>
    <t>LLC AMC "АRТ - КАPITAL  Menedzhment"</t>
  </si>
  <si>
    <t>LLC AMC “Spivdruzhnist Esset Menedzhment”</t>
  </si>
  <si>
    <t>Interval Funds. Ranking by NAV</t>
  </si>
  <si>
    <t>Form</t>
  </si>
  <si>
    <t>Type</t>
  </si>
  <si>
    <t>Platynum</t>
  </si>
  <si>
    <t>Aurum</t>
  </si>
  <si>
    <t>TASK Ukrainskyi Kapital</t>
  </si>
  <si>
    <t>Zbalansovanyi Fond Parytet</t>
  </si>
  <si>
    <t>UNIVER.UA/Otaman: Fond Perspectyvnyh Aktsii</t>
  </si>
  <si>
    <t xml:space="preserve">Optimum </t>
  </si>
  <si>
    <t>unit</t>
  </si>
  <si>
    <t>diversified</t>
  </si>
  <si>
    <t>special</t>
  </si>
  <si>
    <t>LLC  “Dragon Eset Menedzhment”</t>
  </si>
  <si>
    <t>LLC AMC "TASK Invest"</t>
  </si>
  <si>
    <t>LLC AMC "ART-KAPITAL Menedzhment"</t>
  </si>
  <si>
    <t>LLC AMC  “Univer Menedzhment”</t>
  </si>
  <si>
    <t>LLC AMC "SЕМ"</t>
  </si>
  <si>
    <t>Interval Funds' Rates of Return. Sorting by the Date of Reaching Compliance with the Standards</t>
  </si>
  <si>
    <t xml:space="preserve">3 months </t>
  </si>
  <si>
    <t>Optimum</t>
  </si>
  <si>
    <t>TASK Ukrainskyi Capital</t>
  </si>
  <si>
    <t>Interval Funds' Dynamics.  Ranking by Net Inflow</t>
  </si>
  <si>
    <t xml:space="preserve">Net inflow/outflow of capital over the month, UAH thsd </t>
  </si>
  <si>
    <t>Zbalansovanyi Fond "Parytet"</t>
  </si>
  <si>
    <t>"UNIVER.UA/Otaman: Fond Perspectyvnyh Aktsii"</t>
  </si>
  <si>
    <t>Аurum</t>
  </si>
  <si>
    <t xml:space="preserve">Platynum </t>
  </si>
  <si>
    <t>NAV Change, UAH thsd.</t>
  </si>
  <si>
    <t>NAV Change, %</t>
  </si>
  <si>
    <t>Net inflow-outflow,   UAH thsd.</t>
  </si>
  <si>
    <t>Closed-End Funds. Ranking by NAV</t>
  </si>
  <si>
    <t>Number of securities in circulation, items</t>
  </si>
  <si>
    <t>NAV per one security, UAH</t>
  </si>
  <si>
    <t>Security nominal, UAH</t>
  </si>
  <si>
    <t>Indeks Ukrainskoi Birzhi”</t>
  </si>
  <si>
    <t>“TASK  Universal”</t>
  </si>
  <si>
    <t>non-diversified</t>
  </si>
  <si>
    <t>PrJSC "Kinto"</t>
  </si>
  <si>
    <t>LLC AMC "ART KAPITAL Menedzhment"</t>
  </si>
  <si>
    <t>Closed-End Funds' Rates of Return. Sorting by the Date of Reaching Compliance with the Standards</t>
  </si>
  <si>
    <t>Rates of Return of Investment Certificates</t>
  </si>
  <si>
    <t>1 month</t>
  </si>
  <si>
    <t>6 month</t>
  </si>
  <si>
    <t>Closed-End Funds' Dynamics.  Ranking by Net Inflow</t>
  </si>
  <si>
    <t>Number of Securities in Circulation</t>
  </si>
  <si>
    <t>Net inflow/ outflow of capital during month, UAH thsd.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</si>
</sst>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6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Calibri"/>
      <family val="2"/>
      <charset val="204"/>
    </font>
    <font>
      <b/>
      <sz val="10"/>
      <name val="Arial Cyr"/>
      <family val="2"/>
      <charset val="204"/>
    </font>
    <font>
      <b/>
      <sz val="11"/>
      <color rgb="FF008080"/>
      <name val="Arial"/>
      <family val="2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dotted">
        <color indexed="55"/>
      </left>
      <right style="dotted">
        <color indexed="55"/>
      </right>
      <top style="hair">
        <color indexed="64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64"/>
      </top>
      <bottom/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/>
      <bottom style="hair">
        <color indexed="64"/>
      </bottom>
      <diagonal/>
    </border>
    <border>
      <left/>
      <right style="dotted">
        <color indexed="55"/>
      </right>
      <top style="hair">
        <color indexed="64"/>
      </top>
      <bottom/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left" vertical="center" wrapText="1" shrinkToFit="1"/>
    </xf>
    <xf numFmtId="4" fontId="9" fillId="0" borderId="51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52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20" fillId="0" borderId="25" xfId="6" applyFont="1" applyFill="1" applyBorder="1" applyAlignment="1">
      <alignment horizontal="center" vertical="center" wrapText="1"/>
    </xf>
    <xf numFmtId="0" fontId="20" fillId="0" borderId="53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6" xfId="0" applyBorder="1" applyAlignment="1"/>
    <xf numFmtId="0" fontId="8" fillId="0" borderId="38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10" fillId="0" borderId="57" xfId="0" applyFont="1" applyBorder="1" applyAlignment="1">
      <alignment horizontal="center" vertical="center" wrapText="1"/>
    </xf>
    <xf numFmtId="0" fontId="9" fillId="0" borderId="58" xfId="0" applyFont="1" applyBorder="1"/>
    <xf numFmtId="0" fontId="9" fillId="0" borderId="59" xfId="0" applyFont="1" applyBorder="1"/>
    <xf numFmtId="0" fontId="21" fillId="0" borderId="22" xfId="4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1" fillId="0" borderId="8" xfId="3" applyFont="1" applyFill="1" applyBorder="1" applyAlignment="1">
      <alignment vertical="center" wrapText="1"/>
    </xf>
    <xf numFmtId="0" fontId="9" fillId="0" borderId="60" xfId="0" applyFont="1" applyBorder="1"/>
    <xf numFmtId="0" fontId="9" fillId="0" borderId="61" xfId="0" applyFont="1" applyBorder="1"/>
    <xf numFmtId="0" fontId="10" fillId="0" borderId="62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9" fillId="0" borderId="64" xfId="0" applyFont="1" applyBorder="1"/>
    <xf numFmtId="0" fontId="9" fillId="0" borderId="18" xfId="0" applyFont="1" applyFill="1" applyBorder="1" applyAlignment="1">
      <alignment horizontal="left" vertical="center" wrapText="1" shrinkToFit="1"/>
    </xf>
    <xf numFmtId="0" fontId="9" fillId="0" borderId="65" xfId="0" applyFont="1" applyBorder="1"/>
    <xf numFmtId="0" fontId="9" fillId="0" borderId="66" xfId="0" applyFont="1" applyBorder="1" applyAlignment="1">
      <alignment vertical="top" wrapText="1"/>
    </xf>
    <xf numFmtId="0" fontId="9" fillId="0" borderId="0" xfId="0" applyFont="1" applyFill="1" applyBorder="1" applyAlignment="1">
      <alignment horizontal="left" vertical="center" wrapText="1" shrinkToFit="1"/>
    </xf>
    <xf numFmtId="0" fontId="21" fillId="0" borderId="67" xfId="4" applyFont="1" applyFill="1" applyBorder="1" applyAlignment="1">
      <alignment vertical="center" wrapText="1"/>
    </xf>
    <xf numFmtId="10" fontId="21" fillId="0" borderId="24" xfId="5" applyNumberFormat="1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1" fillId="0" borderId="68" xfId="3" applyFont="1" applyFill="1" applyBorder="1" applyAlignment="1">
      <alignment vertical="center" wrapText="1"/>
    </xf>
    <xf numFmtId="0" fontId="21" fillId="0" borderId="69" xfId="0" applyFont="1" applyBorder="1"/>
    <xf numFmtId="0" fontId="21" fillId="0" borderId="0" xfId="0" applyFont="1"/>
    <xf numFmtId="0" fontId="9" fillId="0" borderId="0" xfId="0" applyFont="1" applyBorder="1" applyAlignment="1">
      <alignment vertical="top" wrapText="1"/>
    </xf>
    <xf numFmtId="0" fontId="9" fillId="0" borderId="70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21" fillId="0" borderId="70" xfId="0" applyFont="1" applyBorder="1"/>
    <xf numFmtId="0" fontId="20" fillId="0" borderId="5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71" xfId="0" applyFont="1" applyBorder="1"/>
    <xf numFmtId="0" fontId="9" fillId="0" borderId="72" xfId="0" applyFont="1" applyBorder="1"/>
    <xf numFmtId="0" fontId="24" fillId="0" borderId="73" xfId="0" applyFont="1" applyBorder="1" applyAlignment="1">
      <alignment horizontal="center" vertical="center" wrapText="1"/>
    </xf>
    <xf numFmtId="0" fontId="9" fillId="0" borderId="69" xfId="0" applyFont="1" applyBorder="1"/>
    <xf numFmtId="0" fontId="20" fillId="0" borderId="74" xfId="6" applyFont="1" applyFill="1" applyBorder="1" applyAlignment="1">
      <alignment horizontal="center" vertical="center" wrapText="1"/>
    </xf>
    <xf numFmtId="0" fontId="20" fillId="0" borderId="75" xfId="6" applyFont="1" applyFill="1" applyBorder="1" applyAlignment="1">
      <alignment horizontal="center" vertical="center" wrapText="1"/>
    </xf>
    <xf numFmtId="3" fontId="25" fillId="0" borderId="8" xfId="3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the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7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75E-2"/>
          <c:y val="0.29118882898119081"/>
          <c:w val="0.94700933744769766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897790709311363E-3"/>
                  <c:y val="2.140239567192822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8.5666647501867477E-3</c:v>
                </c:pt>
                <c:pt idx="1">
                  <c:v>-3.6768897503135278E-2</c:v>
                </c:pt>
                <c:pt idx="2">
                  <c:v>-0.12658947586064306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9576757361211813E-3"/>
                  <c:y val="2.478314946526060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9.8892405063288891E-4</c:v>
                </c:pt>
                <c:pt idx="1">
                  <c:v>-3.6040308239478347E-2</c:v>
                </c:pt>
                <c:pt idx="2">
                  <c:v>-5.5724378205748493E-2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1209665719111147E-4"/>
                  <c:y val="-2.456687658180918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707987321859375E-4"/>
                  <c:y val="-1.571555306431685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47E-4"/>
                  <c:y val="-1.500325017511663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4.0822780306874239E-3</c:v>
                </c:pt>
                <c:pt idx="1">
                  <c:v>-7.3240873603895914E-3</c:v>
                </c:pt>
                <c:pt idx="2">
                  <c:v>6.6426055786560162E-2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2226583449232359E-4"/>
                  <c:y val="-1.7212432440049618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679E-4"/>
                  <c:y val="5.874898761965037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1.1548293968501693E-3</c:v>
                </c:pt>
                <c:pt idx="1">
                  <c:v>-1.5877310889869989E-2</c:v>
                </c:pt>
                <c:pt idx="2">
                  <c:v>-1.2184002299879681E-2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-1.930279368679233E-3</c:v>
                </c:pt>
                <c:pt idx="1">
                  <c:v>-1.8755328593719978E-2</c:v>
                </c:pt>
                <c:pt idx="2">
                  <c:v>-5.6991979313007958E-2</c:v>
                </c:pt>
              </c:numCache>
            </c:numRef>
          </c:val>
        </c:ser>
        <c:dLbls>
          <c:showVal val="1"/>
        </c:dLbls>
        <c:gapWidth val="400"/>
        <c:overlap val="-10"/>
        <c:axId val="62546304"/>
        <c:axId val="62547840"/>
      </c:barChart>
      <c:catAx>
        <c:axId val="6254630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47840"/>
        <c:crosses val="autoZero"/>
        <c:auto val="1"/>
        <c:lblAlgn val="ctr"/>
        <c:lblOffset val="0"/>
        <c:tickLblSkip val="1"/>
        <c:tickMarkSkip val="1"/>
      </c:catAx>
      <c:valAx>
        <c:axId val="62547840"/>
        <c:scaling>
          <c:orientation val="minMax"/>
          <c:max val="7.0000000000000021E-2"/>
          <c:min val="-0.13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463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8"/>
          <c:h val="8.429150312613419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3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46"/>
          <c:y val="0.25117428471217701"/>
          <c:w val="0.53846153846153844"/>
          <c:h val="0.5446021874133184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SHANGHAI SE COMPOSITE (Китай)</c:v>
                </c:pt>
                <c:pt idx="1">
                  <c:v>РТС (RTSI) (Росія)</c:v>
                </c:pt>
                <c:pt idx="2">
                  <c:v>WIG20 (Польща)</c:v>
                </c:pt>
                <c:pt idx="3">
                  <c:v>Індекс ПФТС</c:v>
                </c:pt>
                <c:pt idx="4">
                  <c:v>Індекс УБ</c:v>
                </c:pt>
                <c:pt idx="5">
                  <c:v>DJIA (США)</c:v>
                </c:pt>
                <c:pt idx="6">
                  <c:v>ММВБ (MICEX) (Росія)</c:v>
                </c:pt>
                <c:pt idx="7">
                  <c:v>NIKKEI 225 (Японія)</c:v>
                </c:pt>
                <c:pt idx="8">
                  <c:v>S&amp;P 500 (США)</c:v>
                </c:pt>
                <c:pt idx="9">
                  <c:v>FTSE 100  (Великобританія)</c:v>
                </c:pt>
                <c:pt idx="10">
                  <c:v>DAX (ФРН)</c:v>
                </c:pt>
                <c:pt idx="11">
                  <c:v>CAC 40 (Франція)</c:v>
                </c:pt>
                <c:pt idx="12">
                  <c:v>HANG SENG (Гонг-Конг)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-0.14343311777275902</c:v>
                </c:pt>
                <c:pt idx="1">
                  <c:v>-8.6293660166182451E-2</c:v>
                </c:pt>
                <c:pt idx="2">
                  <c:v>-3.8971628757808907E-2</c:v>
                </c:pt>
                <c:pt idx="3">
                  <c:v>-3.6768897503135278E-2</c:v>
                </c:pt>
                <c:pt idx="4">
                  <c:v>-3.6040308239478347E-2</c:v>
                </c:pt>
                <c:pt idx="5">
                  <c:v>3.9927330555731277E-3</c:v>
                </c:pt>
                <c:pt idx="6">
                  <c:v>8.7334924904052258E-3</c:v>
                </c:pt>
                <c:pt idx="7">
                  <c:v>1.727192446232495E-2</c:v>
                </c:pt>
                <c:pt idx="8">
                  <c:v>1.9742039930008559E-2</c:v>
                </c:pt>
                <c:pt idx="9">
                  <c:v>2.6882462451962796E-2</c:v>
                </c:pt>
                <c:pt idx="10">
                  <c:v>3.3259113547136288E-2</c:v>
                </c:pt>
                <c:pt idx="11">
                  <c:v>6.1043380234645728E-2</c:v>
                </c:pt>
                <c:pt idx="12">
                  <c:v>0.31947582536096153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SHANGHAI SE COMPOSITE (Китай)</c:v>
                </c:pt>
                <c:pt idx="1">
                  <c:v>РТС (RTSI) (Росія)</c:v>
                </c:pt>
                <c:pt idx="2">
                  <c:v>WIG20 (Польща)</c:v>
                </c:pt>
                <c:pt idx="3">
                  <c:v>Індекс ПФТС</c:v>
                </c:pt>
                <c:pt idx="4">
                  <c:v>Індекс УБ</c:v>
                </c:pt>
                <c:pt idx="5">
                  <c:v>DJIA (США)</c:v>
                </c:pt>
                <c:pt idx="6">
                  <c:v>ММВБ (MICEX) (Росія)</c:v>
                </c:pt>
                <c:pt idx="7">
                  <c:v>NIKKEI 225 (Японія)</c:v>
                </c:pt>
                <c:pt idx="8">
                  <c:v>S&amp;P 500 (США)</c:v>
                </c:pt>
                <c:pt idx="9">
                  <c:v>FTSE 100  (Великобританія)</c:v>
                </c:pt>
                <c:pt idx="10">
                  <c:v>DAX (ФРН)</c:v>
                </c:pt>
                <c:pt idx="11">
                  <c:v>CAC 40 (Франція)</c:v>
                </c:pt>
                <c:pt idx="12">
                  <c:v>HANG SENG (Гонг-Конг)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0.1572788638610656</c:v>
                </c:pt>
                <c:pt idx="1">
                  <c:v>8.6137774911155818E-2</c:v>
                </c:pt>
                <c:pt idx="2">
                  <c:v>-3.8183199910187593E-2</c:v>
                </c:pt>
                <c:pt idx="3">
                  <c:v>-0.12658947586064306</c:v>
                </c:pt>
                <c:pt idx="4">
                  <c:v>-5.5724378205748493E-2</c:v>
                </c:pt>
                <c:pt idx="5">
                  <c:v>-1.6304779995851559E-2</c:v>
                </c:pt>
                <c:pt idx="6">
                  <c:v>0.19503655279569831</c:v>
                </c:pt>
                <c:pt idx="7">
                  <c:v>0.17961786213445019</c:v>
                </c:pt>
                <c:pt idx="8">
                  <c:v>1.1291369240752802E-2</c:v>
                </c:pt>
                <c:pt idx="9">
                  <c:v>2.2801283030395636E-2</c:v>
                </c:pt>
                <c:pt idx="10">
                  <c:v>0.15332541264895916</c:v>
                </c:pt>
                <c:pt idx="11">
                  <c:v>0.19716455386122833</c:v>
                </c:pt>
                <c:pt idx="12">
                  <c:v>0.47381526822148756</c:v>
                </c:pt>
              </c:numCache>
            </c:numRef>
          </c:val>
        </c:ser>
        <c:dLbls>
          <c:showVal val="1"/>
        </c:dLbls>
        <c:gapWidth val="100"/>
        <c:overlap val="-20"/>
        <c:axId val="62569088"/>
        <c:axId val="62579072"/>
      </c:barChart>
      <c:catAx>
        <c:axId val="6256908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79072"/>
        <c:crosses val="autoZero"/>
        <c:lblAlgn val="ctr"/>
        <c:lblOffset val="100"/>
        <c:tickLblSkip val="1"/>
        <c:tickMarkSkip val="1"/>
      </c:catAx>
      <c:valAx>
        <c:axId val="62579072"/>
        <c:scaling>
          <c:orientation val="minMax"/>
          <c:max val="0.5"/>
          <c:min val="-0.2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690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Aggregate NAV of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209094664163691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4250366882822497"/>
          <c:y val="0.31359716282287137"/>
          <c:w val="0.36313641996245544"/>
          <c:h val="0.3662288544854511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0440960614547267E-2"/>
                  <c:y val="-5.3500776887990195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6.0531560527077331E-2"/>
                  <c:y val="1.0264699154549153E-3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5535429291381171E-2"/>
                  <c:y val="-3.7400315308230521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9.3765017308299975E-2"/>
                  <c:y val="-5.2312191481001497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2196486592322919"/>
                  <c:y val="-0.52154185227103245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0.11908172256874741"/>
                  <c:y val="-4.8341632359506753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5.285869369598472E-2"/>
                  <c:y val="8.7415141270550292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8.471697575922299E-2"/>
                  <c:y val="0.12830359786948489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8586669976185464E-2"/>
                  <c:y val="7.8749116404825212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46163466746912"/>
                  <c:y val="-8.8948151255419494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974981489679726E-2"/>
                  <c:y val="-0.1566573514054791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В_ВЧА!$B$29:$B$39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KINTO-Ekviti</c:v>
                </c:pt>
                <c:pt idx="3">
                  <c:v>KINTO-Ekviti</c:v>
                </c:pt>
                <c:pt idx="4">
                  <c:v>UNIVER.UA/Myhailo Grushevskyi: Fond Derzhavnyh Paperiv</c:v>
                </c:pt>
                <c:pt idx="5">
                  <c:v>Premium – Fond Indeksnyi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Altus – Zbalansovanyi</c:v>
                </c:pt>
                <c:pt idx="9">
                  <c:v>Altus – Zbalansovanyi</c:v>
                </c:pt>
                <c:pt idx="10">
                  <c:v>KINTO-Kaznacheyskyi</c:v>
                </c:pt>
              </c:strCache>
            </c:strRef>
          </c:cat>
          <c:val>
            <c:numRef>
              <c:f>В_ВЧА!$C$29:$C$39</c:f>
              <c:numCache>
                <c:formatCode>#,##0.00</c:formatCode>
                <c:ptCount val="11"/>
                <c:pt idx="0">
                  <c:v>10355174.5317</c:v>
                </c:pt>
                <c:pt idx="1">
                  <c:v>21828061.319899999</c:v>
                </c:pt>
                <c:pt idx="2">
                  <c:v>3879536.51</c:v>
                </c:pt>
                <c:pt idx="3">
                  <c:v>3699167</c:v>
                </c:pt>
                <c:pt idx="4">
                  <c:v>3602007.55</c:v>
                </c:pt>
                <c:pt idx="5">
                  <c:v>3218439.2036000001</c:v>
                </c:pt>
                <c:pt idx="6">
                  <c:v>2845799.98</c:v>
                </c:pt>
                <c:pt idx="7">
                  <c:v>2739340.96</c:v>
                </c:pt>
                <c:pt idx="8">
                  <c:v>2311239.83</c:v>
                </c:pt>
                <c:pt idx="9">
                  <c:v>2052153.93</c:v>
                </c:pt>
                <c:pt idx="10">
                  <c:v>2014739.6899000001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В_ВЧА!$B$29:$B$39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KINTO-Ekviti</c:v>
                </c:pt>
                <c:pt idx="3">
                  <c:v>KINTO-Ekviti</c:v>
                </c:pt>
                <c:pt idx="4">
                  <c:v>UNIVER.UA/Myhailo Grushevskyi: Fond Derzhavnyh Paperiv</c:v>
                </c:pt>
                <c:pt idx="5">
                  <c:v>Premium – Fond Indeksnyi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Altus – Zbalansovanyi</c:v>
                </c:pt>
                <c:pt idx="9">
                  <c:v>Altus – Zbalansovanyi</c:v>
                </c:pt>
                <c:pt idx="10">
                  <c:v>KINTO-Kaznacheyskyi</c:v>
                </c:pt>
              </c:strCache>
            </c:strRef>
          </c:cat>
          <c:val>
            <c:numRef>
              <c:f>В_ВЧА!$D$29:$D$39</c:f>
              <c:numCache>
                <c:formatCode>0.00%</c:formatCode>
                <c:ptCount val="11"/>
                <c:pt idx="0">
                  <c:v>0.17186650903785619</c:v>
                </c:pt>
                <c:pt idx="1">
                  <c:v>0.36228386944431246</c:v>
                </c:pt>
                <c:pt idx="2">
                  <c:v>6.4389295865315194E-2</c:v>
                </c:pt>
                <c:pt idx="3">
                  <c:v>6.1395673891521244E-2</c:v>
                </c:pt>
                <c:pt idx="4">
                  <c:v>5.9783102761945428E-2</c:v>
                </c:pt>
                <c:pt idx="5">
                  <c:v>5.3416956786193473E-2</c:v>
                </c:pt>
                <c:pt idx="6">
                  <c:v>4.7232203231856708E-2</c:v>
                </c:pt>
                <c:pt idx="7">
                  <c:v>4.5465285632642898E-2</c:v>
                </c:pt>
                <c:pt idx="8">
                  <c:v>3.8360021834043988E-2</c:v>
                </c:pt>
                <c:pt idx="9">
                  <c:v>3.4059931184908306E-2</c:v>
                </c:pt>
                <c:pt idx="10">
                  <c:v>3.343896098159533E-2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Open-Ended CII NAV Dynamics over the Month</a:t>
            </a:r>
            <a:endParaRPr lang="ru-RU" sz="1200" b="1" i="1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 sz="1200"/>
          </a:p>
        </c:rich>
      </c:tx>
      <c:layout>
        <c:manualLayout>
          <c:xMode val="edge"/>
          <c:yMode val="edge"/>
          <c:x val="0.42337532108077641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5044737303369875E-2"/>
          <c:y val="0.38398395788945999"/>
          <c:w val="0.91771073118776736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ВЧА'!$C$61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9986734291960939E-3"/>
                  <c:y val="-4.8048150266875077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ВЧА'!$B$62:$B$72</c:f>
              <c:strCache>
                <c:ptCount val="11"/>
                <c:pt idx="0">
                  <c:v>VSI</c:v>
                </c:pt>
                <c:pt idx="1">
                  <c:v>Argentum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Altus-Strategichnyi</c:v>
                </c:pt>
                <c:pt idx="5">
                  <c:v>OTP Obligatsiinyi </c:v>
                </c:pt>
                <c:pt idx="6">
                  <c:v>KINTO-Ekviti</c:v>
                </c:pt>
                <c:pt idx="7">
                  <c:v>UNIVER.UA/Taras Shevchenko: Fond Zaoshchadzhen</c:v>
                </c:pt>
                <c:pt idx="8">
                  <c:v>OTP Klasychnyi </c:v>
                </c:pt>
                <c:pt idx="9">
                  <c:v>UNIVER.UA/Myhailo Grushevskyi: Fond Derzhavnyh Paperiv  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ВЧА'!$C$62:$C$72</c:f>
              <c:numCache>
                <c:formatCode>#,##0.00</c:formatCode>
                <c:ptCount val="11"/>
                <c:pt idx="0">
                  <c:v>36.080080000000073</c:v>
                </c:pt>
                <c:pt idx="1">
                  <c:v>-70.706560000000053</c:v>
                </c:pt>
                <c:pt idx="2">
                  <c:v>57.630189999999949</c:v>
                </c:pt>
                <c:pt idx="3">
                  <c:v>47.081689999999945</c:v>
                </c:pt>
                <c:pt idx="4">
                  <c:v>4.4548699999999952</c:v>
                </c:pt>
                <c:pt idx="5">
                  <c:v>-8.563969999999971</c:v>
                </c:pt>
                <c:pt idx="6">
                  <c:v>-110.2408999999999</c:v>
                </c:pt>
                <c:pt idx="7">
                  <c:v>-68.269499999999994</c:v>
                </c:pt>
                <c:pt idx="8">
                  <c:v>-233.08895000000018</c:v>
                </c:pt>
                <c:pt idx="9">
                  <c:v>-327.85548</c:v>
                </c:pt>
                <c:pt idx="10">
                  <c:v>-385.04471920000128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ВЧА'!$E$61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3266341434669954E-3"/>
                  <c:y val="-6.37650705152365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3193811849857183E-3"/>
                  <c:y val="-2.791197321893936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810085212339823E-3"/>
                  <c:y val="3.817219338483112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235179692784191E-3"/>
                  <c:y val="-2.895609597999068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9949624009553513E-4"/>
                  <c:y val="-2.8956095979990682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5635531539944273E-3"/>
                  <c:y val="8.9922266755494123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2.7952782493916901E-4"/>
                  <c:y val="4.2468770217914988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1826337852924591E-3"/>
                  <c:y val="5.5636712784038408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1283999107885956E-3"/>
                  <c:y val="-5.9394903966301501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0742287392384977E-3"/>
                  <c:y val="6.1884244403147392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5552972666982052E-3"/>
                  <c:y val="-3.9858029252401839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4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21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38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502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129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37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5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59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878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ВЧА'!$B$62:$B$72</c:f>
              <c:strCache>
                <c:ptCount val="11"/>
                <c:pt idx="0">
                  <c:v>VSI</c:v>
                </c:pt>
                <c:pt idx="1">
                  <c:v>Argentum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Altus-Strategichnyi</c:v>
                </c:pt>
                <c:pt idx="5">
                  <c:v>OTP Obligatsiinyi </c:v>
                </c:pt>
                <c:pt idx="6">
                  <c:v>KINTO-Ekviti</c:v>
                </c:pt>
                <c:pt idx="7">
                  <c:v>UNIVER.UA/Taras Shevchenko: Fond Zaoshchadzhen</c:v>
                </c:pt>
                <c:pt idx="8">
                  <c:v>OTP Klasychnyi </c:v>
                </c:pt>
                <c:pt idx="9">
                  <c:v>UNIVER.UA/Myhailo Grushevskyi: Fond Derzhavnyh Paperiv  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ВЧА'!$E$62:$E$72</c:f>
              <c:numCache>
                <c:formatCode>#,##0.00</c:formatCode>
                <c:ptCount val="11"/>
                <c:pt idx="0">
                  <c:v>30.748431767851301</c:v>
                </c:pt>
                <c:pt idx="1">
                  <c:v>0.36329462208209051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-9.6536658928571679</c:v>
                </c:pt>
                <c:pt idx="6">
                  <c:v>-36.003887623971231</c:v>
                </c:pt>
                <c:pt idx="7">
                  <c:v>-104.87038302970605</c:v>
                </c:pt>
                <c:pt idx="8">
                  <c:v>-264.85669154285716</c:v>
                </c:pt>
                <c:pt idx="9">
                  <c:v>-371.33030743772019</c:v>
                </c:pt>
                <c:pt idx="10">
                  <c:v>-11.153710607534208</c:v>
                </c:pt>
              </c:numCache>
            </c:numRef>
          </c:val>
        </c:ser>
        <c:dLbls>
          <c:showVal val="1"/>
        </c:dLbls>
        <c:overlap val="-30"/>
        <c:axId val="73593216"/>
        <c:axId val="73594752"/>
      </c:barChart>
      <c:lineChart>
        <c:grouping val="standard"/>
        <c:ser>
          <c:idx val="2"/>
          <c:order val="2"/>
          <c:tx>
            <c:strRef>
              <c:f>'В_динаміка ВЧА'!$D$61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700366476866117E-2"/>
                  <c:y val="-9.274072706451469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875706449339322E-2"/>
                  <c:y val="-5.809382699102003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8769235379176021E-3"/>
                  <c:y val="5.169369930185999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17099813415737E-2"/>
                  <c:y val="4.967612625366941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69458387442048E-2"/>
                  <c:y val="4.429673840290063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640412702870312E-2"/>
                  <c:y val="0.11511113164542484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182482097494335E-2"/>
                  <c:y val="9.9034119544182286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146731877351195E-2"/>
                  <c:y val="0.10857682019603228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670380320567875E-2"/>
                  <c:y val="0.10405400938616798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405056253447653E-2"/>
                  <c:y val="5.6676252529521305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57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61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41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27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ВЧА'!$B$62:$B$71</c:f>
              <c:strCache>
                <c:ptCount val="10"/>
                <c:pt idx="0">
                  <c:v>VSI</c:v>
                </c:pt>
                <c:pt idx="1">
                  <c:v>Argentum</c:v>
                </c:pt>
                <c:pt idx="2">
                  <c:v>Altus – Depozyt</c:v>
                </c:pt>
                <c:pt idx="3">
                  <c:v>Altus – Zbalansovanyi</c:v>
                </c:pt>
                <c:pt idx="4">
                  <c:v>Altus-Strategichnyi</c:v>
                </c:pt>
                <c:pt idx="5">
                  <c:v>OTP Obligatsiinyi </c:v>
                </c:pt>
                <c:pt idx="6">
                  <c:v>KINTO-Ekviti</c:v>
                </c:pt>
                <c:pt idx="7">
                  <c:v>UNIVER.UA/Taras Shevchenko: Fond Zaoshchadzhen</c:v>
                </c:pt>
                <c:pt idx="8">
                  <c:v>OTP Klasychnyi </c:v>
                </c:pt>
                <c:pt idx="9">
                  <c:v>UNIVER.UA/Myhailo Grushevskyi: Fond Derzhavnyh Paperiv   </c:v>
                </c:pt>
              </c:strCache>
            </c:strRef>
          </c:cat>
          <c:val>
            <c:numRef>
              <c:f>'В_динаміка ВЧА'!$D$62:$D$71</c:f>
              <c:numCache>
                <c:formatCode>0.00%</c:formatCode>
                <c:ptCount val="10"/>
                <c:pt idx="0">
                  <c:v>2.5387631257914146E-2</c:v>
                </c:pt>
                <c:pt idx="1">
                  <c:v>-3.9805286999413991E-2</c:v>
                </c:pt>
                <c:pt idx="2">
                  <c:v>2.0669541075545458E-2</c:v>
                </c:pt>
                <c:pt idx="3">
                  <c:v>2.0794346988501404E-2</c:v>
                </c:pt>
                <c:pt idx="4">
                  <c:v>9.2244343450103225E-3</c:v>
                </c:pt>
                <c:pt idx="5">
                  <c:v>-1.5871510884727279E-2</c:v>
                </c:pt>
                <c:pt idx="6">
                  <c:v>-2.8939116758801255E-2</c:v>
                </c:pt>
                <c:pt idx="7">
                  <c:v>-2.4315873221244517E-2</c:v>
                </c:pt>
                <c:pt idx="8">
                  <c:v>-0.13290585946878583</c:v>
                </c:pt>
                <c:pt idx="9">
                  <c:v>-8.3426693881491334E-2</c:v>
                </c:pt>
              </c:numCache>
            </c:numRef>
          </c:val>
        </c:ser>
        <c:dLbls>
          <c:showVal val="1"/>
        </c:dLbls>
        <c:marker val="1"/>
        <c:axId val="73596288"/>
        <c:axId val="73643136"/>
      </c:lineChart>
      <c:catAx>
        <c:axId val="7359321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94752"/>
        <c:crosses val="autoZero"/>
        <c:lblAlgn val="ctr"/>
        <c:lblOffset val="40"/>
        <c:tickLblSkip val="1"/>
        <c:tickMarkSkip val="1"/>
      </c:catAx>
      <c:valAx>
        <c:axId val="73594752"/>
        <c:scaling>
          <c:orientation val="minMax"/>
          <c:max val="950"/>
          <c:min val="-2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93216"/>
        <c:crosses val="autoZero"/>
        <c:crossBetween val="between"/>
      </c:valAx>
      <c:catAx>
        <c:axId val="73596288"/>
        <c:scaling>
          <c:orientation val="minMax"/>
        </c:scaling>
        <c:delete val="1"/>
        <c:axPos val="b"/>
        <c:tickLblPos val="none"/>
        <c:crossAx val="73643136"/>
        <c:crosses val="autoZero"/>
        <c:lblAlgn val="ctr"/>
        <c:lblOffset val="100"/>
      </c:catAx>
      <c:valAx>
        <c:axId val="73643136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9628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47174401818727"/>
          <c:y val="0.75564757488407075"/>
          <c:w val="0.38103778897269885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4"/>
          <c:y val="6.097567027088718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108660806961302E-2"/>
          <c:y val="9.4512288919875148E-2"/>
          <c:w val="0.9647892063264385"/>
          <c:h val="0.8699195625313240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'В_діаграма(дох)'!$A$2:$A$31</c:f>
              <c:strCache>
                <c:ptCount val="30"/>
                <c:pt idx="0">
                  <c:v>Argentum</c:v>
                </c:pt>
                <c:pt idx="1">
                  <c:v>Bonum Optimum</c:v>
                </c:pt>
                <c:pt idx="2">
                  <c:v>UNIVER.UA/Iaroslav Mudryi: Fond Aktsii</c:v>
                </c:pt>
                <c:pt idx="3">
                  <c:v>Nadbannia</c:v>
                </c:pt>
                <c:pt idx="4">
                  <c:v>KINTO-Kaznacheyskyi</c:v>
                </c:pt>
                <c:pt idx="5">
                  <c:v>Sofiivskyi</c:v>
                </c:pt>
                <c:pt idx="6">
                  <c:v>KINTO-Ekviti</c:v>
                </c:pt>
                <c:pt idx="7">
                  <c:v>Konkord Stabilnist </c:v>
                </c:pt>
                <c:pt idx="8">
                  <c:v>OTP Fond Aktsii</c:v>
                </c:pt>
                <c:pt idx="9">
                  <c:v>SEM Azhio</c:v>
                </c:pt>
                <c:pt idx="10">
                  <c:v>UNIVER.UA/Volodymyr Velykyi: Fond Zbalansovanyi</c:v>
                </c:pt>
                <c:pt idx="11">
                  <c:v>TASK Resurs</c:v>
                </c:pt>
                <c:pt idx="12">
                  <c:v>Premium – Fond Indeksnyi</c:v>
                </c:pt>
                <c:pt idx="13">
                  <c:v>KINTO-Klasychnyi </c:v>
                </c:pt>
                <c:pt idx="14">
                  <c:v>Коnkord Dostatok</c:v>
                </c:pt>
                <c:pt idx="15">
                  <c:v>OTP Obligatsiinyi </c:v>
                </c:pt>
                <c:pt idx="16">
                  <c:v>VSI</c:v>
                </c:pt>
                <c:pt idx="17">
                  <c:v>Altus-Strategichnyi</c:v>
                </c:pt>
                <c:pt idx="18">
                  <c:v>UNIVER.UA/Myhailo Grushevskyi: Fond Derzhavnyh Paperiv   </c:v>
                </c:pt>
                <c:pt idx="19">
                  <c:v>UNIVER.UA/Taras Shevchenko: Fond Zaoshchadzhen</c:v>
                </c:pt>
                <c:pt idx="20">
                  <c:v>OTP Klasychnyi </c:v>
                </c:pt>
                <c:pt idx="21">
                  <c:v>Altus – Depozyt</c:v>
                </c:pt>
                <c:pt idx="22">
                  <c:v>Altus – Zbalansovanyi</c:v>
                </c:pt>
                <c:pt idx="23">
                  <c:v>Funds' average rate of return</c:v>
                </c:pt>
                <c:pt idx="24">
                  <c:v>UX Index</c:v>
                </c:pt>
                <c:pt idx="25">
                  <c:v>PFTS Index</c:v>
                </c:pt>
                <c:pt idx="26">
                  <c:v>EURO Deposits</c:v>
                </c:pt>
                <c:pt idx="27">
                  <c:v>USD Deposits</c:v>
                </c:pt>
                <c:pt idx="28">
                  <c:v>UAH Deposits</c:v>
                </c:pt>
                <c:pt idx="29">
                  <c:v>"Gold" deposit (at official rate of gold)</c:v>
                </c:pt>
              </c:strCache>
            </c:strRef>
          </c:cat>
          <c:val>
            <c:numRef>
              <c:f>'В_діаграма(дох)'!$B$2:$B$31</c:f>
              <c:numCache>
                <c:formatCode>0.00%</c:formatCode>
                <c:ptCount val="30"/>
                <c:pt idx="0">
                  <c:v>-4.0194059778766777E-2</c:v>
                </c:pt>
                <c:pt idx="1">
                  <c:v>-3.5402135737986784E-2</c:v>
                </c:pt>
                <c:pt idx="2">
                  <c:v>-3.1389520153772055E-2</c:v>
                </c:pt>
                <c:pt idx="3">
                  <c:v>-2.7134264213960146E-2</c:v>
                </c:pt>
                <c:pt idx="4">
                  <c:v>-2.1689527354590288E-2</c:v>
                </c:pt>
                <c:pt idx="5">
                  <c:v>-2.0356744762781154E-2</c:v>
                </c:pt>
                <c:pt idx="6">
                  <c:v>-1.9629841141989512E-2</c:v>
                </c:pt>
                <c:pt idx="7">
                  <c:v>-1.6876222775748073E-2</c:v>
                </c:pt>
                <c:pt idx="8">
                  <c:v>-1.4321108603191246E-2</c:v>
                </c:pt>
                <c:pt idx="9">
                  <c:v>-1.0547012331943773E-2</c:v>
                </c:pt>
                <c:pt idx="10">
                  <c:v>-9.9836723865375232E-3</c:v>
                </c:pt>
                <c:pt idx="11">
                  <c:v>-8.9873115965775074E-3</c:v>
                </c:pt>
                <c:pt idx="12">
                  <c:v>-4.8178655845795282E-3</c:v>
                </c:pt>
                <c:pt idx="13">
                  <c:v>-4.2901100751479015E-3</c:v>
                </c:pt>
                <c:pt idx="14">
                  <c:v>-2.0393141573479268E-3</c:v>
                </c:pt>
                <c:pt idx="15">
                  <c:v>2.0217343718977876E-3</c:v>
                </c:pt>
                <c:pt idx="16">
                  <c:v>3.0510729187338548E-3</c:v>
                </c:pt>
                <c:pt idx="17">
                  <c:v>9.2244343450333943E-3</c:v>
                </c:pt>
                <c:pt idx="18">
                  <c:v>1.1982691199850182E-2</c:v>
                </c:pt>
                <c:pt idx="19">
                  <c:v>1.3061722124299679E-2</c:v>
                </c:pt>
                <c:pt idx="20">
                  <c:v>1.8399158342087274E-2</c:v>
                </c:pt>
                <c:pt idx="21">
                  <c:v>2.066954107554908E-2</c:v>
                </c:pt>
                <c:pt idx="22">
                  <c:v>2.079434698850835E-2</c:v>
                </c:pt>
                <c:pt idx="23">
                  <c:v>-7.3240873603895914E-3</c:v>
                </c:pt>
                <c:pt idx="24">
                  <c:v>-3.6040308239478347E-2</c:v>
                </c:pt>
                <c:pt idx="25">
                  <c:v>-3.6768897503135278E-2</c:v>
                </c:pt>
                <c:pt idx="26">
                  <c:v>-2.8801931011558368E-3</c:v>
                </c:pt>
                <c:pt idx="27">
                  <c:v>7.6147262480403821E-3</c:v>
                </c:pt>
                <c:pt idx="28">
                  <c:v>1.8273972602739726E-2</c:v>
                </c:pt>
                <c:pt idx="29">
                  <c:v>-1.7985180637313025E-2</c:v>
                </c:pt>
              </c:numCache>
            </c:numRef>
          </c:val>
        </c:ser>
        <c:gapWidth val="60"/>
        <c:axId val="73814400"/>
        <c:axId val="73815936"/>
      </c:barChart>
      <c:catAx>
        <c:axId val="7381440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15936"/>
        <c:crosses val="autoZero"/>
        <c:lblAlgn val="ctr"/>
        <c:lblOffset val="0"/>
        <c:tickLblSkip val="1"/>
        <c:tickMarkSkip val="1"/>
      </c:catAx>
      <c:valAx>
        <c:axId val="73815936"/>
        <c:scaling>
          <c:orientation val="minMax"/>
          <c:max val="3.0000000000000002E-2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14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42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39200102083599181"/>
          <c:w val="0.93566433566433571"/>
          <c:h val="0.38666767361373344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ВЧА'!$C$37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4.8053202208334653E-5"/>
                  <c:y val="1.7713861600009248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9.4750817613026912E-4"/>
                  <c:y val="1.8814203117393753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4055944055944078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ВЧА'!$B$38:$B$43</c:f>
              <c:strCache>
                <c:ptCount val="6"/>
                <c:pt idx="0">
                  <c:v>Optimum</c:v>
                </c:pt>
                <c:pt idx="1">
                  <c:v>Zbalansovanyi Fond "Parytet"</c:v>
                </c:pt>
                <c:pt idx="2">
                  <c:v>"UNIVER.UA/Otaman: Fond Perspectyvnyh Aktsii"</c:v>
                </c:pt>
                <c:pt idx="3">
                  <c:v>Аurum</c:v>
                </c:pt>
                <c:pt idx="4">
                  <c:v>TASK Ukrainskyi Kapital</c:v>
                </c:pt>
                <c:pt idx="5">
                  <c:v>Platynum </c:v>
                </c:pt>
              </c:strCache>
            </c:strRef>
          </c:cat>
          <c:val>
            <c:numRef>
              <c:f>'І_динаміка ВЧА'!$C$38:$C$43</c:f>
              <c:numCache>
                <c:formatCode>#,##0.00</c:formatCode>
                <c:ptCount val="6"/>
                <c:pt idx="0">
                  <c:v>-4.0771199999999954</c:v>
                </c:pt>
                <c:pt idx="1">
                  <c:v>-7.177110000000102</c:v>
                </c:pt>
                <c:pt idx="2">
                  <c:v>-15.416160000000033</c:v>
                </c:pt>
                <c:pt idx="3">
                  <c:v>-33.705830000000077</c:v>
                </c:pt>
                <c:pt idx="4">
                  <c:v>-23.209780000000027</c:v>
                </c:pt>
                <c:pt idx="5">
                  <c:v>-734.40774999999996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ВЧА'!$E$37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201315154170557E-2"/>
                  <c:y val="-5.780296164504566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5636008805526058E-3"/>
                  <c:y val="-3.113622553375466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2126733382364772E-3"/>
                  <c:y val="-1.111364338676304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763843698018455E-3"/>
                  <c:y val="-5.780296164504566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5955371413159985E-2"/>
                  <c:y val="7.922242305196163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832167832167831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9020979020979032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923076923076923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59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61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ВЧА'!$B$38:$B$43</c:f>
              <c:strCache>
                <c:ptCount val="6"/>
                <c:pt idx="0">
                  <c:v>Optimum</c:v>
                </c:pt>
                <c:pt idx="1">
                  <c:v>Zbalansovanyi Fond "Parytet"</c:v>
                </c:pt>
                <c:pt idx="2">
                  <c:v>"UNIVER.UA/Otaman: Fond Perspectyvnyh Aktsii"</c:v>
                </c:pt>
                <c:pt idx="3">
                  <c:v>Аurum</c:v>
                </c:pt>
                <c:pt idx="4">
                  <c:v>TASK Ukrainskyi Kapital</c:v>
                </c:pt>
                <c:pt idx="5">
                  <c:v>Platynum </c:v>
                </c:pt>
              </c:strCache>
            </c:strRef>
          </c:cat>
          <c:val>
            <c:numRef>
              <c:f>'І_динаміка ВЧА'!$E$38:$E$43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-0.46510729350557883</c:v>
                </c:pt>
                <c:pt idx="5">
                  <c:v>-397.91568225267656</c:v>
                </c:pt>
              </c:numCache>
            </c:numRef>
          </c:val>
        </c:ser>
        <c:dLbls>
          <c:showVal val="1"/>
        </c:dLbls>
        <c:overlap val="-20"/>
        <c:axId val="73962624"/>
        <c:axId val="73964160"/>
      </c:barChart>
      <c:lineChart>
        <c:grouping val="standard"/>
        <c:ser>
          <c:idx val="2"/>
          <c:order val="2"/>
          <c:tx>
            <c:strRef>
              <c:f>'І_динаміка ВЧА'!$D$37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091177688041756E-3"/>
                  <c:y val="-5.054701453744381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572481083229956E-3"/>
                  <c:y val="-5.118968116041856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7.8972644726310311E-4"/>
                  <c:y val="-2.031381511811175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9528829312500975E-3"/>
                  <c:y val="-6.469027128540497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4.9339232363663187E-4"/>
                  <c:y val="5.532557821068934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5498429109870507E-3"/>
                  <c:y val="6.8118639406284542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6783216783216768"/>
                  <c:y val="0.362667611113570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11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993006993006996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42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ВЧА'!$D$38:$D$43</c:f>
              <c:numCache>
                <c:formatCode>0.00%</c:formatCode>
                <c:ptCount val="6"/>
                <c:pt idx="0">
                  <c:v>-6.4011665888720872E-3</c:v>
                </c:pt>
                <c:pt idx="1">
                  <c:v>-6.5174777103091421E-3</c:v>
                </c:pt>
                <c:pt idx="2">
                  <c:v>-1.9272710511453038E-2</c:v>
                </c:pt>
                <c:pt idx="3">
                  <c:v>-1.6685691004750428E-2</c:v>
                </c:pt>
                <c:pt idx="4">
                  <c:v>-1.6682854073852827E-2</c:v>
                </c:pt>
                <c:pt idx="5">
                  <c:v>-6.360827171251765E-2</c:v>
                </c:pt>
              </c:numCache>
            </c:numRef>
          </c:val>
        </c:ser>
        <c:dLbls>
          <c:showVal val="1"/>
        </c:dLbls>
        <c:marker val="1"/>
        <c:axId val="73982336"/>
        <c:axId val="73983872"/>
      </c:lineChart>
      <c:catAx>
        <c:axId val="7396262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64160"/>
        <c:crosses val="autoZero"/>
        <c:lblAlgn val="ctr"/>
        <c:lblOffset val="100"/>
        <c:tickLblSkip val="1"/>
        <c:tickMarkSkip val="1"/>
      </c:catAx>
      <c:valAx>
        <c:axId val="73964160"/>
        <c:scaling>
          <c:orientation val="minMax"/>
          <c:max val="1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62624"/>
        <c:crosses val="autoZero"/>
        <c:crossBetween val="between"/>
      </c:valAx>
      <c:catAx>
        <c:axId val="73982336"/>
        <c:scaling>
          <c:orientation val="minMax"/>
        </c:scaling>
        <c:delete val="1"/>
        <c:axPos val="b"/>
        <c:tickLblPos val="none"/>
        <c:crossAx val="73983872"/>
        <c:crosses val="autoZero"/>
        <c:lblAlgn val="ctr"/>
        <c:lblOffset val="100"/>
      </c:catAx>
      <c:valAx>
        <c:axId val="7398387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8233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384615384615391"/>
          <c:y val="0.81600212500553371"/>
          <c:w val="0.47062937062937066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5.643343967877028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1851022332541759"/>
          <c:w val="0.92893447064089818"/>
          <c:h val="0.8419869200072523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'І_діаграма(дох)'!$A$2:$A$14</c:f>
              <c:strCache>
                <c:ptCount val="13"/>
                <c:pt idx="0">
                  <c:v>Platynum</c:v>
                </c:pt>
                <c:pt idx="1">
                  <c:v>"UNIVER.UA/Otaman: Fond Perspectyvnyh Aktsii"</c:v>
                </c:pt>
                <c:pt idx="2">
                  <c:v>Aurum</c:v>
                </c:pt>
                <c:pt idx="3">
                  <c:v>TASK Ukrainskyi Kapital</c:v>
                </c:pt>
                <c:pt idx="4">
                  <c:v>Zbalansovanyi Fond "Parytet"</c:v>
                </c:pt>
                <c:pt idx="5">
                  <c:v>Optimum</c:v>
                </c:pt>
                <c:pt idx="6">
                  <c:v>Funds' average rate of return</c:v>
                </c:pt>
                <c:pt idx="7">
                  <c:v>UX Index</c:v>
                </c:pt>
                <c:pt idx="8">
                  <c:v>PFTS Index</c:v>
                </c:pt>
                <c:pt idx="9">
                  <c:v>EURO deposits</c:v>
                </c:pt>
                <c:pt idx="10">
                  <c:v>USD deposits</c:v>
                </c:pt>
                <c:pt idx="11">
                  <c:v>UAH deposits</c:v>
                </c:pt>
                <c:pt idx="12">
                  <c:v>Gold deposit (at official rate of gold)</c:v>
                </c:pt>
              </c:strCache>
            </c:strRef>
          </c:cat>
          <c:val>
            <c:numRef>
              <c:f>'І_діаграма(дох)'!$B$2:$B$14</c:f>
              <c:numCache>
                <c:formatCode>0.00%</c:formatCode>
                <c:ptCount val="13"/>
                <c:pt idx="0">
                  <c:v>-3.0038427064271178E-2</c:v>
                </c:pt>
                <c:pt idx="1">
                  <c:v>-1.9272710511458957E-2</c:v>
                </c:pt>
                <c:pt idx="2">
                  <c:v>-1.6685691004756364E-2</c:v>
                </c:pt>
                <c:pt idx="3">
                  <c:v>-1.6348392459603289E-2</c:v>
                </c:pt>
                <c:pt idx="4">
                  <c:v>-6.5174777102585679E-3</c:v>
                </c:pt>
                <c:pt idx="5">
                  <c:v>-6.4011665888715763E-3</c:v>
                </c:pt>
                <c:pt idx="6">
                  <c:v>1.5877310889869999E-2</c:v>
                </c:pt>
                <c:pt idx="7">
                  <c:v>-3.6040308239478347E-2</c:v>
                </c:pt>
                <c:pt idx="8">
                  <c:v>-3.6768897503135278E-2</c:v>
                </c:pt>
                <c:pt idx="9">
                  <c:v>-2.8801931011558368E-3</c:v>
                </c:pt>
                <c:pt idx="10">
                  <c:v>7.6147262480403821E-3</c:v>
                </c:pt>
                <c:pt idx="11">
                  <c:v>1.8273972602739726E-2</c:v>
                </c:pt>
                <c:pt idx="12">
                  <c:v>-1.7985180637313025E-2</c:v>
                </c:pt>
              </c:numCache>
            </c:numRef>
          </c:val>
        </c:ser>
        <c:gapWidth val="60"/>
        <c:axId val="74048256"/>
        <c:axId val="74049792"/>
      </c:barChart>
      <c:catAx>
        <c:axId val="7404825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49792"/>
        <c:crosses val="autoZero"/>
        <c:lblAlgn val="ctr"/>
        <c:lblOffset val="100"/>
        <c:tickLblSkip val="1"/>
        <c:tickMarkSkip val="1"/>
      </c:catAx>
      <c:valAx>
        <c:axId val="74049792"/>
        <c:scaling>
          <c:orientation val="minMax"/>
          <c:max val="3.0000000000000002E-2"/>
          <c:min val="-4.0000000000000008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48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583214793741112E-2"/>
          <c:y val="0.32840236686390545"/>
          <c:w val="0.93243243243243257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3.2167172286618577E-3"/>
                  <c:y val="-1.320165329064493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5356498091265093E-3"/>
                  <c:y val="1.321030684994645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6589672257843993E-3"/>
                  <c:y val="1.0429760529691001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</c:v>
                </c:pt>
                <c:pt idx="1">
                  <c:v>AntyBank</c:v>
                </c:pt>
                <c:pt idx="2">
                  <c:v>TASK  Universal</c:v>
                </c:pt>
                <c:pt idx="3">
                  <c:v>UNIVER.UA/Skif: Fond Neruhomosti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37.470049999999816</c:v>
                </c:pt>
                <c:pt idx="1">
                  <c:v>-14.193009999999775</c:v>
                </c:pt>
                <c:pt idx="2">
                  <c:v>-14.978790000000037</c:v>
                </c:pt>
                <c:pt idx="3">
                  <c:v>-20.295199999999955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</c:v>
                </c:pt>
                <c:pt idx="1">
                  <c:v>AntyBank</c:v>
                </c:pt>
                <c:pt idx="2">
                  <c:v>TASK  Universal</c:v>
                </c:pt>
                <c:pt idx="3">
                  <c:v>UNIVER.UA/Skif: Fond Neruhomosti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298.1753997779382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74336896"/>
        <c:axId val="74371456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1979179579302749E-3"/>
                  <c:y val="-5.541992131315678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5475847794696351E-3"/>
                  <c:y val="2.956712778649726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918588727609406E-3"/>
                  <c:y val="0.11696588482829288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6.3942470870194407E-3</c:v>
                </c:pt>
                <c:pt idx="1">
                  <c:v>-3.7258604779193214E-3</c:v>
                </c:pt>
                <c:pt idx="2">
                  <c:v>-1.4143899915496154E-2</c:v>
                </c:pt>
                <c:pt idx="3">
                  <c:v>-1.2526872252536609E-2</c:v>
                </c:pt>
              </c:numCache>
            </c:numRef>
          </c:val>
        </c:ser>
        <c:dLbls>
          <c:showVal val="1"/>
        </c:dLbls>
        <c:marker val="1"/>
        <c:axId val="74372992"/>
        <c:axId val="74374528"/>
      </c:lineChart>
      <c:catAx>
        <c:axId val="7433689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71456"/>
        <c:crosses val="autoZero"/>
        <c:lblAlgn val="ctr"/>
        <c:lblOffset val="100"/>
        <c:tickLblSkip val="1"/>
        <c:tickMarkSkip val="1"/>
      </c:catAx>
      <c:valAx>
        <c:axId val="74371456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36896"/>
        <c:crosses val="autoZero"/>
        <c:crossBetween val="between"/>
      </c:valAx>
      <c:catAx>
        <c:axId val="74372992"/>
        <c:scaling>
          <c:orientation val="minMax"/>
        </c:scaling>
        <c:delete val="1"/>
        <c:axPos val="b"/>
        <c:tickLblPos val="none"/>
        <c:crossAx val="74374528"/>
        <c:crosses val="autoZero"/>
        <c:lblAlgn val="ctr"/>
        <c:lblOffset val="100"/>
      </c:catAx>
      <c:valAx>
        <c:axId val="74374528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7299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994310099573263"/>
          <c:y val="0.86094674556213013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>
                <a:latin typeface="Arial" pitchFamily="34" charset="0"/>
                <a:cs typeface="Arial" pitchFamily="34" charset="0"/>
              </a:rPr>
              <a:t>Rates of Return: Closed-End Funds, Bank Deposits </a:t>
            </a:r>
            <a:endParaRPr lang="ru-RU" sz="1400" b="1" i="1" baseline="0">
              <a:latin typeface="Arial" pitchFamily="34" charset="0"/>
              <a:cs typeface="Arial" pitchFamily="34" charset="0"/>
            </a:endParaRP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>
                <a:latin typeface="Arial" pitchFamily="34" charset="0"/>
                <a:cs typeface="Arial" pitchFamily="34" charset="0"/>
              </a:rPr>
              <a:t>and Indexes over the Month</a:t>
            </a:r>
            <a:endParaRPr lang="ru-RU" sz="1400" b="1" i="1" baseline="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8471528471528479"/>
          <c:y val="7.385524372230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7E-2"/>
          <c:y val="0.17429837518463817"/>
          <c:w val="0.96503496503496489"/>
          <c:h val="0.774002954209748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Indeks Ukrainskoi Birzhi</c:v>
                </c:pt>
                <c:pt idx="1">
                  <c:v>TASK  Universal</c:v>
                </c:pt>
                <c:pt idx="2">
                  <c:v>UNIVER.UA/Skif: Fond Neruhomosti</c:v>
                </c:pt>
                <c:pt idx="3">
                  <c:v>AntyBank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-4.462468172894607E-2</c:v>
                </c:pt>
                <c:pt idx="1">
                  <c:v>-1.4143899915459723E-2</c:v>
                </c:pt>
                <c:pt idx="2">
                  <c:v>-1.2526872252553889E-2</c:v>
                </c:pt>
                <c:pt idx="3">
                  <c:v>-3.7258604779202287E-3</c:v>
                </c:pt>
                <c:pt idx="4">
                  <c:v>-1.8755328593719978E-2</c:v>
                </c:pt>
                <c:pt idx="5">
                  <c:v>-3.6040308239478347E-2</c:v>
                </c:pt>
                <c:pt idx="6">
                  <c:v>-3.6768897503135278E-2</c:v>
                </c:pt>
                <c:pt idx="7">
                  <c:v>-2.8801931011558368E-3</c:v>
                </c:pt>
                <c:pt idx="8">
                  <c:v>7.6147262480403821E-3</c:v>
                </c:pt>
                <c:pt idx="9">
                  <c:v>1.8273972602739726E-2</c:v>
                </c:pt>
                <c:pt idx="10">
                  <c:v>-1.7985180637313025E-2</c:v>
                </c:pt>
              </c:numCache>
            </c:numRef>
          </c:val>
        </c:ser>
        <c:gapWidth val="60"/>
        <c:axId val="74074752"/>
        <c:axId val="74097024"/>
      </c:barChart>
      <c:catAx>
        <c:axId val="7407475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97024"/>
        <c:crosses val="autoZero"/>
        <c:lblAlgn val="ctr"/>
        <c:lblOffset val="100"/>
        <c:tickLblSkip val="1"/>
        <c:tickMarkSkip val="1"/>
      </c:catAx>
      <c:valAx>
        <c:axId val="74097024"/>
        <c:scaling>
          <c:orientation val="minMax"/>
          <c:max val="3.0000000000000002E-2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74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39</xdr:row>
      <xdr:rowOff>104775</xdr:rowOff>
    </xdr:from>
    <xdr:to>
      <xdr:col>4</xdr:col>
      <xdr:colOff>533400</xdr:colOff>
      <xdr:row>63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104775</xdr:rowOff>
    </xdr:from>
    <xdr:to>
      <xdr:col>12</xdr:col>
      <xdr:colOff>342900</xdr:colOff>
      <xdr:row>52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55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19050</xdr:rowOff>
    </xdr:from>
    <xdr:to>
      <xdr:col>9</xdr:col>
      <xdr:colOff>581025</xdr:colOff>
      <xdr:row>30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51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9</xdr:col>
      <xdr:colOff>571500</xdr:colOff>
      <xdr:row>26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delta-capital.com.ua/" TargetMode="External"/><Relationship Id="rId18" Type="http://schemas.openxmlformats.org/officeDocument/2006/relationships/hyperlink" Target="http://pioglobal.ua/" TargetMode="External"/><Relationship Id="rId3" Type="http://schemas.openxmlformats.org/officeDocument/2006/relationships/hyperlink" Target="http://citadele.com.ua/" TargetMode="External"/><Relationship Id="rId21" Type="http://schemas.openxmlformats.org/officeDocument/2006/relationships/hyperlink" Target="http://www.dragon-am.com/" TargetMode="Externa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hyperlink" Target="http://www.vseswit.com.ua/" TargetMode="External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am.concorde.ua/" TargetMode="External"/><Relationship Id="rId20" Type="http://schemas.openxmlformats.org/officeDocument/2006/relationships/hyperlink" Target="http://art-capital.com.ua/" TargetMode="External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ukrsibfunds.com/" TargetMode="External"/><Relationship Id="rId23" Type="http://schemas.openxmlformats.org/officeDocument/2006/relationships/drawing" Target="../drawings/drawing2.xml"/><Relationship Id="rId10" Type="http://schemas.openxmlformats.org/officeDocument/2006/relationships/hyperlink" Target="http://www.delta-capital.com.ua/" TargetMode="External"/><Relationship Id="rId19" Type="http://schemas.openxmlformats.org/officeDocument/2006/relationships/hyperlink" Target="http://www.seb.ua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raam.com.ua/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otpcapital.com.ua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hyperlink" Target="http://www.kua-absolut.com/" TargetMode="External"/><Relationship Id="rId5" Type="http://schemas.openxmlformats.org/officeDocument/2006/relationships/hyperlink" Target="http://www.sem.biz.ua/" TargetMode="External"/><Relationship Id="rId4" Type="http://schemas.openxmlformats.org/officeDocument/2006/relationships/hyperlink" Target="http://dragon-am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A22" sqref="A22:C22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4" t="s">
        <v>102</v>
      </c>
      <c r="B1" s="74"/>
      <c r="C1" s="74"/>
      <c r="D1" s="75"/>
      <c r="E1" s="75"/>
      <c r="F1" s="75"/>
    </row>
    <row r="2" spans="1:14" ht="30.75" thickBot="1">
      <c r="A2" s="165" t="s">
        <v>103</v>
      </c>
      <c r="B2" s="165" t="s">
        <v>37</v>
      </c>
      <c r="C2" s="165" t="s">
        <v>104</v>
      </c>
      <c r="D2" s="165" t="s">
        <v>105</v>
      </c>
      <c r="E2" s="165" t="s">
        <v>106</v>
      </c>
      <c r="F2" s="165" t="s">
        <v>107</v>
      </c>
      <c r="G2" s="2"/>
      <c r="I2" s="1"/>
    </row>
    <row r="3" spans="1:14" ht="14.25">
      <c r="A3" s="89" t="s">
        <v>108</v>
      </c>
      <c r="B3" s="90">
        <v>8.5666647501867477E-3</v>
      </c>
      <c r="C3" s="90">
        <v>9.8892405063288891E-4</v>
      </c>
      <c r="D3" s="90">
        <v>4.0822780306874239E-3</v>
      </c>
      <c r="E3" s="90">
        <v>1.1548293968501693E-3</v>
      </c>
      <c r="F3" s="90">
        <v>-1.930279368679233E-3</v>
      </c>
      <c r="G3" s="58"/>
      <c r="H3" s="58"/>
      <c r="I3" s="2"/>
      <c r="J3" s="2"/>
      <c r="K3" s="2"/>
      <c r="L3" s="2"/>
    </row>
    <row r="4" spans="1:14" ht="14.25">
      <c r="A4" s="89" t="s">
        <v>109</v>
      </c>
      <c r="B4" s="90">
        <v>-3.6768897503135278E-2</v>
      </c>
      <c r="C4" s="90">
        <v>-3.6040308239478347E-2</v>
      </c>
      <c r="D4" s="90">
        <v>-7.3240873603895914E-3</v>
      </c>
      <c r="E4" s="90">
        <v>-1.5877310889869989E-2</v>
      </c>
      <c r="F4" s="90">
        <v>-1.8755328593719978E-2</v>
      </c>
      <c r="G4" s="58"/>
      <c r="H4" s="58"/>
      <c r="I4" s="2"/>
      <c r="J4" s="2"/>
      <c r="K4" s="2"/>
      <c r="L4" s="2"/>
    </row>
    <row r="5" spans="1:14" ht="15" thickBot="1">
      <c r="A5" s="78" t="s">
        <v>110</v>
      </c>
      <c r="B5" s="80">
        <v>-0.12658947586064306</v>
      </c>
      <c r="C5" s="80">
        <v>-5.5724378205748493E-2</v>
      </c>
      <c r="D5" s="80">
        <v>6.6426055786560162E-2</v>
      </c>
      <c r="E5" s="80">
        <v>-1.2184002299879681E-2</v>
      </c>
      <c r="F5" s="80">
        <v>-5.6991979313007958E-2</v>
      </c>
      <c r="G5" s="58"/>
      <c r="H5" s="58"/>
      <c r="I5" s="2"/>
      <c r="J5" s="2"/>
      <c r="K5" s="2"/>
      <c r="L5" s="2"/>
    </row>
    <row r="6" spans="1:14" ht="14.25">
      <c r="A6" s="72"/>
      <c r="B6" s="71"/>
      <c r="C6" s="71"/>
      <c r="D6" s="73"/>
      <c r="E6" s="73"/>
      <c r="F6" s="73"/>
      <c r="G6" s="10"/>
      <c r="J6" s="2"/>
      <c r="K6" s="2"/>
      <c r="L6" s="2"/>
      <c r="M6" s="2"/>
      <c r="N6" s="2"/>
    </row>
    <row r="7" spans="1:14" ht="14.25">
      <c r="A7" s="72"/>
      <c r="B7" s="73"/>
      <c r="C7" s="73"/>
      <c r="D7" s="73"/>
      <c r="E7" s="73"/>
      <c r="F7" s="73"/>
      <c r="J7" s="4"/>
      <c r="K7" s="4"/>
      <c r="L7" s="4"/>
      <c r="M7" s="4"/>
      <c r="N7" s="4"/>
    </row>
    <row r="8" spans="1:14" ht="14.25">
      <c r="A8" s="72"/>
      <c r="B8" s="73"/>
      <c r="C8" s="73"/>
      <c r="D8" s="73"/>
      <c r="E8" s="73"/>
      <c r="F8" s="73"/>
    </row>
    <row r="9" spans="1:14" ht="14.25">
      <c r="A9" s="72"/>
      <c r="B9" s="73"/>
      <c r="C9" s="73"/>
      <c r="D9" s="73"/>
      <c r="E9" s="73"/>
      <c r="F9" s="73"/>
    </row>
    <row r="10" spans="1:14" ht="14.25">
      <c r="A10" s="72"/>
      <c r="B10" s="73"/>
      <c r="C10" s="73"/>
      <c r="D10" s="73"/>
      <c r="E10" s="73"/>
      <c r="F10" s="73"/>
      <c r="N10" s="10"/>
    </row>
    <row r="11" spans="1:14" ht="14.25">
      <c r="A11" s="72"/>
      <c r="B11" s="73"/>
      <c r="C11" s="73"/>
      <c r="D11" s="73"/>
      <c r="E11" s="73"/>
      <c r="F11" s="73"/>
    </row>
    <row r="12" spans="1:14" ht="14.25">
      <c r="A12" s="72"/>
      <c r="B12" s="73"/>
      <c r="C12" s="73"/>
      <c r="D12" s="73"/>
      <c r="E12" s="73"/>
      <c r="F12" s="73"/>
    </row>
    <row r="13" spans="1:14" ht="14.25">
      <c r="A13" s="72"/>
      <c r="B13" s="73"/>
      <c r="C13" s="73"/>
      <c r="D13" s="73"/>
      <c r="E13" s="73"/>
      <c r="F13" s="73"/>
    </row>
    <row r="14" spans="1:14" ht="14.25">
      <c r="A14" s="72"/>
      <c r="B14" s="73"/>
      <c r="C14" s="73"/>
      <c r="D14" s="73"/>
      <c r="E14" s="73"/>
      <c r="F14" s="73"/>
    </row>
    <row r="15" spans="1:14" ht="14.25">
      <c r="A15" s="72"/>
      <c r="B15" s="73"/>
      <c r="C15" s="73"/>
      <c r="D15" s="73"/>
      <c r="E15" s="73"/>
      <c r="F15" s="73"/>
    </row>
    <row r="16" spans="1:14" ht="14.25">
      <c r="A16" s="72"/>
      <c r="B16" s="73"/>
      <c r="C16" s="73"/>
      <c r="D16" s="73"/>
      <c r="E16" s="73"/>
      <c r="F16" s="73"/>
    </row>
    <row r="17" spans="1:6" ht="14.25">
      <c r="A17" s="72"/>
      <c r="B17" s="73"/>
      <c r="C17" s="73"/>
      <c r="D17" s="73"/>
      <c r="E17" s="73"/>
      <c r="F17" s="73"/>
    </row>
    <row r="18" spans="1:6" ht="14.25">
      <c r="A18" s="72"/>
      <c r="B18" s="73"/>
      <c r="C18" s="73"/>
      <c r="D18" s="73"/>
      <c r="E18" s="73"/>
      <c r="F18" s="73"/>
    </row>
    <row r="19" spans="1:6" ht="14.25">
      <c r="A19" s="72"/>
      <c r="B19" s="73"/>
      <c r="C19" s="73"/>
      <c r="D19" s="73"/>
      <c r="E19" s="73"/>
      <c r="F19" s="73"/>
    </row>
    <row r="20" spans="1:6" ht="14.25">
      <c r="A20" s="72"/>
      <c r="B20" s="73"/>
      <c r="C20" s="73"/>
      <c r="D20" s="73"/>
      <c r="E20" s="73"/>
      <c r="F20" s="73"/>
    </row>
    <row r="21" spans="1:6" ht="15" thickBot="1">
      <c r="A21" s="72"/>
      <c r="B21" s="73"/>
      <c r="C21" s="73"/>
      <c r="D21" s="73"/>
      <c r="E21" s="73"/>
      <c r="F21" s="73"/>
    </row>
    <row r="22" spans="1:6" ht="15.75" thickBot="1">
      <c r="A22" s="165" t="s">
        <v>111</v>
      </c>
      <c r="B22" s="203" t="s">
        <v>112</v>
      </c>
      <c r="C22" s="203" t="s">
        <v>113</v>
      </c>
      <c r="D22" s="77"/>
      <c r="E22" s="73"/>
      <c r="F22" s="73"/>
    </row>
    <row r="23" spans="1:6" ht="28.5">
      <c r="A23" s="25" t="s">
        <v>2</v>
      </c>
      <c r="B23" s="26">
        <v>-0.14343311777275902</v>
      </c>
      <c r="C23" s="64">
        <v>0.1572788638610656</v>
      </c>
      <c r="D23" s="77"/>
      <c r="E23" s="73"/>
      <c r="F23" s="73"/>
    </row>
    <row r="24" spans="1:6" ht="14.25">
      <c r="A24" s="25" t="s">
        <v>18</v>
      </c>
      <c r="B24" s="26">
        <v>-8.6293660166182451E-2</v>
      </c>
      <c r="C24" s="64">
        <v>8.6137774911155818E-2</v>
      </c>
      <c r="D24" s="77"/>
      <c r="E24" s="73"/>
      <c r="F24" s="73"/>
    </row>
    <row r="25" spans="1:6" ht="14.25">
      <c r="A25" s="25" t="s">
        <v>27</v>
      </c>
      <c r="B25" s="26">
        <v>-3.8971628757808907E-2</v>
      </c>
      <c r="C25" s="64">
        <v>-3.8183199910187593E-2</v>
      </c>
      <c r="D25" s="77"/>
      <c r="E25" s="73"/>
      <c r="F25" s="73"/>
    </row>
    <row r="26" spans="1:6" ht="14.25">
      <c r="A26" s="25" t="s">
        <v>0</v>
      </c>
      <c r="B26" s="26">
        <v>-3.6768897503135278E-2</v>
      </c>
      <c r="C26" s="64">
        <v>-0.12658947586064306</v>
      </c>
      <c r="D26" s="77"/>
      <c r="E26" s="73"/>
      <c r="F26" s="73"/>
    </row>
    <row r="27" spans="1:6" ht="14.25">
      <c r="A27" s="25" t="s">
        <v>1</v>
      </c>
      <c r="B27" s="26">
        <v>-3.6040308239478347E-2</v>
      </c>
      <c r="C27" s="64">
        <v>-5.5724378205748493E-2</v>
      </c>
      <c r="D27" s="77"/>
      <c r="E27" s="73"/>
      <c r="F27" s="73"/>
    </row>
    <row r="28" spans="1:6" ht="14.25">
      <c r="A28" s="25" t="s">
        <v>8</v>
      </c>
      <c r="B28" s="26">
        <v>3.9927330555731277E-3</v>
      </c>
      <c r="C28" s="64">
        <v>-1.6304779995851559E-2</v>
      </c>
      <c r="D28" s="77"/>
      <c r="E28" s="73"/>
      <c r="F28" s="73"/>
    </row>
    <row r="29" spans="1:6" ht="14.25">
      <c r="A29" s="25" t="s">
        <v>22</v>
      </c>
      <c r="B29" s="26">
        <v>8.7334924904052258E-3</v>
      </c>
      <c r="C29" s="64">
        <v>0.19503655279569831</v>
      </c>
      <c r="D29" s="77"/>
      <c r="E29" s="73"/>
      <c r="F29" s="73"/>
    </row>
    <row r="30" spans="1:6" ht="14.25">
      <c r="A30" s="25" t="s">
        <v>6</v>
      </c>
      <c r="B30" s="26">
        <v>1.727192446232495E-2</v>
      </c>
      <c r="C30" s="64">
        <v>0.17961786213445019</v>
      </c>
      <c r="D30" s="77"/>
      <c r="E30" s="73"/>
      <c r="F30" s="73"/>
    </row>
    <row r="31" spans="1:6" ht="14.25">
      <c r="A31" s="25" t="s">
        <v>9</v>
      </c>
      <c r="B31" s="26">
        <v>1.9742039930008559E-2</v>
      </c>
      <c r="C31" s="64">
        <v>1.1291369240752802E-2</v>
      </c>
      <c r="D31" s="77"/>
      <c r="E31" s="73"/>
      <c r="F31" s="73"/>
    </row>
    <row r="32" spans="1:6" ht="14.25">
      <c r="A32" s="25" t="s">
        <v>4</v>
      </c>
      <c r="B32" s="26">
        <v>2.6882462451962796E-2</v>
      </c>
      <c r="C32" s="64">
        <v>2.2801283030395636E-2</v>
      </c>
      <c r="D32" s="77"/>
      <c r="E32" s="73"/>
      <c r="F32" s="73"/>
    </row>
    <row r="33" spans="1:6" ht="14.25">
      <c r="A33" s="25" t="s">
        <v>7</v>
      </c>
      <c r="B33" s="26">
        <v>3.3259113547136288E-2</v>
      </c>
      <c r="C33" s="64">
        <v>0.15332541264895916</v>
      </c>
      <c r="D33" s="77"/>
      <c r="E33" s="73"/>
      <c r="F33" s="73"/>
    </row>
    <row r="34" spans="1:6" ht="14.25">
      <c r="A34" s="25" t="s">
        <v>3</v>
      </c>
      <c r="B34" s="26">
        <v>6.1043380234645728E-2</v>
      </c>
      <c r="C34" s="64">
        <v>0.19716455386122833</v>
      </c>
      <c r="D34" s="77"/>
      <c r="E34" s="73"/>
      <c r="F34" s="73"/>
    </row>
    <row r="35" spans="1:6" ht="15" thickBot="1">
      <c r="A35" s="78" t="s">
        <v>5</v>
      </c>
      <c r="B35" s="79">
        <v>0.31947582536096153</v>
      </c>
      <c r="C35" s="80">
        <v>0.47381526822148756</v>
      </c>
      <c r="D35" s="77"/>
      <c r="E35" s="73"/>
      <c r="F35" s="73"/>
    </row>
    <row r="36" spans="1:6" ht="14.25">
      <c r="A36" s="72"/>
      <c r="B36" s="73"/>
      <c r="C36" s="73"/>
      <c r="D36" s="77"/>
      <c r="E36" s="73"/>
      <c r="F36" s="73"/>
    </row>
    <row r="37" spans="1:6" ht="14.25">
      <c r="A37" s="72"/>
      <c r="B37" s="73"/>
      <c r="C37" s="73"/>
      <c r="D37" s="77"/>
      <c r="E37" s="73"/>
      <c r="F37" s="73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5" workbookViewId="0">
      <selection activeCell="I3" sqref="I3:I6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45.28515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66" t="s">
        <v>169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1" ht="60.75" thickBot="1">
      <c r="A2" s="165" t="s">
        <v>44</v>
      </c>
      <c r="B2" s="217" t="s">
        <v>29</v>
      </c>
      <c r="C2" s="15" t="s">
        <v>140</v>
      </c>
      <c r="D2" s="42" t="s">
        <v>141</v>
      </c>
      <c r="E2" s="42" t="s">
        <v>116</v>
      </c>
      <c r="F2" s="42" t="s">
        <v>170</v>
      </c>
      <c r="G2" s="42" t="s">
        <v>171</v>
      </c>
      <c r="H2" s="42" t="s">
        <v>172</v>
      </c>
      <c r="I2" s="17" t="s">
        <v>120</v>
      </c>
      <c r="J2" s="18" t="s">
        <v>121</v>
      </c>
    </row>
    <row r="3" spans="1:11" ht="14.25" customHeight="1">
      <c r="A3" s="21">
        <v>1</v>
      </c>
      <c r="B3" s="218" t="s">
        <v>173</v>
      </c>
      <c r="C3" s="111" t="s">
        <v>148</v>
      </c>
      <c r="D3" s="221" t="s">
        <v>175</v>
      </c>
      <c r="E3" s="86">
        <v>5897432.8399999999</v>
      </c>
      <c r="F3" s="87">
        <v>174949</v>
      </c>
      <c r="G3" s="86">
        <v>33.709440122549999</v>
      </c>
      <c r="H3" s="51">
        <v>100</v>
      </c>
      <c r="I3" s="77" t="s">
        <v>176</v>
      </c>
      <c r="J3" s="88" t="s">
        <v>23</v>
      </c>
      <c r="K3" s="46"/>
    </row>
    <row r="4" spans="1:11">
      <c r="A4" s="21">
        <v>2</v>
      </c>
      <c r="B4" s="85" t="s">
        <v>34</v>
      </c>
      <c r="C4" s="111" t="s">
        <v>148</v>
      </c>
      <c r="D4" s="221" t="s">
        <v>149</v>
      </c>
      <c r="E4" s="86">
        <v>3795131.06</v>
      </c>
      <c r="F4" s="87">
        <v>4806</v>
      </c>
      <c r="G4" s="86">
        <v>789.66522263836873</v>
      </c>
      <c r="H4" s="51">
        <v>1000</v>
      </c>
      <c r="I4" s="85" t="s">
        <v>177</v>
      </c>
      <c r="J4" s="88" t="s">
        <v>26</v>
      </c>
      <c r="K4" s="47"/>
    </row>
    <row r="5" spans="1:11" ht="14.25" customHeight="1">
      <c r="A5" s="21">
        <v>3</v>
      </c>
      <c r="B5" s="208" t="s">
        <v>33</v>
      </c>
      <c r="C5" s="111" t="s">
        <v>148</v>
      </c>
      <c r="D5" s="221" t="s">
        <v>175</v>
      </c>
      <c r="E5" s="86">
        <v>1599837.87</v>
      </c>
      <c r="F5" s="87">
        <v>1011</v>
      </c>
      <c r="G5" s="86">
        <v>1582.4311275964392</v>
      </c>
      <c r="H5" s="51">
        <v>1000</v>
      </c>
      <c r="I5" s="206" t="s">
        <v>128</v>
      </c>
      <c r="J5" s="88" t="s">
        <v>13</v>
      </c>
      <c r="K5" s="48"/>
    </row>
    <row r="6" spans="1:11" ht="14.25" customHeight="1">
      <c r="A6" s="21">
        <v>4</v>
      </c>
      <c r="B6" s="73" t="s">
        <v>174</v>
      </c>
      <c r="C6" s="111" t="s">
        <v>148</v>
      </c>
      <c r="D6" s="221" t="s">
        <v>175</v>
      </c>
      <c r="E6" s="86">
        <v>1044049.49</v>
      </c>
      <c r="F6" s="87">
        <v>648</v>
      </c>
      <c r="G6" s="86">
        <v>1611.1874845679013</v>
      </c>
      <c r="H6" s="51">
        <v>5000</v>
      </c>
      <c r="I6" s="211" t="s">
        <v>135</v>
      </c>
      <c r="J6" s="88" t="s">
        <v>10</v>
      </c>
      <c r="K6" s="48"/>
    </row>
    <row r="7" spans="1:11" ht="15.75" customHeight="1" thickBot="1">
      <c r="A7" s="219" t="s">
        <v>94</v>
      </c>
      <c r="B7" s="220"/>
      <c r="C7" s="113" t="s">
        <v>17</v>
      </c>
      <c r="D7" s="113" t="s">
        <v>17</v>
      </c>
      <c r="E7" s="100">
        <f>SUM(E3:E6)</f>
        <v>12336451.26</v>
      </c>
      <c r="F7" s="101">
        <f>SUM(F3:F6)</f>
        <v>181414</v>
      </c>
      <c r="G7" s="113" t="s">
        <v>17</v>
      </c>
      <c r="H7" s="113" t="s">
        <v>17</v>
      </c>
      <c r="I7" s="113" t="s">
        <v>17</v>
      </c>
      <c r="J7" s="114" t="s">
        <v>17</v>
      </c>
    </row>
  </sheetData>
  <mergeCells count="2">
    <mergeCell ref="A1:J1"/>
    <mergeCell ref="A7:B7"/>
  </mergeCells>
  <phoneticPr fontId="11" type="noConversion"/>
  <hyperlinks>
    <hyperlink ref="J3" r:id="rId1"/>
    <hyperlink ref="J5" r:id="rId2" display="http://pioglobal.ua/"/>
    <hyperlink ref="J4" r:id="rId3" display="http://pioglobal.ua/"/>
    <hyperlink ref="J7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G6" sqref="G6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9" customFormat="1" ht="16.5" thickBot="1">
      <c r="A1" s="178" t="s">
        <v>178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1" s="22" customFormat="1" ht="15.75" customHeight="1" thickBot="1">
      <c r="A2" s="186" t="s">
        <v>44</v>
      </c>
      <c r="B2" s="104"/>
      <c r="C2" s="105"/>
      <c r="D2" s="106"/>
      <c r="E2" s="173" t="s">
        <v>179</v>
      </c>
      <c r="F2" s="173"/>
      <c r="G2" s="173"/>
      <c r="H2" s="173"/>
      <c r="I2" s="173"/>
      <c r="J2" s="173"/>
      <c r="K2" s="173"/>
    </row>
    <row r="3" spans="1:11" s="22" customFormat="1" ht="64.5" thickBot="1">
      <c r="A3" s="186"/>
      <c r="B3" s="187" t="s">
        <v>29</v>
      </c>
      <c r="C3" s="188" t="s">
        <v>45</v>
      </c>
      <c r="D3" s="188" t="s">
        <v>46</v>
      </c>
      <c r="E3" s="17" t="s">
        <v>180</v>
      </c>
      <c r="F3" s="189" t="s">
        <v>157</v>
      </c>
      <c r="G3" s="17" t="s">
        <v>181</v>
      </c>
      <c r="H3" s="17" t="s">
        <v>49</v>
      </c>
      <c r="I3" s="17" t="s">
        <v>51</v>
      </c>
      <c r="J3" s="190" t="s">
        <v>52</v>
      </c>
      <c r="K3" s="190" t="s">
        <v>53</v>
      </c>
    </row>
    <row r="4" spans="1:11" s="22" customFormat="1" collapsed="1">
      <c r="A4" s="21">
        <v>1</v>
      </c>
      <c r="B4" s="73" t="s">
        <v>174</v>
      </c>
      <c r="C4" s="107">
        <v>38945</v>
      </c>
      <c r="D4" s="107">
        <v>39016</v>
      </c>
      <c r="E4" s="102">
        <v>-1.4143899915459723E-2</v>
      </c>
      <c r="F4" s="102">
        <v>-4.1156630256590443E-2</v>
      </c>
      <c r="G4" s="102">
        <v>-3.7580976370375829E-2</v>
      </c>
      <c r="H4" s="102">
        <v>-0.16786207894428984</v>
      </c>
      <c r="I4" s="102">
        <v>-9.6340219811912653E-2</v>
      </c>
      <c r="J4" s="108">
        <v>-0.67776250308641361</v>
      </c>
      <c r="K4" s="122">
        <v>-0.12117716367002729</v>
      </c>
    </row>
    <row r="5" spans="1:11" s="22" customFormat="1" collapsed="1">
      <c r="A5" s="21">
        <v>2</v>
      </c>
      <c r="B5" s="85" t="s">
        <v>34</v>
      </c>
      <c r="C5" s="107">
        <v>39205</v>
      </c>
      <c r="D5" s="107">
        <v>39322</v>
      </c>
      <c r="E5" s="102">
        <v>-3.7258604779202287E-3</v>
      </c>
      <c r="F5" s="102">
        <v>-1.3031353930665013E-2</v>
      </c>
      <c r="G5" s="102">
        <v>2.9797349880992252E-2</v>
      </c>
      <c r="H5" s="102">
        <v>-9.1559123029554823E-2</v>
      </c>
      <c r="I5" s="102" t="s">
        <v>79</v>
      </c>
      <c r="J5" s="108">
        <v>-0.21033477736164874</v>
      </c>
      <c r="K5" s="123">
        <v>-2.9344312442537768E-2</v>
      </c>
    </row>
    <row r="6" spans="1:11" s="22" customFormat="1" collapsed="1">
      <c r="A6" s="21">
        <v>3</v>
      </c>
      <c r="B6" s="208" t="s">
        <v>33</v>
      </c>
      <c r="C6" s="107">
        <v>40050</v>
      </c>
      <c r="D6" s="107">
        <v>40319</v>
      </c>
      <c r="E6" s="102">
        <v>-1.2526872252553889E-2</v>
      </c>
      <c r="F6" s="102">
        <v>-2.2588962964141923E-2</v>
      </c>
      <c r="G6" s="102" t="s">
        <v>79</v>
      </c>
      <c r="H6" s="102">
        <v>0.16450997348970509</v>
      </c>
      <c r="I6" s="102">
        <v>-2.2057365815733365E-2</v>
      </c>
      <c r="J6" s="108">
        <v>0.5824311275964269</v>
      </c>
      <c r="K6" s="123">
        <v>9.2325072071915981E-2</v>
      </c>
    </row>
    <row r="7" spans="1:11" s="22" customFormat="1" collapsed="1">
      <c r="A7" s="21">
        <v>4</v>
      </c>
      <c r="B7" s="218" t="s">
        <v>173</v>
      </c>
      <c r="C7" s="107">
        <v>40555</v>
      </c>
      <c r="D7" s="107">
        <v>40626</v>
      </c>
      <c r="E7" s="102">
        <v>-4.462468172894607E-2</v>
      </c>
      <c r="F7" s="102">
        <v>-9.3648059903387981E-2</v>
      </c>
      <c r="G7" s="102">
        <v>-2.4473281868613861E-2</v>
      </c>
      <c r="H7" s="102">
        <v>-0.26805992446774218</v>
      </c>
      <c r="I7" s="102">
        <v>-5.2578352311377863E-2</v>
      </c>
      <c r="J7" s="108">
        <v>-0.66290559877450728</v>
      </c>
      <c r="K7" s="123">
        <v>-0.22090438107811172</v>
      </c>
    </row>
    <row r="8" spans="1:11" s="22" customFormat="1" ht="15.75" collapsed="1" thickBot="1">
      <c r="A8" s="21"/>
      <c r="B8" s="222" t="s">
        <v>77</v>
      </c>
      <c r="C8" s="152" t="s">
        <v>17</v>
      </c>
      <c r="D8" s="152" t="s">
        <v>17</v>
      </c>
      <c r="E8" s="153">
        <f>AVERAGE(E4:E7)</f>
        <v>-1.8755328593719978E-2</v>
      </c>
      <c r="F8" s="153">
        <f>AVERAGE(F4:F7)</f>
        <v>-4.260625176369634E-2</v>
      </c>
      <c r="G8" s="153">
        <f>AVERAGE(G4:G7)</f>
        <v>-1.0752302785999146E-2</v>
      </c>
      <c r="H8" s="153">
        <f>AVERAGE(H4:H7)</f>
        <v>-9.074278823797044E-2</v>
      </c>
      <c r="I8" s="153">
        <f>AVERAGE(I4:I7)</f>
        <v>-5.6991979313007958E-2</v>
      </c>
      <c r="J8" s="152" t="s">
        <v>17</v>
      </c>
      <c r="K8" s="152" t="s">
        <v>17</v>
      </c>
    </row>
    <row r="9" spans="1:11" s="22" customFormat="1">
      <c r="A9" s="181" t="s">
        <v>78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1" s="22" customFormat="1" ht="15" hidden="1" thickBot="1">
      <c r="A10" s="180" t="s">
        <v>25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</row>
    <row r="11" spans="1:11" s="22" customFormat="1" ht="15.75" hidden="1" customHeight="1">
      <c r="C11" s="63"/>
      <c r="D11" s="63"/>
    </row>
    <row r="12" spans="1:11">
      <c r="B12" s="27"/>
      <c r="C12" s="109"/>
      <c r="E12" s="109"/>
      <c r="F12" s="109"/>
      <c r="G12" s="109"/>
      <c r="H12" s="109"/>
    </row>
    <row r="13" spans="1:11">
      <c r="B13" s="27"/>
      <c r="C13" s="109"/>
      <c r="E13" s="109"/>
    </row>
    <row r="14" spans="1:11">
      <c r="E14" s="109"/>
      <c r="F14" s="109"/>
    </row>
  </sheetData>
  <mergeCells count="5"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3"/>
  <sheetViews>
    <sheetView zoomScale="85" workbookViewId="0">
      <selection activeCell="B36" sqref="B36:E36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7" s="27" customFormat="1" ht="16.5" thickBot="1">
      <c r="A1" s="175" t="s">
        <v>182</v>
      </c>
      <c r="B1" s="175"/>
      <c r="C1" s="175"/>
      <c r="D1" s="175"/>
      <c r="E1" s="175"/>
      <c r="F1" s="175"/>
      <c r="G1" s="175"/>
    </row>
    <row r="2" spans="1:7" s="27" customFormat="1" ht="15.75" customHeight="1" thickBot="1">
      <c r="A2" s="182" t="s">
        <v>44</v>
      </c>
      <c r="B2" s="92"/>
      <c r="C2" s="176" t="s">
        <v>82</v>
      </c>
      <c r="D2" s="177"/>
      <c r="E2" s="213" t="s">
        <v>183</v>
      </c>
      <c r="F2" s="213"/>
      <c r="G2" s="93"/>
    </row>
    <row r="3" spans="1:7" s="27" customFormat="1" ht="45.75" thickBot="1">
      <c r="A3" s="172"/>
      <c r="B3" s="223" t="s">
        <v>29</v>
      </c>
      <c r="C3" s="33" t="s">
        <v>84</v>
      </c>
      <c r="D3" s="33" t="s">
        <v>85</v>
      </c>
      <c r="E3" s="33" t="s">
        <v>86</v>
      </c>
      <c r="F3" s="33" t="s">
        <v>85</v>
      </c>
      <c r="G3" s="18" t="s">
        <v>184</v>
      </c>
    </row>
    <row r="4" spans="1:7" s="27" customFormat="1">
      <c r="A4" s="21">
        <v>1</v>
      </c>
      <c r="B4" s="183" t="s">
        <v>31</v>
      </c>
      <c r="C4" s="36">
        <v>37.470049999999816</v>
      </c>
      <c r="D4" s="102">
        <v>6.3942470870194407E-3</v>
      </c>
      <c r="E4" s="37">
        <v>8869</v>
      </c>
      <c r="F4" s="102">
        <v>5.3401974951830446E-2</v>
      </c>
      <c r="G4" s="38">
        <v>298.1753997779382</v>
      </c>
    </row>
    <row r="5" spans="1:7" s="27" customFormat="1">
      <c r="A5" s="21">
        <v>2</v>
      </c>
      <c r="B5" s="35" t="s">
        <v>34</v>
      </c>
      <c r="C5" s="36">
        <v>-14.193009999999775</v>
      </c>
      <c r="D5" s="102">
        <v>-3.7258604779193214E-3</v>
      </c>
      <c r="E5" s="37">
        <v>0</v>
      </c>
      <c r="F5" s="102">
        <v>0</v>
      </c>
      <c r="G5" s="38">
        <v>0</v>
      </c>
    </row>
    <row r="6" spans="1:7" s="43" customFormat="1">
      <c r="A6" s="21">
        <v>3</v>
      </c>
      <c r="B6" s="198" t="s">
        <v>32</v>
      </c>
      <c r="C6" s="36">
        <v>-14.978790000000037</v>
      </c>
      <c r="D6" s="102">
        <v>-1.4143899915496154E-2</v>
      </c>
      <c r="E6" s="37">
        <v>0</v>
      </c>
      <c r="F6" s="102">
        <v>0</v>
      </c>
      <c r="G6" s="38">
        <v>0</v>
      </c>
    </row>
    <row r="7" spans="1:7" s="43" customFormat="1">
      <c r="A7" s="21">
        <v>4</v>
      </c>
      <c r="B7" s="73" t="s">
        <v>33</v>
      </c>
      <c r="C7" s="36">
        <v>-20.295199999999955</v>
      </c>
      <c r="D7" s="102">
        <v>-1.2526872252536609E-2</v>
      </c>
      <c r="E7" s="37">
        <v>0</v>
      </c>
      <c r="F7" s="102">
        <v>0</v>
      </c>
      <c r="G7" s="38">
        <v>0</v>
      </c>
    </row>
    <row r="8" spans="1:7" s="27" customFormat="1" ht="15.75" thickBot="1">
      <c r="A8" s="117"/>
      <c r="B8" s="94" t="s">
        <v>94</v>
      </c>
      <c r="C8" s="95">
        <v>-11.99694999999995</v>
      </c>
      <c r="D8" s="99">
        <v>-9.7153502982541562E-4</v>
      </c>
      <c r="E8" s="96">
        <v>8869</v>
      </c>
      <c r="F8" s="99">
        <v>5.140108377524704E-2</v>
      </c>
      <c r="G8" s="118">
        <v>298.1753997779382</v>
      </c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>
      <c r="D29" s="6"/>
    </row>
    <row r="30" spans="2:5" s="27" customFormat="1" ht="15" thickBot="1">
      <c r="B30" s="82"/>
      <c r="C30" s="82"/>
      <c r="D30" s="83"/>
      <c r="E30" s="82"/>
    </row>
    <row r="31" spans="2:5" s="27" customFormat="1"/>
    <row r="32" spans="2:5" s="27" customFormat="1"/>
    <row r="33" spans="2:6" s="27" customFormat="1"/>
    <row r="34" spans="2:6" s="27" customFormat="1"/>
    <row r="35" spans="2:6" s="27" customFormat="1" ht="15" thickBot="1"/>
    <row r="36" spans="2:6" s="27" customFormat="1" ht="30.75" thickBot="1">
      <c r="B36" s="194" t="s">
        <v>29</v>
      </c>
      <c r="C36" s="194" t="s">
        <v>90</v>
      </c>
      <c r="D36" s="194" t="s">
        <v>91</v>
      </c>
      <c r="E36" s="224" t="s">
        <v>92</v>
      </c>
    </row>
    <row r="37" spans="2:6" s="27" customFormat="1">
      <c r="B37" s="130" t="str">
        <f t="shared" ref="B37:D40" si="0">B4</f>
        <v>Indeks Ukrainskoi Birzhi</v>
      </c>
      <c r="C37" s="131">
        <f t="shared" si="0"/>
        <v>37.470049999999816</v>
      </c>
      <c r="D37" s="155">
        <f t="shared" si="0"/>
        <v>6.3942470870194407E-3</v>
      </c>
      <c r="E37" s="132">
        <f>G4</f>
        <v>298.1753997779382</v>
      </c>
    </row>
    <row r="38" spans="2:6" s="27" customFormat="1">
      <c r="B38" s="35" t="str">
        <f t="shared" si="0"/>
        <v>AntyBank</v>
      </c>
      <c r="C38" s="36">
        <f t="shared" si="0"/>
        <v>-14.193009999999775</v>
      </c>
      <c r="D38" s="156">
        <f t="shared" si="0"/>
        <v>-3.7258604779193214E-3</v>
      </c>
      <c r="E38" s="38">
        <f>G5</f>
        <v>0</v>
      </c>
    </row>
    <row r="39" spans="2:6" s="27" customFormat="1">
      <c r="B39" s="35" t="str">
        <f t="shared" si="0"/>
        <v>TASK  Universal</v>
      </c>
      <c r="C39" s="36">
        <f t="shared" si="0"/>
        <v>-14.978790000000037</v>
      </c>
      <c r="D39" s="156">
        <f t="shared" si="0"/>
        <v>-1.4143899915496154E-2</v>
      </c>
      <c r="E39" s="38">
        <f>G6</f>
        <v>0</v>
      </c>
    </row>
    <row r="40" spans="2:6" s="27" customFormat="1">
      <c r="B40" s="35" t="str">
        <f t="shared" si="0"/>
        <v>UNIVER.UA/Skif: Fond Neruhomosti</v>
      </c>
      <c r="C40" s="36">
        <f t="shared" si="0"/>
        <v>-20.295199999999955</v>
      </c>
      <c r="D40" s="156">
        <f t="shared" si="0"/>
        <v>-1.2526872252536609E-2</v>
      </c>
      <c r="E40" s="38">
        <f>G7</f>
        <v>0</v>
      </c>
    </row>
    <row r="41" spans="2:6">
      <c r="B41" s="35"/>
      <c r="C41" s="36"/>
      <c r="D41" s="156"/>
      <c r="E41" s="38"/>
      <c r="F41" s="19"/>
    </row>
    <row r="42" spans="2:6">
      <c r="B42" s="35"/>
      <c r="C42" s="36"/>
      <c r="D42" s="156"/>
      <c r="E42" s="38"/>
      <c r="F42" s="19"/>
    </row>
    <row r="43" spans="2:6">
      <c r="B43" s="157"/>
      <c r="C43" s="158"/>
      <c r="D43" s="159"/>
      <c r="E43" s="160"/>
      <c r="F43" s="19"/>
    </row>
    <row r="44" spans="2:6">
      <c r="B44" s="27"/>
      <c r="C44" s="161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  <c r="F48" s="19"/>
    </row>
    <row r="49" spans="2:6">
      <c r="B49" s="27"/>
      <c r="C49" s="27"/>
      <c r="D49" s="6"/>
      <c r="F49" s="19"/>
    </row>
    <row r="50" spans="2:6">
      <c r="B50" s="27"/>
      <c r="C50" s="27"/>
      <c r="D50" s="6"/>
      <c r="F50" s="19"/>
    </row>
    <row r="51" spans="2:6">
      <c r="B51" s="27"/>
      <c r="C51" s="27"/>
      <c r="D51" s="6"/>
    </row>
    <row r="52" spans="2:6">
      <c r="B52" s="27"/>
      <c r="C52" s="27"/>
      <c r="D52" s="6"/>
    </row>
    <row r="53" spans="2:6">
      <c r="B53" s="27"/>
      <c r="C53" s="27"/>
      <c r="D53" s="6"/>
    </row>
    <row r="54" spans="2:6">
      <c r="B54" s="27"/>
      <c r="C54" s="27"/>
      <c r="D54" s="6"/>
    </row>
    <row r="55" spans="2:6">
      <c r="B55" s="27"/>
      <c r="C55" s="27"/>
      <c r="D55" s="6"/>
    </row>
    <row r="56" spans="2:6">
      <c r="B56" s="27"/>
      <c r="C56" s="27"/>
      <c r="D56" s="6"/>
    </row>
    <row r="57" spans="2:6">
      <c r="B57" s="27"/>
      <c r="C57" s="27"/>
      <c r="D57" s="6"/>
    </row>
    <row r="58" spans="2:6">
      <c r="B58" s="27"/>
      <c r="C58" s="27"/>
      <c r="D58" s="6"/>
    </row>
    <row r="59" spans="2:6">
      <c r="B59" s="27"/>
      <c r="C59" s="27"/>
      <c r="D59" s="6"/>
    </row>
    <row r="60" spans="2:6">
      <c r="B60" s="27"/>
      <c r="C60" s="27"/>
      <c r="D60" s="6"/>
    </row>
    <row r="61" spans="2:6">
      <c r="B61" s="27"/>
      <c r="C61" s="27"/>
      <c r="D61" s="6"/>
    </row>
    <row r="62" spans="2:6">
      <c r="B62" s="27"/>
      <c r="C62" s="27"/>
      <c r="D62" s="6"/>
    </row>
    <row r="63" spans="2:6">
      <c r="B63" s="27"/>
      <c r="C63" s="27"/>
      <c r="D63" s="6"/>
    </row>
    <row r="64" spans="2:6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  <row r="121" spans="2:4">
      <c r="B121" s="27"/>
      <c r="C121" s="27"/>
      <c r="D121" s="6"/>
    </row>
    <row r="122" spans="2:4">
      <c r="B122" s="27"/>
      <c r="C122" s="27"/>
      <c r="D122" s="6"/>
    </row>
    <row r="123" spans="2:4">
      <c r="B123" s="27"/>
      <c r="C123" s="27"/>
      <c r="D123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tabSelected="1" zoomScale="85" workbookViewId="0">
      <selection activeCell="A18" sqref="A18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29</v>
      </c>
      <c r="B1" s="66" t="s">
        <v>30</v>
      </c>
      <c r="C1" s="10"/>
      <c r="D1" s="10"/>
    </row>
    <row r="2" spans="1:4" ht="14.25">
      <c r="A2" s="183" t="s">
        <v>31</v>
      </c>
      <c r="B2" s="139">
        <v>-4.462468172894607E-2</v>
      </c>
      <c r="C2" s="10"/>
      <c r="D2" s="10"/>
    </row>
    <row r="3" spans="1:4" ht="14.25">
      <c r="A3" s="184" t="s">
        <v>32</v>
      </c>
      <c r="B3" s="139">
        <v>-1.4143899915459723E-2</v>
      </c>
      <c r="C3" s="10"/>
      <c r="D3" s="10"/>
    </row>
    <row r="4" spans="1:4" ht="14.25">
      <c r="A4" s="73" t="s">
        <v>33</v>
      </c>
      <c r="B4" s="139">
        <v>-1.2526872252553889E-2</v>
      </c>
      <c r="C4" s="10"/>
      <c r="D4" s="10"/>
    </row>
    <row r="5" spans="1:4" ht="14.25">
      <c r="A5" s="147" t="s">
        <v>34</v>
      </c>
      <c r="B5" s="139">
        <v>-3.7258604779202287E-3</v>
      </c>
      <c r="C5" s="10"/>
      <c r="D5" s="10"/>
    </row>
    <row r="6" spans="1:4" ht="14.25">
      <c r="A6" s="147" t="s">
        <v>35</v>
      </c>
      <c r="B6" s="140">
        <v>-1.8755328593719978E-2</v>
      </c>
      <c r="C6" s="10"/>
      <c r="D6" s="10"/>
    </row>
    <row r="7" spans="1:4" ht="14.25">
      <c r="A7" s="147" t="s">
        <v>36</v>
      </c>
      <c r="B7" s="140">
        <v>-3.6040308239478347E-2</v>
      </c>
      <c r="C7" s="10"/>
      <c r="D7" s="10"/>
    </row>
    <row r="8" spans="1:4" ht="14.25">
      <c r="A8" s="147" t="s">
        <v>37</v>
      </c>
      <c r="B8" s="140">
        <v>-3.6768897503135278E-2</v>
      </c>
      <c r="C8" s="10"/>
      <c r="D8" s="10"/>
    </row>
    <row r="9" spans="1:4" ht="14.25">
      <c r="A9" s="147" t="s">
        <v>38</v>
      </c>
      <c r="B9" s="140">
        <v>-2.8801931011558368E-3</v>
      </c>
      <c r="C9" s="10"/>
      <c r="D9" s="10"/>
    </row>
    <row r="10" spans="1:4" ht="14.25">
      <c r="A10" s="147" t="s">
        <v>39</v>
      </c>
      <c r="B10" s="140">
        <v>7.6147262480403821E-3</v>
      </c>
      <c r="C10" s="10"/>
      <c r="D10" s="10"/>
    </row>
    <row r="11" spans="1:4" ht="14.25">
      <c r="A11" s="147" t="s">
        <v>40</v>
      </c>
      <c r="B11" s="140">
        <v>1.8273972602739726E-2</v>
      </c>
      <c r="C11" s="10"/>
      <c r="D11" s="10"/>
    </row>
    <row r="12" spans="1:4" ht="15" thickBot="1">
      <c r="A12" s="185" t="s">
        <v>41</v>
      </c>
      <c r="B12" s="141">
        <v>-1.7985180637313025E-2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9"/>
  <sheetViews>
    <sheetView zoomScale="80" zoomScaleNormal="40" workbookViewId="0">
      <selection activeCell="B16" sqref="B16"/>
    </sheetView>
  </sheetViews>
  <sheetFormatPr defaultRowHeight="14.25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6" t="s">
        <v>114</v>
      </c>
      <c r="B1" s="166"/>
      <c r="C1" s="166"/>
      <c r="D1" s="166"/>
      <c r="E1" s="166"/>
      <c r="F1" s="166"/>
      <c r="G1" s="166"/>
      <c r="H1" s="166"/>
      <c r="I1" s="13"/>
    </row>
    <row r="2" spans="1:9" ht="45.75" thickBot="1">
      <c r="A2" s="15" t="s">
        <v>44</v>
      </c>
      <c r="B2" s="16" t="s">
        <v>115</v>
      </c>
      <c r="C2" s="17" t="s">
        <v>116</v>
      </c>
      <c r="D2" s="17" t="s">
        <v>117</v>
      </c>
      <c r="E2" s="17" t="s">
        <v>118</v>
      </c>
      <c r="F2" s="17" t="s">
        <v>119</v>
      </c>
      <c r="G2" s="17" t="s">
        <v>120</v>
      </c>
      <c r="H2" s="18" t="s">
        <v>121</v>
      </c>
      <c r="I2" s="19"/>
    </row>
    <row r="3" spans="1:9">
      <c r="A3" s="21">
        <v>1</v>
      </c>
      <c r="B3" s="191" t="s">
        <v>54</v>
      </c>
      <c r="C3" s="86">
        <v>21828061.319899999</v>
      </c>
      <c r="D3" s="87">
        <v>52526</v>
      </c>
      <c r="E3" s="86">
        <v>415.56679206297832</v>
      </c>
      <c r="F3" s="87">
        <v>100</v>
      </c>
      <c r="G3" s="204" t="s">
        <v>126</v>
      </c>
      <c r="H3" s="88" t="s">
        <v>23</v>
      </c>
      <c r="I3" s="19"/>
    </row>
    <row r="4" spans="1:9">
      <c r="A4" s="21">
        <v>2</v>
      </c>
      <c r="B4" s="85" t="s">
        <v>67</v>
      </c>
      <c r="C4" s="86">
        <v>3879536.51</v>
      </c>
      <c r="D4" s="87">
        <v>4597</v>
      </c>
      <c r="E4" s="86">
        <v>843.92788992821397</v>
      </c>
      <c r="F4" s="87">
        <v>1000</v>
      </c>
      <c r="G4" s="85" t="s">
        <v>127</v>
      </c>
      <c r="H4" s="88" t="s">
        <v>24</v>
      </c>
      <c r="I4" s="19"/>
    </row>
    <row r="5" spans="1:9" ht="14.25" customHeight="1">
      <c r="A5" s="21">
        <v>3</v>
      </c>
      <c r="B5" s="85" t="s">
        <v>67</v>
      </c>
      <c r="C5" s="86">
        <v>3699167</v>
      </c>
      <c r="D5" s="87">
        <v>4694</v>
      </c>
      <c r="E5" s="86">
        <v>788.06284618662119</v>
      </c>
      <c r="F5" s="87">
        <v>1000</v>
      </c>
      <c r="G5" s="204" t="s">
        <v>126</v>
      </c>
      <c r="H5" s="88" t="s">
        <v>23</v>
      </c>
      <c r="I5" s="19"/>
    </row>
    <row r="6" spans="1:9">
      <c r="A6" s="21">
        <v>4</v>
      </c>
      <c r="B6" s="85" t="s">
        <v>122</v>
      </c>
      <c r="C6" s="86">
        <v>3602007.55</v>
      </c>
      <c r="D6" s="87">
        <v>1710</v>
      </c>
      <c r="E6" s="86">
        <v>2106.4371637426898</v>
      </c>
      <c r="F6" s="87">
        <v>1000</v>
      </c>
      <c r="G6" s="205" t="s">
        <v>128</v>
      </c>
      <c r="H6" s="88" t="s">
        <v>13</v>
      </c>
      <c r="I6" s="19"/>
    </row>
    <row r="7" spans="1:9" ht="14.25" customHeight="1">
      <c r="A7" s="21">
        <v>5</v>
      </c>
      <c r="B7" s="191" t="s">
        <v>61</v>
      </c>
      <c r="C7" s="86">
        <v>3218439.2036000001</v>
      </c>
      <c r="D7" s="87">
        <v>10458</v>
      </c>
      <c r="E7" s="86">
        <v>307.74901545228533</v>
      </c>
      <c r="F7" s="87">
        <v>1000</v>
      </c>
      <c r="G7" s="191" t="s">
        <v>129</v>
      </c>
      <c r="H7" s="88" t="s">
        <v>11</v>
      </c>
      <c r="I7" s="19"/>
    </row>
    <row r="8" spans="1:9">
      <c r="A8" s="21">
        <v>6</v>
      </c>
      <c r="B8" s="191" t="s">
        <v>71</v>
      </c>
      <c r="C8" s="86">
        <v>2845799.98</v>
      </c>
      <c r="D8" s="87">
        <v>1269</v>
      </c>
      <c r="E8" s="86">
        <v>2242.5531757289205</v>
      </c>
      <c r="F8" s="87">
        <v>1000</v>
      </c>
      <c r="G8" s="206" t="s">
        <v>130</v>
      </c>
      <c r="H8" s="88" t="s">
        <v>20</v>
      </c>
      <c r="I8" s="19"/>
    </row>
    <row r="9" spans="1:9">
      <c r="A9" s="21">
        <v>7</v>
      </c>
      <c r="B9" s="191" t="s">
        <v>72</v>
      </c>
      <c r="C9" s="86">
        <v>2739340.96</v>
      </c>
      <c r="D9" s="87">
        <v>1514</v>
      </c>
      <c r="E9" s="86">
        <v>1809.3401321003962</v>
      </c>
      <c r="F9" s="87">
        <v>1000</v>
      </c>
      <c r="G9" s="205" t="s">
        <v>128</v>
      </c>
      <c r="H9" s="88" t="s">
        <v>13</v>
      </c>
      <c r="I9" s="19"/>
    </row>
    <row r="10" spans="1:9">
      <c r="A10" s="21">
        <v>8</v>
      </c>
      <c r="B10" s="191" t="s">
        <v>55</v>
      </c>
      <c r="C10" s="86">
        <v>2311239.83</v>
      </c>
      <c r="D10" s="87">
        <v>738</v>
      </c>
      <c r="E10" s="86">
        <v>3131.7612872628729</v>
      </c>
      <c r="F10" s="87">
        <v>1000</v>
      </c>
      <c r="G10" s="206" t="s">
        <v>131</v>
      </c>
      <c r="H10" s="88" t="s">
        <v>20</v>
      </c>
      <c r="I10" s="19"/>
    </row>
    <row r="11" spans="1:9">
      <c r="A11" s="21">
        <v>9</v>
      </c>
      <c r="B11" s="191" t="s">
        <v>55</v>
      </c>
      <c r="C11" s="86">
        <v>2052153.93</v>
      </c>
      <c r="D11" s="87">
        <v>2898206</v>
      </c>
      <c r="E11" s="86">
        <v>0.70807731748536851</v>
      </c>
      <c r="F11" s="87">
        <v>1</v>
      </c>
      <c r="G11" s="207" t="s">
        <v>132</v>
      </c>
      <c r="H11" s="88" t="s">
        <v>15</v>
      </c>
      <c r="I11" s="19"/>
    </row>
    <row r="12" spans="1:9">
      <c r="A12" s="21">
        <v>10</v>
      </c>
      <c r="B12" s="191" t="s">
        <v>75</v>
      </c>
      <c r="C12" s="86">
        <v>2014739.6899000001</v>
      </c>
      <c r="D12" s="87">
        <v>14692</v>
      </c>
      <c r="E12" s="86">
        <v>137.13175128641439</v>
      </c>
      <c r="F12" s="87">
        <v>100</v>
      </c>
      <c r="G12" s="204" t="s">
        <v>126</v>
      </c>
      <c r="H12" s="88" t="s">
        <v>23</v>
      </c>
      <c r="I12" s="19"/>
    </row>
    <row r="13" spans="1:9">
      <c r="A13" s="21">
        <v>11</v>
      </c>
      <c r="B13" s="191" t="s">
        <v>68</v>
      </c>
      <c r="C13" s="86">
        <v>1705604.21</v>
      </c>
      <c r="D13" s="87">
        <v>51866</v>
      </c>
      <c r="E13" s="86">
        <v>32.884822619828014</v>
      </c>
      <c r="F13" s="87">
        <v>100</v>
      </c>
      <c r="G13" s="206" t="s">
        <v>133</v>
      </c>
      <c r="H13" s="88" t="s">
        <v>12</v>
      </c>
      <c r="I13" s="19"/>
    </row>
    <row r="14" spans="1:9">
      <c r="A14" s="21">
        <v>12</v>
      </c>
      <c r="B14" s="191" t="s">
        <v>62</v>
      </c>
      <c r="C14" s="86">
        <v>1520700.92</v>
      </c>
      <c r="D14" s="87">
        <v>745</v>
      </c>
      <c r="E14" s="86">
        <v>2041.2092885906038</v>
      </c>
      <c r="F14" s="87">
        <v>1000</v>
      </c>
      <c r="G14" s="207" t="s">
        <v>132</v>
      </c>
      <c r="H14" s="88" t="s">
        <v>15</v>
      </c>
      <c r="I14" s="19"/>
    </row>
    <row r="15" spans="1:9">
      <c r="A15" s="21">
        <v>13</v>
      </c>
      <c r="B15" s="191" t="s">
        <v>73</v>
      </c>
      <c r="C15" s="86">
        <v>1457247.72</v>
      </c>
      <c r="D15" s="87">
        <v>1469</v>
      </c>
      <c r="E15" s="86">
        <v>991.9998093941457</v>
      </c>
      <c r="F15" s="87">
        <v>1000</v>
      </c>
      <c r="G15" s="85" t="s">
        <v>134</v>
      </c>
      <c r="H15" s="88" t="s">
        <v>21</v>
      </c>
      <c r="I15" s="19"/>
    </row>
    <row r="16" spans="1:9">
      <c r="A16" s="21">
        <v>14</v>
      </c>
      <c r="B16" s="191" t="s">
        <v>60</v>
      </c>
      <c r="C16" s="86">
        <v>1172381.57</v>
      </c>
      <c r="D16" s="87">
        <v>25718</v>
      </c>
      <c r="E16" s="86">
        <v>45.58603196204993</v>
      </c>
      <c r="F16" s="87">
        <v>100</v>
      </c>
      <c r="G16" s="191" t="s">
        <v>129</v>
      </c>
      <c r="H16" s="88" t="s">
        <v>11</v>
      </c>
      <c r="I16" s="19"/>
    </row>
    <row r="17" spans="1:9">
      <c r="A17" s="21">
        <v>15</v>
      </c>
      <c r="B17" s="191" t="s">
        <v>56</v>
      </c>
      <c r="C17" s="86">
        <v>1099363.73</v>
      </c>
      <c r="D17" s="87">
        <v>615</v>
      </c>
      <c r="E17" s="86">
        <v>1787.583300813008</v>
      </c>
      <c r="F17" s="87">
        <v>1000</v>
      </c>
      <c r="G17" s="205" t="s">
        <v>128</v>
      </c>
      <c r="H17" s="88" t="s">
        <v>13</v>
      </c>
      <c r="I17" s="19"/>
    </row>
    <row r="18" spans="1:9">
      <c r="A18" s="21">
        <v>16</v>
      </c>
      <c r="B18" s="191" t="s">
        <v>57</v>
      </c>
      <c r="C18" s="86">
        <v>960156.99</v>
      </c>
      <c r="D18" s="87">
        <v>1477</v>
      </c>
      <c r="E18" s="86">
        <v>650.0724373730535</v>
      </c>
      <c r="F18" s="87">
        <v>1000</v>
      </c>
      <c r="G18" s="205" t="s">
        <v>128</v>
      </c>
      <c r="H18" s="88" t="s">
        <v>13</v>
      </c>
      <c r="I18" s="19"/>
    </row>
    <row r="19" spans="1:9">
      <c r="A19" s="21">
        <v>17</v>
      </c>
      <c r="B19" s="191" t="s">
        <v>63</v>
      </c>
      <c r="C19" s="86">
        <v>957434.81</v>
      </c>
      <c r="D19" s="87">
        <v>952</v>
      </c>
      <c r="E19" s="86">
        <v>1005.7088340336135</v>
      </c>
      <c r="F19" s="87">
        <v>1000</v>
      </c>
      <c r="G19" s="191" t="s">
        <v>135</v>
      </c>
      <c r="H19" s="88" t="s">
        <v>10</v>
      </c>
      <c r="I19" s="19"/>
    </row>
    <row r="20" spans="1:9">
      <c r="A20" s="21">
        <v>18</v>
      </c>
      <c r="B20" s="85" t="s">
        <v>58</v>
      </c>
      <c r="C20" s="86">
        <v>760196.11170000001</v>
      </c>
      <c r="D20" s="87">
        <v>8937</v>
      </c>
      <c r="E20" s="86">
        <v>85.061666297415243</v>
      </c>
      <c r="F20" s="87">
        <v>100</v>
      </c>
      <c r="G20" s="85" t="s">
        <v>136</v>
      </c>
      <c r="H20" s="88" t="s">
        <v>28</v>
      </c>
      <c r="I20" s="19"/>
    </row>
    <row r="21" spans="1:9">
      <c r="A21" s="21">
        <v>19</v>
      </c>
      <c r="B21" s="85" t="s">
        <v>66</v>
      </c>
      <c r="C21" s="86">
        <v>648154.46</v>
      </c>
      <c r="D21" s="87">
        <v>9869</v>
      </c>
      <c r="E21" s="86">
        <v>65.675798966460633</v>
      </c>
      <c r="F21" s="87">
        <v>100</v>
      </c>
      <c r="G21" s="85" t="s">
        <v>137</v>
      </c>
      <c r="H21" s="88" t="s">
        <v>26</v>
      </c>
      <c r="I21" s="19"/>
    </row>
    <row r="22" spans="1:9">
      <c r="A22" s="21">
        <v>20</v>
      </c>
      <c r="B22" s="191" t="s">
        <v>123</v>
      </c>
      <c r="C22" s="86">
        <v>531017.30000000005</v>
      </c>
      <c r="D22" s="87">
        <v>330</v>
      </c>
      <c r="E22" s="86">
        <v>1609.1433333333334</v>
      </c>
      <c r="F22" s="87">
        <v>1000</v>
      </c>
      <c r="G22" s="207" t="s">
        <v>132</v>
      </c>
      <c r="H22" s="88" t="s">
        <v>15</v>
      </c>
      <c r="I22" s="19"/>
    </row>
    <row r="23" spans="1:9">
      <c r="A23" s="21">
        <v>21</v>
      </c>
      <c r="B23" s="191" t="s">
        <v>64</v>
      </c>
      <c r="C23" s="86">
        <v>488830.67</v>
      </c>
      <c r="D23" s="87">
        <v>1121</v>
      </c>
      <c r="E23" s="86">
        <v>436.06661016949153</v>
      </c>
      <c r="F23" s="87">
        <v>1000</v>
      </c>
      <c r="G23" s="206" t="s">
        <v>138</v>
      </c>
      <c r="H23" s="88" t="s">
        <v>14</v>
      </c>
      <c r="I23" s="19"/>
    </row>
    <row r="24" spans="1:9">
      <c r="A24" s="21">
        <v>22</v>
      </c>
      <c r="B24" s="85" t="s">
        <v>65</v>
      </c>
      <c r="C24" s="86">
        <v>487397.22</v>
      </c>
      <c r="D24" s="87">
        <v>199</v>
      </c>
      <c r="E24" s="86">
        <v>2449.2322613065326</v>
      </c>
      <c r="F24" s="87">
        <v>1000</v>
      </c>
      <c r="G24" s="206" t="s">
        <v>130</v>
      </c>
      <c r="H24" s="88" t="s">
        <v>20</v>
      </c>
      <c r="I24" s="19"/>
    </row>
    <row r="25" spans="1:9">
      <c r="A25" s="21">
        <v>23</v>
      </c>
      <c r="B25" s="191" t="s">
        <v>124</v>
      </c>
      <c r="C25" s="86">
        <v>272293.03000000003</v>
      </c>
      <c r="D25" s="87">
        <v>10422</v>
      </c>
      <c r="E25" s="86">
        <v>26.12675398196124</v>
      </c>
      <c r="F25" s="87">
        <v>100</v>
      </c>
      <c r="G25" s="191" t="s">
        <v>129</v>
      </c>
      <c r="H25" s="88" t="s">
        <v>11</v>
      </c>
      <c r="I25" s="19"/>
    </row>
    <row r="26" spans="1:9" ht="15" customHeight="1" thickBot="1">
      <c r="A26" s="168" t="s">
        <v>94</v>
      </c>
      <c r="B26" s="168"/>
      <c r="C26" s="100">
        <f>SUM(C3:C25)</f>
        <v>60251264.715099998</v>
      </c>
      <c r="D26" s="101">
        <f>SUM(D3:D25)</f>
        <v>3104124</v>
      </c>
      <c r="E26" s="55" t="s">
        <v>17</v>
      </c>
      <c r="F26" s="55" t="s">
        <v>17</v>
      </c>
      <c r="G26" s="55" t="s">
        <v>17</v>
      </c>
      <c r="H26" s="56" t="s">
        <v>17</v>
      </c>
    </row>
    <row r="27" spans="1:9" ht="15" customHeight="1" thickBot="1">
      <c r="A27" s="169" t="s">
        <v>125</v>
      </c>
      <c r="B27" s="169"/>
      <c r="C27" s="169"/>
      <c r="D27" s="169"/>
      <c r="E27" s="169"/>
      <c r="F27" s="169"/>
      <c r="G27" s="169"/>
      <c r="H27" s="169"/>
    </row>
    <row r="29" spans="1:9">
      <c r="B29" s="20" t="s">
        <v>93</v>
      </c>
      <c r="C29" s="23">
        <f>C26-SUM(C3:C13)</f>
        <v>10355174.5317</v>
      </c>
      <c r="D29" s="129">
        <f>C29/$C$26</f>
        <v>0.17186650903785619</v>
      </c>
    </row>
    <row r="30" spans="1:9">
      <c r="B30" s="85" t="str">
        <f>B3</f>
        <v>KINTO-Klasychnyi</v>
      </c>
      <c r="C30" s="86">
        <f>C3</f>
        <v>21828061.319899999</v>
      </c>
      <c r="D30" s="129">
        <f>C30/$C$26</f>
        <v>0.36228386944431246</v>
      </c>
      <c r="H30" s="19"/>
    </row>
    <row r="31" spans="1:9">
      <c r="B31" s="85" t="str">
        <f>B4</f>
        <v>KINTO-Ekviti</v>
      </c>
      <c r="C31" s="86">
        <f>C4</f>
        <v>3879536.51</v>
      </c>
      <c r="D31" s="129">
        <f t="shared" ref="D31:D39" si="0">C31/$C$26</f>
        <v>6.4389295865315194E-2</v>
      </c>
      <c r="H31" s="19"/>
    </row>
    <row r="32" spans="1:9">
      <c r="B32" s="85" t="str">
        <f t="shared" ref="B32:C39" si="1">B5</f>
        <v>KINTO-Ekviti</v>
      </c>
      <c r="C32" s="86">
        <f t="shared" si="1"/>
        <v>3699167</v>
      </c>
      <c r="D32" s="129">
        <f t="shared" si="0"/>
        <v>6.1395673891521244E-2</v>
      </c>
      <c r="H32" s="19"/>
    </row>
    <row r="33" spans="2:8">
      <c r="B33" s="85" t="str">
        <f t="shared" si="1"/>
        <v>UNIVER.UA/Myhailo Grushevskyi: Fond Derzhavnyh Paperiv</v>
      </c>
      <c r="C33" s="86">
        <f t="shared" si="1"/>
        <v>3602007.55</v>
      </c>
      <c r="D33" s="129">
        <f t="shared" si="0"/>
        <v>5.9783102761945428E-2</v>
      </c>
      <c r="H33" s="19"/>
    </row>
    <row r="34" spans="2:8">
      <c r="B34" s="85" t="str">
        <f t="shared" si="1"/>
        <v>Premium – Fond Indeksnyi</v>
      </c>
      <c r="C34" s="86">
        <f t="shared" si="1"/>
        <v>3218439.2036000001</v>
      </c>
      <c r="D34" s="129">
        <f t="shared" si="0"/>
        <v>5.3416956786193473E-2</v>
      </c>
      <c r="H34" s="19"/>
    </row>
    <row r="35" spans="2:8">
      <c r="B35" s="85" t="str">
        <f t="shared" si="1"/>
        <v>Altus – Depozyt</v>
      </c>
      <c r="C35" s="86">
        <f t="shared" si="1"/>
        <v>2845799.98</v>
      </c>
      <c r="D35" s="129">
        <f t="shared" si="0"/>
        <v>4.7232203231856708E-2</v>
      </c>
      <c r="H35" s="19"/>
    </row>
    <row r="36" spans="2:8">
      <c r="B36" s="85" t="str">
        <f t="shared" si="1"/>
        <v>UNIVER.UA/Taras Shevchenko: Fond Zaoshchadzhen</v>
      </c>
      <c r="C36" s="86">
        <f t="shared" si="1"/>
        <v>2739340.96</v>
      </c>
      <c r="D36" s="129">
        <f t="shared" si="0"/>
        <v>4.5465285632642898E-2</v>
      </c>
      <c r="H36" s="19"/>
    </row>
    <row r="37" spans="2:8">
      <c r="B37" s="85" t="str">
        <f t="shared" si="1"/>
        <v>Altus – Zbalansovanyi</v>
      </c>
      <c r="C37" s="86">
        <f t="shared" si="1"/>
        <v>2311239.83</v>
      </c>
      <c r="D37" s="129">
        <f t="shared" si="0"/>
        <v>3.8360021834043988E-2</v>
      </c>
      <c r="H37" s="19"/>
    </row>
    <row r="38" spans="2:8">
      <c r="B38" s="85" t="str">
        <f t="shared" si="1"/>
        <v>Altus – Zbalansovanyi</v>
      </c>
      <c r="C38" s="86">
        <f t="shared" si="1"/>
        <v>2052153.93</v>
      </c>
      <c r="D38" s="129">
        <f t="shared" si="0"/>
        <v>3.4059931184908306E-2</v>
      </c>
    </row>
    <row r="39" spans="2:8">
      <c r="B39" s="85" t="str">
        <f t="shared" si="1"/>
        <v>KINTO-Kaznacheyskyi</v>
      </c>
      <c r="C39" s="86">
        <f t="shared" si="1"/>
        <v>2014739.6899000001</v>
      </c>
      <c r="D39" s="129">
        <f t="shared" si="0"/>
        <v>3.343896098159533E-2</v>
      </c>
    </row>
  </sheetData>
  <mergeCells count="3">
    <mergeCell ref="A1:H1"/>
    <mergeCell ref="A26:B26"/>
    <mergeCell ref="A27:H27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 display="http://www.kinto.com/"/>
    <hyperlink ref="H12" r:id="rId9" display="http://otpcapital.com.ua/"/>
    <hyperlink ref="H16" r:id="rId10" display="http://www.delta-capital.com.ua/"/>
    <hyperlink ref="H17" r:id="rId11" display="http://www.am.eavex.com.ua/"/>
    <hyperlink ref="H18" r:id="rId12" display="http://www.altus.ua/"/>
    <hyperlink ref="H22" r:id="rId13" display="http://www.delta-capital.com.ua/"/>
    <hyperlink ref="H25" r:id="rId14" display="http://raam.com.ua/"/>
    <hyperlink ref="H24" r:id="rId15" display="http://ukrsibfunds.com"/>
    <hyperlink ref="H23" r:id="rId16" display="http://am.concorde.ua/"/>
    <hyperlink ref="H13" r:id="rId17" display="http://www.vseswit.com.ua/"/>
    <hyperlink ref="H21" r:id="rId18" display="http://pioglobal.ua/"/>
    <hyperlink ref="H19" r:id="rId19" display="http://www.seb.ua/"/>
    <hyperlink ref="H26" r:id="rId20" display="http://art-capital.com.ua/"/>
    <hyperlink ref="H20" r:id="rId21" display="http://www.dragon-am.com/"/>
  </hyperlinks>
  <pageMargins left="0.75" right="0.75" top="1" bottom="1" header="0.5" footer="0.5"/>
  <pageSetup paperSize="9" scale="29" orientation="portrait" verticalDpi="1200" r:id="rId22"/>
  <headerFooter alignWithMargins="0"/>
  <drawing r:id="rId2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8"/>
  <sheetViews>
    <sheetView zoomScale="80" workbookViewId="0">
      <selection activeCell="H20" sqref="H20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70" t="s">
        <v>42</v>
      </c>
      <c r="B1" s="170"/>
      <c r="C1" s="170"/>
      <c r="D1" s="170"/>
      <c r="E1" s="170"/>
      <c r="F1" s="170"/>
      <c r="G1" s="170"/>
      <c r="H1" s="170"/>
      <c r="I1" s="170"/>
      <c r="J1" s="103"/>
    </row>
    <row r="2" spans="1:11" s="20" customFormat="1" ht="15.75" customHeight="1" thickBot="1">
      <c r="A2" s="186" t="s">
        <v>44</v>
      </c>
      <c r="B2" s="104"/>
      <c r="C2" s="105"/>
      <c r="D2" s="106"/>
      <c r="E2" s="173" t="s">
        <v>43</v>
      </c>
      <c r="F2" s="173"/>
      <c r="G2" s="173"/>
      <c r="H2" s="173"/>
      <c r="I2" s="173"/>
      <c r="J2" s="173"/>
      <c r="K2" s="173"/>
    </row>
    <row r="3" spans="1:11" s="22" customFormat="1" ht="64.5" thickBot="1">
      <c r="A3" s="186"/>
      <c r="B3" s="187" t="s">
        <v>29</v>
      </c>
      <c r="C3" s="188" t="s">
        <v>45</v>
      </c>
      <c r="D3" s="188" t="s">
        <v>46</v>
      </c>
      <c r="E3" s="189" t="s">
        <v>47</v>
      </c>
      <c r="F3" s="17" t="s">
        <v>48</v>
      </c>
      <c r="G3" s="17" t="s">
        <v>50</v>
      </c>
      <c r="H3" s="17" t="s">
        <v>49</v>
      </c>
      <c r="I3" s="17" t="s">
        <v>51</v>
      </c>
      <c r="J3" s="190" t="s">
        <v>52</v>
      </c>
      <c r="K3" s="190" t="s">
        <v>53</v>
      </c>
    </row>
    <row r="4" spans="1:11" s="20" customFormat="1" collapsed="1">
      <c r="A4" s="21">
        <v>1</v>
      </c>
      <c r="B4" s="191" t="s">
        <v>54</v>
      </c>
      <c r="C4" s="148">
        <v>38118</v>
      </c>
      <c r="D4" s="148">
        <v>38182</v>
      </c>
      <c r="E4" s="149">
        <v>-4.2901100751479015E-3</v>
      </c>
      <c r="F4" s="149">
        <v>8.4905358543188036E-3</v>
      </c>
      <c r="G4" s="149">
        <v>6.6963830556439286E-2</v>
      </c>
      <c r="H4" s="149">
        <v>5.011881415206676E-2</v>
      </c>
      <c r="I4" s="149">
        <v>8.0522653595528793E-2</v>
      </c>
      <c r="J4" s="150">
        <v>3.1556679206295222</v>
      </c>
      <c r="K4" s="122">
        <v>0.13756229089446026</v>
      </c>
    </row>
    <row r="5" spans="1:11" s="20" customFormat="1" collapsed="1">
      <c r="A5" s="21">
        <v>2</v>
      </c>
      <c r="B5" s="147" t="s">
        <v>55</v>
      </c>
      <c r="C5" s="148">
        <v>38828</v>
      </c>
      <c r="D5" s="148">
        <v>39028</v>
      </c>
      <c r="E5" s="149">
        <v>2.079434698850835E-2</v>
      </c>
      <c r="F5" s="149">
        <v>4.1105080503266E-2</v>
      </c>
      <c r="G5" s="149">
        <v>0.12267714900224824</v>
      </c>
      <c r="H5" s="149">
        <v>0.27842670838212702</v>
      </c>
      <c r="I5" s="149">
        <v>0.14563161630065058</v>
      </c>
      <c r="J5" s="150">
        <v>2.1317612872628233</v>
      </c>
      <c r="K5" s="123">
        <v>0.13962969535118597</v>
      </c>
    </row>
    <row r="6" spans="1:11" s="20" customFormat="1" collapsed="1">
      <c r="A6" s="21">
        <v>3</v>
      </c>
      <c r="B6" s="147" t="s">
        <v>56</v>
      </c>
      <c r="C6" s="148">
        <v>38919</v>
      </c>
      <c r="D6" s="148">
        <v>39092</v>
      </c>
      <c r="E6" s="149">
        <v>-9.9836723865375232E-3</v>
      </c>
      <c r="F6" s="149">
        <v>-3.5971459656331528E-2</v>
      </c>
      <c r="G6" s="149" t="s">
        <v>79</v>
      </c>
      <c r="H6" s="149">
        <v>2.6168034913890637E-2</v>
      </c>
      <c r="I6" s="149">
        <v>6.2880633772846917E-2</v>
      </c>
      <c r="J6" s="150">
        <v>0.78758330081299333</v>
      </c>
      <c r="K6" s="123">
        <v>7.0222640645545287E-2</v>
      </c>
    </row>
    <row r="7" spans="1:11" s="20" customFormat="1" collapsed="1">
      <c r="A7" s="21">
        <v>4</v>
      </c>
      <c r="B7" s="147" t="s">
        <v>57</v>
      </c>
      <c r="C7" s="148">
        <v>38919</v>
      </c>
      <c r="D7" s="148">
        <v>39092</v>
      </c>
      <c r="E7" s="149">
        <v>-3.1389520153772055E-2</v>
      </c>
      <c r="F7" s="149">
        <v>-7.7116320249938197E-2</v>
      </c>
      <c r="G7" s="149" t="s">
        <v>79</v>
      </c>
      <c r="H7" s="149">
        <v>-0.20021222327778954</v>
      </c>
      <c r="I7" s="149">
        <v>2.3985864954675584E-2</v>
      </c>
      <c r="J7" s="150">
        <v>-0.34992756262695046</v>
      </c>
      <c r="K7" s="123">
        <v>-4.9073523132406205E-2</v>
      </c>
    </row>
    <row r="8" spans="1:11" s="20" customFormat="1" collapsed="1">
      <c r="A8" s="21">
        <v>5</v>
      </c>
      <c r="B8" s="147" t="s">
        <v>58</v>
      </c>
      <c r="C8" s="148">
        <v>38968</v>
      </c>
      <c r="D8" s="148">
        <v>39140</v>
      </c>
      <c r="E8" s="149">
        <v>-3.5402135737986784E-2</v>
      </c>
      <c r="F8" s="149" t="s">
        <v>79</v>
      </c>
      <c r="G8" s="149">
        <v>0.15412258541701407</v>
      </c>
      <c r="H8" s="149">
        <v>9.778199887117589E-3</v>
      </c>
      <c r="I8" s="149">
        <v>0.15481556136923036</v>
      </c>
      <c r="J8" s="150">
        <v>-0.14938333702585926</v>
      </c>
      <c r="K8" s="123">
        <v>-1.9015419825371804E-2</v>
      </c>
    </row>
    <row r="9" spans="1:11" s="20" customFormat="1" collapsed="1">
      <c r="A9" s="21">
        <v>6</v>
      </c>
      <c r="B9" s="147" t="s">
        <v>59</v>
      </c>
      <c r="C9" s="148">
        <v>39269</v>
      </c>
      <c r="D9" s="148">
        <v>39443</v>
      </c>
      <c r="E9" s="149">
        <v>-1.6876222775748073E-2</v>
      </c>
      <c r="F9" s="149">
        <v>-3.7115906205718585E-2</v>
      </c>
      <c r="G9" s="149" t="s">
        <v>79</v>
      </c>
      <c r="H9" s="149">
        <v>-0.19985962302105442</v>
      </c>
      <c r="I9" s="149">
        <v>-7.1253970891705931E-2</v>
      </c>
      <c r="J9" s="150">
        <v>-0.7387324601803934</v>
      </c>
      <c r="K9" s="123">
        <v>-0.1619439636623301</v>
      </c>
    </row>
    <row r="10" spans="1:11" s="20" customFormat="1" collapsed="1">
      <c r="A10" s="21">
        <v>7</v>
      </c>
      <c r="B10" s="147" t="s">
        <v>60</v>
      </c>
      <c r="C10" s="148">
        <v>39269</v>
      </c>
      <c r="D10" s="148">
        <v>39471</v>
      </c>
      <c r="E10" s="149">
        <v>-2.0393141573479268E-3</v>
      </c>
      <c r="F10" s="149">
        <v>-1.9339753836883578E-2</v>
      </c>
      <c r="G10" s="149" t="s">
        <v>79</v>
      </c>
      <c r="H10" s="149">
        <v>-1.6116248684614698E-2</v>
      </c>
      <c r="I10" s="149">
        <v>-1.487480287722609E-3</v>
      </c>
      <c r="J10" s="150">
        <v>-0.544139680379502</v>
      </c>
      <c r="K10" s="123">
        <v>-9.9185864308118266E-2</v>
      </c>
    </row>
    <row r="11" spans="1:11" s="20" customFormat="1" collapsed="1">
      <c r="A11" s="21">
        <v>8</v>
      </c>
      <c r="B11" s="147" t="s">
        <v>61</v>
      </c>
      <c r="C11" s="148">
        <v>39378</v>
      </c>
      <c r="D11" s="148">
        <v>39478</v>
      </c>
      <c r="E11" s="149">
        <v>-4.8178655845795282E-3</v>
      </c>
      <c r="F11" s="149">
        <v>-1.1519531219679857E-2</v>
      </c>
      <c r="G11" s="149" t="s">
        <v>79</v>
      </c>
      <c r="H11" s="149">
        <v>-6.9156793536984007E-2</v>
      </c>
      <c r="I11" s="149">
        <v>-1.7341092476958253E-2</v>
      </c>
      <c r="J11" s="150">
        <v>-0.69225098454771761</v>
      </c>
      <c r="K11" s="123">
        <v>-0.14538203478897105</v>
      </c>
    </row>
    <row r="12" spans="1:11" s="20" customFormat="1" collapsed="1">
      <c r="A12" s="21">
        <v>9</v>
      </c>
      <c r="B12" s="147" t="s">
        <v>62</v>
      </c>
      <c r="C12" s="148">
        <v>39413</v>
      </c>
      <c r="D12" s="148">
        <v>39589</v>
      </c>
      <c r="E12" s="149">
        <v>1.8399158342087274E-2</v>
      </c>
      <c r="F12" s="149">
        <v>4.6365250994246709E-2</v>
      </c>
      <c r="G12" s="149" t="s">
        <v>79</v>
      </c>
      <c r="H12" s="149">
        <v>0.18592388241209412</v>
      </c>
      <c r="I12" s="149">
        <v>9.9981387073033057E-2</v>
      </c>
      <c r="J12" s="150">
        <v>1.0412092885905886</v>
      </c>
      <c r="K12" s="123">
        <v>0.10422180590162133</v>
      </c>
    </row>
    <row r="13" spans="1:11" s="20" customFormat="1" collapsed="1">
      <c r="A13" s="21">
        <v>10</v>
      </c>
      <c r="B13" s="73" t="s">
        <v>63</v>
      </c>
      <c r="C13" s="148">
        <v>39429</v>
      </c>
      <c r="D13" s="148">
        <v>39618</v>
      </c>
      <c r="E13" s="149">
        <v>-8.9873115965775074E-3</v>
      </c>
      <c r="F13" s="149">
        <v>-1.2076660600413236E-2</v>
      </c>
      <c r="G13" s="149">
        <v>-1.4422061237552519E-2</v>
      </c>
      <c r="H13" s="149">
        <v>-7.1490863263388715E-2</v>
      </c>
      <c r="I13" s="149">
        <v>-2.2806483679031819E-2</v>
      </c>
      <c r="J13" s="150">
        <v>5.7088340336082233E-3</v>
      </c>
      <c r="K13" s="123">
        <v>8.0008862394453928E-4</v>
      </c>
    </row>
    <row r="14" spans="1:11" s="20" customFormat="1" collapsed="1">
      <c r="A14" s="21">
        <v>11</v>
      </c>
      <c r="B14" s="147" t="s">
        <v>64</v>
      </c>
      <c r="C14" s="148">
        <v>39429</v>
      </c>
      <c r="D14" s="148">
        <v>39651</v>
      </c>
      <c r="E14" s="149">
        <v>-1.0547012331943773E-2</v>
      </c>
      <c r="F14" s="149">
        <v>-2.2899359431584165E-2</v>
      </c>
      <c r="G14" s="149">
        <v>-4.6507408804584593E-2</v>
      </c>
      <c r="H14" s="149">
        <v>-0.20224401065974373</v>
      </c>
      <c r="I14" s="149">
        <v>-0.10582387855069786</v>
      </c>
      <c r="J14" s="150">
        <v>-0.56393338983050845</v>
      </c>
      <c r="K14" s="123">
        <v>-0.11139593017240856</v>
      </c>
    </row>
    <row r="15" spans="1:11" s="20" customFormat="1" collapsed="1">
      <c r="A15" s="21">
        <v>12</v>
      </c>
      <c r="B15" s="147" t="s">
        <v>65</v>
      </c>
      <c r="C15" s="148">
        <v>39527</v>
      </c>
      <c r="D15" s="148">
        <v>39715</v>
      </c>
      <c r="E15" s="149">
        <v>9.2244343450333943E-3</v>
      </c>
      <c r="F15" s="149">
        <v>3.4067519328353502E-2</v>
      </c>
      <c r="G15" s="149">
        <v>0.11185718623009477</v>
      </c>
      <c r="H15" s="149">
        <v>0.31500861665377911</v>
      </c>
      <c r="I15" s="149">
        <v>0.18331943450531152</v>
      </c>
      <c r="J15" s="150">
        <v>1.4492322613065642</v>
      </c>
      <c r="K15" s="123">
        <v>0.13966094458230338</v>
      </c>
    </row>
    <row r="16" spans="1:11" s="20" customFormat="1" collapsed="1">
      <c r="A16" s="21">
        <v>13</v>
      </c>
      <c r="B16" s="147" t="s">
        <v>66</v>
      </c>
      <c r="C16" s="148">
        <v>39560</v>
      </c>
      <c r="D16" s="148">
        <v>39770</v>
      </c>
      <c r="E16" s="149">
        <v>-2.7134264213960146E-2</v>
      </c>
      <c r="F16" s="149">
        <v>-4.5659269198142227E-2</v>
      </c>
      <c r="G16" s="149">
        <v>3.8249864452089E-3</v>
      </c>
      <c r="H16" s="149">
        <v>-0.13085155651510039</v>
      </c>
      <c r="I16" s="149" t="s">
        <v>79</v>
      </c>
      <c r="J16" s="150">
        <v>-0.34324201033538204</v>
      </c>
      <c r="K16" s="123">
        <v>-6.0811772211163961E-2</v>
      </c>
    </row>
    <row r="17" spans="1:12" s="20" customFormat="1" collapsed="1">
      <c r="A17" s="21">
        <v>14</v>
      </c>
      <c r="B17" s="147" t="s">
        <v>67</v>
      </c>
      <c r="C17" s="148">
        <v>39884</v>
      </c>
      <c r="D17" s="148">
        <v>40001</v>
      </c>
      <c r="E17" s="149">
        <v>-1.9629841141989512E-2</v>
      </c>
      <c r="F17" s="149">
        <v>-2.9235990471196738E-2</v>
      </c>
      <c r="G17" s="149">
        <v>6.5760686701306748E-2</v>
      </c>
      <c r="H17" s="149">
        <v>-7.6882270864955471E-2</v>
      </c>
      <c r="I17" s="149">
        <v>7.0401514969268941E-2</v>
      </c>
      <c r="J17" s="150">
        <v>-0.21193715381342282</v>
      </c>
      <c r="K17" s="123">
        <v>-3.848796861164927E-2</v>
      </c>
    </row>
    <row r="18" spans="1:12" s="20" customFormat="1" collapsed="1">
      <c r="A18" s="21">
        <v>15</v>
      </c>
      <c r="B18" s="147" t="s">
        <v>68</v>
      </c>
      <c r="C18" s="148">
        <v>40031</v>
      </c>
      <c r="D18" s="148">
        <v>40129</v>
      </c>
      <c r="E18" s="149">
        <v>-4.0194059778766777E-2</v>
      </c>
      <c r="F18" s="149">
        <v>-9.6697156582146393E-2</v>
      </c>
      <c r="G18" s="149">
        <v>-2.7847882196944562E-2</v>
      </c>
      <c r="H18" s="149">
        <v>-0.266083475446527</v>
      </c>
      <c r="I18" s="149">
        <v>-7.8284853422177392E-2</v>
      </c>
      <c r="J18" s="150">
        <v>-0.67115177380172097</v>
      </c>
      <c r="K18" s="123">
        <v>-0.17676033744065212</v>
      </c>
    </row>
    <row r="19" spans="1:12" s="20" customFormat="1" collapsed="1">
      <c r="A19" s="21">
        <v>16</v>
      </c>
      <c r="B19" s="147" t="s">
        <v>69</v>
      </c>
      <c r="C19" s="148">
        <v>40253</v>
      </c>
      <c r="D19" s="148">
        <v>40366</v>
      </c>
      <c r="E19" s="149">
        <v>-1.4321108603191246E-2</v>
      </c>
      <c r="F19" s="149">
        <v>-3.1694918146889739E-2</v>
      </c>
      <c r="G19" s="149" t="s">
        <v>79</v>
      </c>
      <c r="H19" s="149">
        <v>-0.14199727201576939</v>
      </c>
      <c r="I19" s="149">
        <v>-2.3515394533495382E-3</v>
      </c>
      <c r="J19" s="150">
        <v>-0.29192268251461928</v>
      </c>
      <c r="K19" s="123">
        <v>-6.5839878183694744E-2</v>
      </c>
    </row>
    <row r="20" spans="1:12" s="20" customFormat="1" collapsed="1">
      <c r="A20" s="21">
        <v>17</v>
      </c>
      <c r="B20" s="147" t="s">
        <v>70</v>
      </c>
      <c r="C20" s="148">
        <v>40114</v>
      </c>
      <c r="D20" s="148">
        <v>40401</v>
      </c>
      <c r="E20" s="149">
        <v>-2.0356744762781154E-2</v>
      </c>
      <c r="F20" s="149">
        <v>-8.5292363462043053E-2</v>
      </c>
      <c r="G20" s="149" t="s">
        <v>79</v>
      </c>
      <c r="H20" s="149" t="s">
        <v>79</v>
      </c>
      <c r="I20" s="149">
        <v>9.3306354399040892E-3</v>
      </c>
      <c r="J20" s="150">
        <v>-0.15607211007178323</v>
      </c>
      <c r="K20" s="123">
        <v>-3.3548951250653047E-2</v>
      </c>
    </row>
    <row r="21" spans="1:12" s="20" customFormat="1">
      <c r="A21" s="21">
        <v>18</v>
      </c>
      <c r="B21" s="147" t="s">
        <v>71</v>
      </c>
      <c r="C21" s="148">
        <v>40226</v>
      </c>
      <c r="D21" s="148">
        <v>40430</v>
      </c>
      <c r="E21" s="149">
        <v>2.066954107554908E-2</v>
      </c>
      <c r="F21" s="149">
        <v>4.2985994817813289E-2</v>
      </c>
      <c r="G21" s="149">
        <v>0.12815623280348465</v>
      </c>
      <c r="H21" s="149">
        <v>0.29592804493167324</v>
      </c>
      <c r="I21" s="149">
        <v>0.1545420088995384</v>
      </c>
      <c r="J21" s="150">
        <v>1.2425531757289083</v>
      </c>
      <c r="K21" s="123">
        <v>0.17945221200654715</v>
      </c>
    </row>
    <row r="22" spans="1:12" s="20" customFormat="1">
      <c r="A22" s="21">
        <v>19</v>
      </c>
      <c r="B22" s="73" t="s">
        <v>72</v>
      </c>
      <c r="C22" s="148">
        <v>40427</v>
      </c>
      <c r="D22" s="148">
        <v>40543</v>
      </c>
      <c r="E22" s="149">
        <v>1.3061722124299679E-2</v>
      </c>
      <c r="F22" s="149">
        <v>2.1359838597445613E-2</v>
      </c>
      <c r="G22" s="149" t="s">
        <v>79</v>
      </c>
      <c r="H22" s="149">
        <v>0.34197968145972601</v>
      </c>
      <c r="I22" s="149">
        <v>0.16657274660635646</v>
      </c>
      <c r="J22" s="150">
        <v>0.80934013210039213</v>
      </c>
      <c r="K22" s="123">
        <v>0.13810787999519936</v>
      </c>
    </row>
    <row r="23" spans="1:12" s="20" customFormat="1">
      <c r="A23" s="21">
        <v>20</v>
      </c>
      <c r="B23" s="192" t="s">
        <v>73</v>
      </c>
      <c r="C23" s="148">
        <v>40444</v>
      </c>
      <c r="D23" s="148">
        <v>40638</v>
      </c>
      <c r="E23" s="149">
        <v>3.0510729187338548E-3</v>
      </c>
      <c r="F23" s="149">
        <v>-4.6312178570866447E-3</v>
      </c>
      <c r="G23" s="149">
        <v>0.14389519488128322</v>
      </c>
      <c r="H23" s="149">
        <v>4.3028165953621356E-2</v>
      </c>
      <c r="I23" s="149">
        <v>0.17485120365874529</v>
      </c>
      <c r="J23" s="150">
        <v>-8.0001906058553285E-3</v>
      </c>
      <c r="K23" s="123">
        <v>-1.8562046494601248E-3</v>
      </c>
    </row>
    <row r="24" spans="1:12" s="20" customFormat="1">
      <c r="A24" s="21">
        <v>21</v>
      </c>
      <c r="B24" s="73" t="s">
        <v>74</v>
      </c>
      <c r="C24" s="148">
        <v>40427</v>
      </c>
      <c r="D24" s="148">
        <v>40708</v>
      </c>
      <c r="E24" s="149">
        <v>1.1982691199850182E-2</v>
      </c>
      <c r="F24" s="149">
        <v>2.0145070623690309E-2</v>
      </c>
      <c r="G24" s="149" t="s">
        <v>79</v>
      </c>
      <c r="H24" s="149">
        <v>0.34177029024717753</v>
      </c>
      <c r="I24" s="149">
        <v>0.17800089895476034</v>
      </c>
      <c r="J24" s="150">
        <v>1.1064371637426818</v>
      </c>
      <c r="K24" s="123">
        <v>0.1976018839737359</v>
      </c>
    </row>
    <row r="25" spans="1:12" s="20" customFormat="1" collapsed="1">
      <c r="A25" s="21">
        <v>22</v>
      </c>
      <c r="B25" s="73" t="s">
        <v>75</v>
      </c>
      <c r="C25" s="148">
        <v>41026</v>
      </c>
      <c r="D25" s="148">
        <v>41242</v>
      </c>
      <c r="E25" s="149">
        <v>-2.1689527354590288E-2</v>
      </c>
      <c r="F25" s="149">
        <v>-3.630387445978045E-2</v>
      </c>
      <c r="G25" s="149">
        <v>9.374590816670314E-2</v>
      </c>
      <c r="H25" s="149">
        <v>0.10583222754996946</v>
      </c>
      <c r="I25" s="149">
        <v>0.1203205654410342</v>
      </c>
      <c r="J25" s="150">
        <v>0.37131751286414105</v>
      </c>
      <c r="K25" s="123">
        <v>0.12561937186511307</v>
      </c>
    </row>
    <row r="26" spans="1:12" s="20" customFormat="1" collapsed="1">
      <c r="A26" s="21">
        <v>23</v>
      </c>
      <c r="B26" s="193" t="s">
        <v>76</v>
      </c>
      <c r="C26" s="148">
        <v>41127</v>
      </c>
      <c r="D26" s="148">
        <v>41332</v>
      </c>
      <c r="E26" s="149">
        <v>2.0217343718977876E-3</v>
      </c>
      <c r="F26" s="149">
        <v>2.1688037240563229E-2</v>
      </c>
      <c r="G26" s="149" t="s">
        <v>79</v>
      </c>
      <c r="H26" s="149">
        <v>0.27049089768492207</v>
      </c>
      <c r="I26" s="149">
        <v>0.13556580052508238</v>
      </c>
      <c r="J26" s="150">
        <v>0.60914333333331827</v>
      </c>
      <c r="K26" s="123">
        <v>0.21703235117345177</v>
      </c>
    </row>
    <row r="27" spans="1:12" s="20" customFormat="1" ht="15.75" thickBot="1">
      <c r="A27" s="146"/>
      <c r="B27" s="151" t="s">
        <v>77</v>
      </c>
      <c r="C27" s="152" t="s">
        <v>17</v>
      </c>
      <c r="D27" s="152" t="s">
        <v>17</v>
      </c>
      <c r="E27" s="153">
        <f>AVERAGE(E4:E26)</f>
        <v>-7.3240873603895914E-3</v>
      </c>
      <c r="F27" s="153">
        <f>AVERAGE(F4:F26)</f>
        <v>-1.4061202428097134E-2</v>
      </c>
      <c r="G27" s="153">
        <f>AVERAGE(G4:G26)</f>
        <v>6.6852200663725117E-2</v>
      </c>
      <c r="H27" s="153">
        <f>AVERAGE(H4:H26)</f>
        <v>4.0434510315556255E-2</v>
      </c>
      <c r="I27" s="153">
        <f>AVERAGE(I4:I26)</f>
        <v>6.6426055786560162E-2</v>
      </c>
      <c r="J27" s="152" t="s">
        <v>17</v>
      </c>
      <c r="K27" s="152" t="s">
        <v>17</v>
      </c>
      <c r="L27" s="154"/>
    </row>
    <row r="28" spans="1:12" s="20" customFormat="1">
      <c r="A28" s="174" t="s">
        <v>78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</row>
    <row r="29" spans="1:12" s="20" customFormat="1" collapsed="1">
      <c r="J29" s="19"/>
    </row>
    <row r="30" spans="1:12" s="20" customFormat="1" collapsed="1">
      <c r="E30" s="109"/>
      <c r="J30" s="19"/>
    </row>
    <row r="31" spans="1:12" s="20" customFormat="1" collapsed="1">
      <c r="E31" s="110"/>
      <c r="J31" s="19"/>
    </row>
    <row r="32" spans="1:12" s="20" customFormat="1">
      <c r="E32" s="109"/>
      <c r="F32" s="109"/>
      <c r="J32" s="19"/>
    </row>
    <row r="33" spans="5:10" s="20" customFormat="1" collapsed="1">
      <c r="E33" s="110"/>
      <c r="I33" s="110"/>
      <c r="J33" s="19"/>
    </row>
    <row r="34" spans="5:10" s="20" customFormat="1" collapsed="1"/>
    <row r="35" spans="5:10" s="20" customFormat="1" collapsed="1"/>
    <row r="36" spans="5:10" s="20" customFormat="1" collapsed="1"/>
    <row r="37" spans="5:10" s="20" customFormat="1" collapsed="1"/>
    <row r="38" spans="5:10" s="20" customFormat="1" collapsed="1"/>
    <row r="39" spans="5:10" s="20" customFormat="1" collapsed="1"/>
    <row r="40" spans="5:10" s="20" customFormat="1" collapsed="1"/>
    <row r="41" spans="5:10" s="20" customFormat="1" collapsed="1"/>
    <row r="42" spans="5:10" s="20" customFormat="1" collapsed="1"/>
    <row r="43" spans="5:10" s="20" customFormat="1" collapsed="1"/>
    <row r="44" spans="5:10" s="20" customFormat="1" collapsed="1"/>
    <row r="45" spans="5:10" s="20" customFormat="1" collapsed="1"/>
    <row r="46" spans="5:10" s="20" customFormat="1" collapsed="1"/>
    <row r="47" spans="5:10" s="20" customFormat="1"/>
    <row r="48" spans="5:10" s="20" customFormat="1"/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  <row r="63" spans="3:8" s="27" customFormat="1">
      <c r="C63" s="28"/>
      <c r="D63" s="28"/>
      <c r="E63" s="29"/>
      <c r="F63" s="29"/>
      <c r="G63" s="29"/>
      <c r="H63" s="29"/>
    </row>
    <row r="64" spans="3:8" s="27" customFormat="1">
      <c r="C64" s="28"/>
      <c r="D64" s="28"/>
      <c r="E64" s="29"/>
      <c r="F64" s="29"/>
      <c r="G64" s="29"/>
      <c r="H64" s="29"/>
    </row>
    <row r="65" spans="3:8" s="27" customFormat="1">
      <c r="C65" s="28"/>
      <c r="D65" s="28"/>
      <c r="E65" s="29"/>
      <c r="F65" s="29"/>
      <c r="G65" s="29"/>
      <c r="H65" s="29"/>
    </row>
    <row r="66" spans="3:8" s="27" customFormat="1">
      <c r="C66" s="28"/>
      <c r="D66" s="28"/>
      <c r="E66" s="29"/>
      <c r="F66" s="29"/>
      <c r="G66" s="29"/>
      <c r="H66" s="29"/>
    </row>
    <row r="67" spans="3:8" s="27" customFormat="1">
      <c r="C67" s="28"/>
      <c r="D67" s="28"/>
      <c r="E67" s="29"/>
      <c r="F67" s="29"/>
      <c r="G67" s="29"/>
      <c r="H67" s="29"/>
    </row>
    <row r="68" spans="3:8" s="27" customFormat="1">
      <c r="C68" s="28"/>
      <c r="D68" s="28"/>
      <c r="E68" s="29"/>
      <c r="F68" s="29"/>
      <c r="G68" s="29"/>
      <c r="H68" s="29"/>
    </row>
  </sheetData>
  <mergeCells count="4">
    <mergeCell ref="A1:I1"/>
    <mergeCell ref="A2:A3"/>
    <mergeCell ref="E2:K2"/>
    <mergeCell ref="A28:K28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3"/>
  <sheetViews>
    <sheetView zoomScale="85" workbookViewId="0">
      <selection activeCell="B73" sqref="B73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75" t="s">
        <v>80</v>
      </c>
      <c r="B1" s="175"/>
      <c r="C1" s="175"/>
      <c r="D1" s="175"/>
      <c r="E1" s="175"/>
      <c r="F1" s="175"/>
      <c r="G1" s="175"/>
    </row>
    <row r="2" spans="1:8" ht="15.75" customHeight="1" thickBot="1">
      <c r="A2" s="186" t="s">
        <v>81</v>
      </c>
      <c r="B2" s="92"/>
      <c r="C2" s="176" t="s">
        <v>82</v>
      </c>
      <c r="D2" s="177"/>
      <c r="E2" s="176" t="s">
        <v>83</v>
      </c>
      <c r="F2" s="177"/>
      <c r="G2" s="93"/>
    </row>
    <row r="3" spans="1:8" ht="45.75" thickBot="1">
      <c r="A3" s="173"/>
      <c r="B3" s="194" t="s">
        <v>29</v>
      </c>
      <c r="C3" s="40" t="s">
        <v>84</v>
      </c>
      <c r="D3" s="33" t="s">
        <v>85</v>
      </c>
      <c r="E3" s="33" t="s">
        <v>86</v>
      </c>
      <c r="F3" s="33" t="s">
        <v>85</v>
      </c>
      <c r="G3" s="195" t="s">
        <v>87</v>
      </c>
    </row>
    <row r="4" spans="1:8" ht="15" customHeight="1">
      <c r="A4" s="21">
        <v>1</v>
      </c>
      <c r="B4" s="35" t="s">
        <v>73</v>
      </c>
      <c r="C4" s="36">
        <v>36.080080000000073</v>
      </c>
      <c r="D4" s="98">
        <v>2.5387631257914146E-2</v>
      </c>
      <c r="E4" s="37">
        <v>32</v>
      </c>
      <c r="F4" s="98">
        <v>2.2268615170494086E-2</v>
      </c>
      <c r="G4" s="38">
        <v>30.748431767851301</v>
      </c>
      <c r="H4" s="52"/>
    </row>
    <row r="5" spans="1:8" ht="14.25" customHeight="1">
      <c r="A5" s="21">
        <v>2</v>
      </c>
      <c r="B5" s="35" t="s">
        <v>68</v>
      </c>
      <c r="C5" s="36">
        <v>-70.706560000000053</v>
      </c>
      <c r="D5" s="98">
        <v>-3.9805286999413991E-2</v>
      </c>
      <c r="E5" s="37">
        <v>21</v>
      </c>
      <c r="F5" s="98">
        <v>4.0505352493008003E-4</v>
      </c>
      <c r="G5" s="38">
        <v>0.36329462208209051</v>
      </c>
      <c r="H5" s="52"/>
    </row>
    <row r="6" spans="1:8">
      <c r="A6" s="21">
        <v>3</v>
      </c>
      <c r="B6" s="35" t="s">
        <v>71</v>
      </c>
      <c r="C6" s="36">
        <v>57.630189999999949</v>
      </c>
      <c r="D6" s="98">
        <v>2.0669541075545458E-2</v>
      </c>
      <c r="E6" s="37">
        <v>0</v>
      </c>
      <c r="F6" s="98">
        <v>0</v>
      </c>
      <c r="G6" s="38">
        <v>0</v>
      </c>
    </row>
    <row r="7" spans="1:8">
      <c r="A7" s="21">
        <v>4</v>
      </c>
      <c r="B7" s="183" t="s">
        <v>55</v>
      </c>
      <c r="C7" s="36">
        <v>47.081689999999945</v>
      </c>
      <c r="D7" s="98">
        <v>2.0794346988501404E-2</v>
      </c>
      <c r="E7" s="37">
        <v>0</v>
      </c>
      <c r="F7" s="98">
        <v>0</v>
      </c>
      <c r="G7" s="38">
        <v>0</v>
      </c>
    </row>
    <row r="8" spans="1:8">
      <c r="A8" s="21">
        <v>5</v>
      </c>
      <c r="B8" s="35" t="s">
        <v>65</v>
      </c>
      <c r="C8" s="36">
        <v>4.4548699999999952</v>
      </c>
      <c r="D8" s="98">
        <v>9.2244343450103225E-3</v>
      </c>
      <c r="E8" s="37">
        <v>0</v>
      </c>
      <c r="F8" s="98">
        <v>0</v>
      </c>
      <c r="G8" s="38">
        <v>0</v>
      </c>
    </row>
    <row r="9" spans="1:8">
      <c r="A9" s="21">
        <v>6</v>
      </c>
      <c r="B9" s="73" t="s">
        <v>88</v>
      </c>
      <c r="C9" s="36">
        <v>-2.3957399999999907</v>
      </c>
      <c r="D9" s="98">
        <v>-2.0393141573359043E-3</v>
      </c>
      <c r="E9" s="37">
        <v>0</v>
      </c>
      <c r="F9" s="98">
        <v>0</v>
      </c>
      <c r="G9" s="38">
        <v>0</v>
      </c>
    </row>
    <row r="10" spans="1:8">
      <c r="A10" s="21">
        <v>7</v>
      </c>
      <c r="B10" s="196" t="s">
        <v>59</v>
      </c>
      <c r="C10" s="36">
        <v>-4.6741599999999739</v>
      </c>
      <c r="D10" s="98">
        <v>-1.6876222775701243E-2</v>
      </c>
      <c r="E10" s="37">
        <v>0</v>
      </c>
      <c r="F10" s="98">
        <v>0</v>
      </c>
      <c r="G10" s="38">
        <v>0</v>
      </c>
      <c r="H10" s="52"/>
    </row>
    <row r="11" spans="1:8">
      <c r="A11" s="21">
        <v>8</v>
      </c>
      <c r="B11" s="35" t="s">
        <v>64</v>
      </c>
      <c r="C11" s="36">
        <v>-5.2106600000000327</v>
      </c>
      <c r="D11" s="98">
        <v>-1.0547012331944034E-2</v>
      </c>
      <c r="E11" s="37">
        <v>0</v>
      </c>
      <c r="F11" s="98">
        <v>0</v>
      </c>
      <c r="G11" s="38">
        <v>0</v>
      </c>
    </row>
    <row r="12" spans="1:8">
      <c r="A12" s="21">
        <v>9</v>
      </c>
      <c r="B12" s="73" t="s">
        <v>63</v>
      </c>
      <c r="C12" s="36">
        <v>-8.6827999999999292</v>
      </c>
      <c r="D12" s="98">
        <v>-8.9873115965663133E-3</v>
      </c>
      <c r="E12" s="37">
        <v>0</v>
      </c>
      <c r="F12" s="98">
        <v>0</v>
      </c>
      <c r="G12" s="38">
        <v>0</v>
      </c>
    </row>
    <row r="13" spans="1:8">
      <c r="A13" s="21">
        <v>10</v>
      </c>
      <c r="B13" s="191" t="s">
        <v>56</v>
      </c>
      <c r="C13" s="36">
        <v>-11.086370000000112</v>
      </c>
      <c r="D13" s="98">
        <v>-9.9836723865395754E-3</v>
      </c>
      <c r="E13" s="37">
        <v>0</v>
      </c>
      <c r="F13" s="98">
        <v>0</v>
      </c>
      <c r="G13" s="38">
        <v>0</v>
      </c>
    </row>
    <row r="14" spans="1:8">
      <c r="A14" s="21">
        <v>11</v>
      </c>
      <c r="B14" s="35" t="s">
        <v>61</v>
      </c>
      <c r="C14" s="36">
        <v>-15.58107499999972</v>
      </c>
      <c r="D14" s="98">
        <v>-4.8178655845487559E-3</v>
      </c>
      <c r="E14" s="37">
        <v>0</v>
      </c>
      <c r="F14" s="98">
        <v>0</v>
      </c>
      <c r="G14" s="38">
        <v>0</v>
      </c>
    </row>
    <row r="15" spans="1:8">
      <c r="A15" s="21">
        <v>12</v>
      </c>
      <c r="B15" s="35" t="s">
        <v>66</v>
      </c>
      <c r="C15" s="36">
        <v>-18.077720000000088</v>
      </c>
      <c r="D15" s="98">
        <v>-2.7134264214016331E-2</v>
      </c>
      <c r="E15" s="37">
        <v>0</v>
      </c>
      <c r="F15" s="98">
        <v>0</v>
      </c>
      <c r="G15" s="38">
        <v>0</v>
      </c>
    </row>
    <row r="16" spans="1:8">
      <c r="A16" s="21">
        <v>13</v>
      </c>
      <c r="B16" s="197" t="s">
        <v>58</v>
      </c>
      <c r="C16" s="36">
        <v>-27.900295999999976</v>
      </c>
      <c r="D16" s="98">
        <v>-3.5402135737967501E-2</v>
      </c>
      <c r="E16" s="37">
        <v>0</v>
      </c>
      <c r="F16" s="98">
        <v>0</v>
      </c>
      <c r="G16" s="38">
        <v>0</v>
      </c>
    </row>
    <row r="17" spans="1:8">
      <c r="A17" s="21">
        <v>14</v>
      </c>
      <c r="B17" s="35" t="s">
        <v>57</v>
      </c>
      <c r="C17" s="36">
        <v>-31.115570000000066</v>
      </c>
      <c r="D17" s="98">
        <v>-3.1389520153770889E-2</v>
      </c>
      <c r="E17" s="37">
        <v>0</v>
      </c>
      <c r="F17" s="98">
        <v>0</v>
      </c>
      <c r="G17" s="38">
        <v>0</v>
      </c>
    </row>
    <row r="18" spans="1:8">
      <c r="A18" s="21">
        <v>15</v>
      </c>
      <c r="B18" s="73" t="s">
        <v>75</v>
      </c>
      <c r="C18" s="36">
        <v>-44.667570099999899</v>
      </c>
      <c r="D18" s="98">
        <v>-2.1689527354584494E-2</v>
      </c>
      <c r="E18" s="37">
        <v>0</v>
      </c>
      <c r="F18" s="98">
        <v>0</v>
      </c>
      <c r="G18" s="38">
        <v>0</v>
      </c>
    </row>
    <row r="19" spans="1:8">
      <c r="A19" s="21">
        <v>16</v>
      </c>
      <c r="B19" s="35" t="s">
        <v>70</v>
      </c>
      <c r="C19" s="36">
        <v>-80.615810000000053</v>
      </c>
      <c r="D19" s="98">
        <v>-2.0356744762787322E-2</v>
      </c>
      <c r="E19" s="37">
        <v>0</v>
      </c>
      <c r="F19" s="98">
        <v>0</v>
      </c>
      <c r="G19" s="38">
        <v>0</v>
      </c>
    </row>
    <row r="20" spans="1:8">
      <c r="A20" s="21">
        <v>17</v>
      </c>
      <c r="B20" s="73" t="s">
        <v>54</v>
      </c>
      <c r="C20" s="36">
        <v>-99.473908100001509</v>
      </c>
      <c r="D20" s="98">
        <v>-4.5364837892486872E-3</v>
      </c>
      <c r="E20" s="37">
        <v>-13</v>
      </c>
      <c r="F20" s="98">
        <v>-2.4743523858467042E-4</v>
      </c>
      <c r="G20" s="38">
        <v>-5.4199862896763715</v>
      </c>
    </row>
    <row r="21" spans="1:8" ht="13.5" customHeight="1">
      <c r="A21" s="21">
        <v>18</v>
      </c>
      <c r="B21" s="35" t="s">
        <v>69</v>
      </c>
      <c r="C21" s="36">
        <v>-35.563040000000036</v>
      </c>
      <c r="D21" s="98">
        <v>-1.7034416307877231E-2</v>
      </c>
      <c r="E21" s="37">
        <v>-8000</v>
      </c>
      <c r="F21" s="98">
        <v>-2.7527298477809212E-3</v>
      </c>
      <c r="G21" s="38">
        <v>-5.733724317857833</v>
      </c>
    </row>
    <row r="22" spans="1:8">
      <c r="A22" s="21">
        <v>19</v>
      </c>
      <c r="B22" s="198" t="s">
        <v>76</v>
      </c>
      <c r="C22" s="36">
        <v>-8.563969999999971</v>
      </c>
      <c r="D22" s="98">
        <v>-1.5871510884727279E-2</v>
      </c>
      <c r="E22" s="37">
        <v>-6</v>
      </c>
      <c r="F22" s="98">
        <v>-1.7857142857142856E-2</v>
      </c>
      <c r="G22" s="38">
        <v>-9.6536658928571679</v>
      </c>
    </row>
    <row r="23" spans="1:8">
      <c r="A23" s="21">
        <v>20</v>
      </c>
      <c r="B23" s="196" t="s">
        <v>67</v>
      </c>
      <c r="C23" s="36">
        <v>-110.2408999999999</v>
      </c>
      <c r="D23" s="98">
        <v>-2.8939116758801255E-2</v>
      </c>
      <c r="E23" s="37">
        <v>-45</v>
      </c>
      <c r="F23" s="98">
        <v>-9.4956741928676931E-3</v>
      </c>
      <c r="G23" s="38">
        <v>-36.003887623971231</v>
      </c>
    </row>
    <row r="24" spans="1:8" ht="15">
      <c r="A24" s="21">
        <v>21</v>
      </c>
      <c r="B24" s="199" t="s">
        <v>89</v>
      </c>
      <c r="C24" s="36">
        <v>-68.269499999999994</v>
      </c>
      <c r="D24" s="98">
        <v>-2.4315873221244517E-2</v>
      </c>
      <c r="E24" s="37">
        <v>-58</v>
      </c>
      <c r="F24" s="98">
        <v>-3.689567430025445E-2</v>
      </c>
      <c r="G24" s="38">
        <v>-104.87038302970605</v>
      </c>
    </row>
    <row r="25" spans="1:8">
      <c r="A25" s="21">
        <v>22</v>
      </c>
      <c r="B25" s="73" t="s">
        <v>62</v>
      </c>
      <c r="C25" s="36">
        <v>-233.08895000000018</v>
      </c>
      <c r="D25" s="98">
        <v>-0.13290585946878583</v>
      </c>
      <c r="E25" s="37">
        <v>-130</v>
      </c>
      <c r="F25" s="98">
        <v>-0.14857142857142858</v>
      </c>
      <c r="G25" s="38">
        <v>-264.85669154285716</v>
      </c>
    </row>
    <row r="26" spans="1:8">
      <c r="A26" s="21">
        <v>23</v>
      </c>
      <c r="B26" s="200" t="s">
        <v>74</v>
      </c>
      <c r="C26" s="36">
        <v>-327.85548</v>
      </c>
      <c r="D26" s="98">
        <v>-8.3426693881491334E-2</v>
      </c>
      <c r="E26" s="37">
        <v>-178</v>
      </c>
      <c r="F26" s="98">
        <v>-9.4279661016949151E-2</v>
      </c>
      <c r="G26" s="38">
        <v>-371.33030743772019</v>
      </c>
    </row>
    <row r="27" spans="1:8" ht="15.75" thickBot="1">
      <c r="A27" s="91"/>
      <c r="B27" s="94" t="s">
        <v>16</v>
      </c>
      <c r="C27" s="95">
        <v>-1058.5232492000014</v>
      </c>
      <c r="D27" s="99">
        <v>-1.7865256503291644E-2</v>
      </c>
      <c r="E27" s="96">
        <v>-8377</v>
      </c>
      <c r="F27" s="99">
        <v>-2.7041693015934813E-3</v>
      </c>
      <c r="G27" s="97">
        <v>-766.7569197447126</v>
      </c>
      <c r="H27" s="52"/>
    </row>
    <row r="28" spans="1:8">
      <c r="B28" s="67"/>
      <c r="C28" s="68"/>
      <c r="D28" s="69"/>
      <c r="E28" s="70"/>
      <c r="F28" s="69"/>
      <c r="G28" s="68"/>
      <c r="H28" s="52"/>
    </row>
    <row r="47" spans="2:5" ht="15">
      <c r="B47" s="59"/>
      <c r="C47" s="60"/>
      <c r="D47" s="61"/>
      <c r="E47" s="62"/>
    </row>
    <row r="48" spans="2:5" ht="15">
      <c r="B48" s="59"/>
      <c r="C48" s="60"/>
      <c r="D48" s="61"/>
      <c r="E48" s="62"/>
    </row>
    <row r="49" spans="2:6" ht="15">
      <c r="B49" s="59"/>
      <c r="C49" s="60"/>
      <c r="D49" s="61"/>
      <c r="E49" s="62"/>
    </row>
    <row r="50" spans="2:6" ht="15">
      <c r="B50" s="59"/>
      <c r="C50" s="60"/>
      <c r="D50" s="61"/>
      <c r="E50" s="62"/>
    </row>
    <row r="51" spans="2:6" ht="15">
      <c r="B51" s="59"/>
      <c r="C51" s="60"/>
      <c r="D51" s="61"/>
      <c r="E51" s="62"/>
    </row>
    <row r="52" spans="2:6" ht="15">
      <c r="B52" s="59"/>
      <c r="C52" s="60"/>
      <c r="D52" s="61"/>
      <c r="E52" s="62"/>
    </row>
    <row r="53" spans="2:6" ht="15.75" thickBot="1">
      <c r="B53" s="81"/>
      <c r="C53" s="81"/>
      <c r="D53" s="81"/>
      <c r="E53" s="81"/>
    </row>
    <row r="56" spans="2:6" ht="14.25" customHeight="1"/>
    <row r="57" spans="2:6">
      <c r="F57" s="52"/>
    </row>
    <row r="59" spans="2:6">
      <c r="F59"/>
    </row>
    <row r="60" spans="2:6">
      <c r="F60"/>
    </row>
    <row r="61" spans="2:6" ht="30.75" thickBot="1">
      <c r="B61" s="40" t="s">
        <v>29</v>
      </c>
      <c r="C61" s="33" t="s">
        <v>90</v>
      </c>
      <c r="D61" s="33" t="s">
        <v>91</v>
      </c>
      <c r="E61" s="34" t="s">
        <v>92</v>
      </c>
      <c r="F61"/>
    </row>
    <row r="62" spans="2:6">
      <c r="B62" s="35" t="str">
        <f t="shared" ref="B62:D66" si="0">B4</f>
        <v>VSI</v>
      </c>
      <c r="C62" s="36">
        <f t="shared" si="0"/>
        <v>36.080080000000073</v>
      </c>
      <c r="D62" s="98">
        <f t="shared" si="0"/>
        <v>2.5387631257914146E-2</v>
      </c>
      <c r="E62" s="38">
        <f>G4</f>
        <v>30.748431767851301</v>
      </c>
    </row>
    <row r="63" spans="2:6">
      <c r="B63" s="35" t="str">
        <f t="shared" si="0"/>
        <v>Argentum</v>
      </c>
      <c r="C63" s="36">
        <f t="shared" si="0"/>
        <v>-70.706560000000053</v>
      </c>
      <c r="D63" s="98">
        <f t="shared" si="0"/>
        <v>-3.9805286999413991E-2</v>
      </c>
      <c r="E63" s="38">
        <f>G5</f>
        <v>0.36329462208209051</v>
      </c>
    </row>
    <row r="64" spans="2:6">
      <c r="B64" s="35" t="str">
        <f t="shared" si="0"/>
        <v>Altus – Depozyt</v>
      </c>
      <c r="C64" s="36">
        <f t="shared" si="0"/>
        <v>57.630189999999949</v>
      </c>
      <c r="D64" s="98">
        <f t="shared" si="0"/>
        <v>2.0669541075545458E-2</v>
      </c>
      <c r="E64" s="38">
        <f>G6</f>
        <v>0</v>
      </c>
    </row>
    <row r="65" spans="2:5">
      <c r="B65" s="35" t="str">
        <f t="shared" si="0"/>
        <v>Altus – Zbalansovanyi</v>
      </c>
      <c r="C65" s="36">
        <f t="shared" si="0"/>
        <v>47.081689999999945</v>
      </c>
      <c r="D65" s="98">
        <f t="shared" si="0"/>
        <v>2.0794346988501404E-2</v>
      </c>
      <c r="E65" s="38">
        <f>G7</f>
        <v>0</v>
      </c>
    </row>
    <row r="66" spans="2:5">
      <c r="B66" s="125" t="str">
        <f t="shared" si="0"/>
        <v>Altus-Strategichnyi</v>
      </c>
      <c r="C66" s="126">
        <f t="shared" si="0"/>
        <v>4.4548699999999952</v>
      </c>
      <c r="D66" s="127">
        <f t="shared" si="0"/>
        <v>9.2244343450103225E-3</v>
      </c>
      <c r="E66" s="128">
        <f>G8</f>
        <v>0</v>
      </c>
    </row>
    <row r="67" spans="2:5">
      <c r="B67" s="124" t="str">
        <f>B22</f>
        <v xml:space="preserve">OTP Obligatsiinyi </v>
      </c>
      <c r="C67" s="36">
        <f t="shared" ref="C67:D70" si="1">C22</f>
        <v>-8.563969999999971</v>
      </c>
      <c r="D67" s="98">
        <f t="shared" si="1"/>
        <v>-1.5871510884727279E-2</v>
      </c>
      <c r="E67" s="38">
        <f>G22</f>
        <v>-9.6536658928571679</v>
      </c>
    </row>
    <row r="68" spans="2:5">
      <c r="B68" s="124" t="str">
        <f>B23</f>
        <v>KINTO-Ekviti</v>
      </c>
      <c r="C68" s="36">
        <f t="shared" si="1"/>
        <v>-110.2408999999999</v>
      </c>
      <c r="D68" s="98">
        <f t="shared" si="1"/>
        <v>-2.8939116758801255E-2</v>
      </c>
      <c r="E68" s="38">
        <f>G23</f>
        <v>-36.003887623971231</v>
      </c>
    </row>
    <row r="69" spans="2:5">
      <c r="B69" s="124" t="str">
        <f>B24</f>
        <v>UNIVER.UA/Taras Shevchenko: Fond Zaoshchadzhen</v>
      </c>
      <c r="C69" s="36">
        <f t="shared" si="1"/>
        <v>-68.269499999999994</v>
      </c>
      <c r="D69" s="98">
        <f t="shared" si="1"/>
        <v>-2.4315873221244517E-2</v>
      </c>
      <c r="E69" s="38">
        <f>G24</f>
        <v>-104.87038302970605</v>
      </c>
    </row>
    <row r="70" spans="2:5">
      <c r="B70" s="124" t="str">
        <f>B25</f>
        <v xml:space="preserve">OTP Klasychnyi </v>
      </c>
      <c r="C70" s="36">
        <f t="shared" si="1"/>
        <v>-233.08895000000018</v>
      </c>
      <c r="D70" s="98">
        <f t="shared" si="1"/>
        <v>-0.13290585946878583</v>
      </c>
      <c r="E70" s="38">
        <f>G25</f>
        <v>-264.85669154285716</v>
      </c>
    </row>
    <row r="71" spans="2:5">
      <c r="B71" s="124" t="str">
        <f>B26</f>
        <v xml:space="preserve">UNIVER.UA/Myhailo Grushevskyi: Fond Derzhavnyh Paperiv   </v>
      </c>
      <c r="C71" s="36">
        <f>C26</f>
        <v>-327.85548</v>
      </c>
      <c r="D71" s="98">
        <f>D26</f>
        <v>-8.3426693881491334E-2</v>
      </c>
      <c r="E71" s="38">
        <f>G26</f>
        <v>-371.33030743772019</v>
      </c>
    </row>
    <row r="72" spans="2:5">
      <c r="B72" s="135" t="s">
        <v>93</v>
      </c>
      <c r="C72" s="136">
        <f>C27-SUM(C62:C71)</f>
        <v>-385.04471920000128</v>
      </c>
      <c r="D72" s="137"/>
      <c r="E72" s="136">
        <f>G27-SUM(E62:E71)</f>
        <v>-11.153710607534208</v>
      </c>
    </row>
    <row r="73" spans="2:5" ht="15">
      <c r="B73" s="133" t="s">
        <v>94</v>
      </c>
      <c r="C73" s="134">
        <f>SUM(C62:C72)</f>
        <v>-1058.5232492000014</v>
      </c>
      <c r="D73" s="134"/>
      <c r="E73" s="134">
        <f>SUM(E62:E72)</f>
        <v>-766.7569197447126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13"/>
  <sheetViews>
    <sheetView zoomScale="80" workbookViewId="0">
      <selection activeCell="A25" sqref="A25:A31"/>
    </sheetView>
  </sheetViews>
  <sheetFormatPr defaultRowHeight="12.75"/>
  <cols>
    <col min="1" max="1" width="61.7109375" bestFit="1" customWidth="1"/>
    <col min="2" max="2" width="12.7109375" customWidth="1"/>
    <col min="3" max="3" width="2.7109375" customWidth="1"/>
  </cols>
  <sheetData>
    <row r="1" spans="1:3" ht="15.75" thickBot="1">
      <c r="A1" s="65" t="s">
        <v>29</v>
      </c>
      <c r="B1" s="66" t="s">
        <v>95</v>
      </c>
      <c r="C1" s="10"/>
    </row>
    <row r="2" spans="1:3" ht="14.25">
      <c r="A2" s="191" t="s">
        <v>68</v>
      </c>
      <c r="B2" s="164">
        <v>-4.0194059778766777E-2</v>
      </c>
      <c r="C2" s="10"/>
    </row>
    <row r="3" spans="1:3" ht="14.25">
      <c r="A3" s="138" t="s">
        <v>58</v>
      </c>
      <c r="B3" s="142">
        <v>-3.5402135737986784E-2</v>
      </c>
      <c r="C3" s="10"/>
    </row>
    <row r="4" spans="1:3" ht="14.25">
      <c r="A4" s="35" t="s">
        <v>57</v>
      </c>
      <c r="B4" s="142">
        <v>-3.1389520153772055E-2</v>
      </c>
      <c r="C4" s="10"/>
    </row>
    <row r="5" spans="1:3" ht="14.25">
      <c r="A5" s="35" t="s">
        <v>66</v>
      </c>
      <c r="B5" s="143">
        <v>-2.7134264213960146E-2</v>
      </c>
      <c r="C5" s="10"/>
    </row>
    <row r="6" spans="1:3" ht="14.25">
      <c r="A6" s="191" t="s">
        <v>75</v>
      </c>
      <c r="B6" s="143">
        <v>-2.1689527354590288E-2</v>
      </c>
      <c r="C6" s="10"/>
    </row>
    <row r="7" spans="1:3" ht="14.25">
      <c r="A7" s="35" t="s">
        <v>70</v>
      </c>
      <c r="B7" s="143">
        <v>-2.0356744762781154E-2</v>
      </c>
      <c r="C7" s="10"/>
    </row>
    <row r="8" spans="1:3" ht="14.25">
      <c r="A8" s="196" t="s">
        <v>67</v>
      </c>
      <c r="B8" s="144">
        <v>-1.9629841141989512E-2</v>
      </c>
      <c r="C8" s="10"/>
    </row>
    <row r="9" spans="1:3" ht="14.25">
      <c r="A9" s="196" t="s">
        <v>59</v>
      </c>
      <c r="B9" s="143">
        <v>-1.6876222775748073E-2</v>
      </c>
      <c r="C9" s="10"/>
    </row>
    <row r="10" spans="1:3" ht="14.25">
      <c r="A10" s="73" t="s">
        <v>69</v>
      </c>
      <c r="B10" s="143">
        <v>-1.4321108603191246E-2</v>
      </c>
      <c r="C10" s="10"/>
    </row>
    <row r="11" spans="1:3" ht="14.25">
      <c r="A11" s="35" t="s">
        <v>64</v>
      </c>
      <c r="B11" s="143">
        <v>-1.0547012331943773E-2</v>
      </c>
      <c r="C11" s="10"/>
    </row>
    <row r="12" spans="1:3" ht="14.25">
      <c r="A12" s="191" t="s">
        <v>56</v>
      </c>
      <c r="B12" s="143">
        <v>-9.9836723865375232E-3</v>
      </c>
      <c r="C12" s="10"/>
    </row>
    <row r="13" spans="1:3" ht="14.25">
      <c r="A13" s="73" t="s">
        <v>63</v>
      </c>
      <c r="B13" s="143">
        <v>-8.9873115965775074E-3</v>
      </c>
      <c r="C13" s="10"/>
    </row>
    <row r="14" spans="1:3" ht="14.25">
      <c r="A14" s="35" t="s">
        <v>61</v>
      </c>
      <c r="B14" s="143">
        <v>-4.8178655845795282E-3</v>
      </c>
      <c r="C14" s="10"/>
    </row>
    <row r="15" spans="1:3" ht="14.25">
      <c r="A15" s="138" t="s">
        <v>96</v>
      </c>
      <c r="B15" s="144">
        <v>-4.2901100751479015E-3</v>
      </c>
      <c r="C15" s="10"/>
    </row>
    <row r="16" spans="1:3" ht="14.25">
      <c r="A16" s="138" t="s">
        <v>97</v>
      </c>
      <c r="B16" s="143">
        <v>-2.0393141573479268E-3</v>
      </c>
      <c r="C16" s="10"/>
    </row>
    <row r="17" spans="1:3" ht="14.25">
      <c r="A17" s="198" t="s">
        <v>76</v>
      </c>
      <c r="B17" s="143">
        <v>2.0217343718977876E-3</v>
      </c>
      <c r="C17" s="10"/>
    </row>
    <row r="18" spans="1:3" ht="14.25">
      <c r="A18" s="191" t="s">
        <v>73</v>
      </c>
      <c r="B18" s="143">
        <v>3.0510729187338548E-3</v>
      </c>
      <c r="C18" s="10"/>
    </row>
    <row r="19" spans="1:3" ht="14.25">
      <c r="A19" s="35" t="s">
        <v>65</v>
      </c>
      <c r="B19" s="143">
        <v>9.2244343450333943E-3</v>
      </c>
      <c r="C19" s="10"/>
    </row>
    <row r="20" spans="1:3" ht="14.25">
      <c r="A20" s="200" t="s">
        <v>74</v>
      </c>
      <c r="B20" s="143">
        <v>1.1982691199850182E-2</v>
      </c>
      <c r="C20" s="10"/>
    </row>
    <row r="21" spans="1:3" ht="15">
      <c r="A21" s="199" t="s">
        <v>89</v>
      </c>
      <c r="B21" s="143">
        <v>1.3061722124299679E-2</v>
      </c>
      <c r="C21" s="10"/>
    </row>
    <row r="22" spans="1:3" ht="14.25">
      <c r="A22" s="73" t="s">
        <v>62</v>
      </c>
      <c r="B22" s="143">
        <v>1.8399158342087274E-2</v>
      </c>
      <c r="C22" s="10"/>
    </row>
    <row r="23" spans="1:3" ht="14.25">
      <c r="A23" s="35" t="s">
        <v>71</v>
      </c>
      <c r="B23" s="143">
        <v>2.066954107554908E-2</v>
      </c>
      <c r="C23" s="10"/>
    </row>
    <row r="24" spans="1:3" ht="14.25">
      <c r="A24" s="183" t="s">
        <v>55</v>
      </c>
      <c r="B24" s="143">
        <v>2.079434698850835E-2</v>
      </c>
      <c r="C24" s="10"/>
    </row>
    <row r="25" spans="1:3" ht="14.25">
      <c r="A25" s="201" t="s">
        <v>35</v>
      </c>
      <c r="B25" s="142">
        <v>-7.3240873603895914E-3</v>
      </c>
      <c r="C25" s="10"/>
    </row>
    <row r="26" spans="1:3" ht="14.25">
      <c r="A26" s="147" t="s">
        <v>36</v>
      </c>
      <c r="B26" s="142">
        <v>-3.6040308239478347E-2</v>
      </c>
      <c r="C26" s="10"/>
    </row>
    <row r="27" spans="1:3" ht="14.25">
      <c r="A27" s="147" t="s">
        <v>37</v>
      </c>
      <c r="B27" s="142">
        <v>-3.6768897503135278E-2</v>
      </c>
      <c r="C27" s="57"/>
    </row>
    <row r="28" spans="1:3" ht="14.25">
      <c r="A28" s="147" t="s">
        <v>98</v>
      </c>
      <c r="B28" s="142">
        <v>-2.8801931011558368E-3</v>
      </c>
      <c r="C28" s="9"/>
    </row>
    <row r="29" spans="1:3" ht="14.25">
      <c r="A29" s="147" t="s">
        <v>99</v>
      </c>
      <c r="B29" s="142">
        <v>7.6147262480403821E-3</v>
      </c>
      <c r="C29" s="76"/>
    </row>
    <row r="30" spans="1:3" ht="14.25">
      <c r="A30" s="147" t="s">
        <v>100</v>
      </c>
      <c r="B30" s="142">
        <v>1.8273972602739726E-2</v>
      </c>
      <c r="C30" s="10"/>
    </row>
    <row r="31" spans="1:3" ht="15" thickBot="1">
      <c r="A31" s="202" t="s">
        <v>101</v>
      </c>
      <c r="B31" s="145">
        <v>-1.7985180637313025E-2</v>
      </c>
      <c r="C31" s="10"/>
    </row>
    <row r="32" spans="1:3">
      <c r="B32" s="10"/>
      <c r="C32" s="10"/>
    </row>
    <row r="33" spans="2:3">
      <c r="C33" s="10"/>
    </row>
    <row r="34" spans="2:3">
      <c r="B34" s="10"/>
      <c r="C34" s="10"/>
    </row>
    <row r="35" spans="2:3">
      <c r="C35" s="10"/>
    </row>
    <row r="36" spans="2:3">
      <c r="B36" s="10"/>
    </row>
    <row r="37" spans="2:3">
      <c r="B37" s="10"/>
    </row>
    <row r="38" spans="2:3">
      <c r="B38" s="10"/>
    </row>
    <row r="39" spans="2:3">
      <c r="B39" s="10"/>
    </row>
    <row r="40" spans="2:3">
      <c r="B40" s="10"/>
    </row>
    <row r="41" spans="2:3">
      <c r="B41" s="10"/>
    </row>
    <row r="42" spans="2:3">
      <c r="B42" s="10"/>
    </row>
    <row r="43" spans="2:3">
      <c r="B43" s="10"/>
    </row>
    <row r="44" spans="2:3">
      <c r="B44" s="10"/>
    </row>
    <row r="45" spans="2:3">
      <c r="B45" s="10"/>
    </row>
    <row r="46" spans="2:3">
      <c r="B46" s="10"/>
    </row>
    <row r="47" spans="2:3">
      <c r="B47" s="10"/>
    </row>
    <row r="48" spans="2:3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9"/>
  <sheetViews>
    <sheetView zoomScale="85" workbookViewId="0">
      <selection activeCell="I5" sqref="I5:I8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166" t="s">
        <v>139</v>
      </c>
      <c r="B1" s="166"/>
      <c r="C1" s="166"/>
      <c r="D1" s="166"/>
      <c r="E1" s="166"/>
      <c r="F1" s="166"/>
      <c r="G1" s="166"/>
      <c r="H1" s="166"/>
      <c r="I1" s="166"/>
      <c r="J1" s="166"/>
      <c r="K1" s="13"/>
      <c r="L1" s="14"/>
      <c r="M1" s="14"/>
    </row>
    <row r="2" spans="1:13" ht="45.75" thickBot="1">
      <c r="A2" s="15" t="s">
        <v>81</v>
      </c>
      <c r="B2" s="15" t="s">
        <v>29</v>
      </c>
      <c r="C2" s="42" t="s">
        <v>140</v>
      </c>
      <c r="D2" s="42" t="s">
        <v>141</v>
      </c>
      <c r="E2" s="42" t="s">
        <v>116</v>
      </c>
      <c r="F2" s="42" t="s">
        <v>117</v>
      </c>
      <c r="G2" s="42" t="s">
        <v>118</v>
      </c>
      <c r="H2" s="42" t="s">
        <v>119</v>
      </c>
      <c r="I2" s="17" t="s">
        <v>120</v>
      </c>
      <c r="J2" s="18" t="s">
        <v>121</v>
      </c>
    </row>
    <row r="3" spans="1:13">
      <c r="A3" s="21">
        <v>1</v>
      </c>
      <c r="B3" s="73" t="s">
        <v>142</v>
      </c>
      <c r="C3" s="209" t="s">
        <v>148</v>
      </c>
      <c r="D3" s="210" t="s">
        <v>149</v>
      </c>
      <c r="E3" s="86">
        <v>10811382.289999999</v>
      </c>
      <c r="F3" s="87">
        <v>32580</v>
      </c>
      <c r="G3" s="86">
        <v>331.84107704112949</v>
      </c>
      <c r="H3" s="51">
        <v>100</v>
      </c>
      <c r="I3" s="206" t="s">
        <v>151</v>
      </c>
      <c r="J3" s="88" t="s">
        <v>19</v>
      </c>
    </row>
    <row r="4" spans="1:13" ht="14.25" customHeight="1">
      <c r="A4" s="21">
        <v>2</v>
      </c>
      <c r="B4" s="191" t="s">
        <v>143</v>
      </c>
      <c r="C4" s="209" t="s">
        <v>148</v>
      </c>
      <c r="D4" s="112" t="s">
        <v>150</v>
      </c>
      <c r="E4" s="86">
        <v>1986338.17</v>
      </c>
      <c r="F4" s="87">
        <v>56724</v>
      </c>
      <c r="G4" s="86">
        <v>35.017596960722095</v>
      </c>
      <c r="H4" s="84">
        <v>100</v>
      </c>
      <c r="I4" s="206" t="s">
        <v>151</v>
      </c>
      <c r="J4" s="88" t="s">
        <v>12</v>
      </c>
    </row>
    <row r="5" spans="1:13">
      <c r="A5" s="21">
        <v>3</v>
      </c>
      <c r="B5" s="191" t="s">
        <v>144</v>
      </c>
      <c r="C5" s="209" t="s">
        <v>148</v>
      </c>
      <c r="D5" s="112" t="s">
        <v>150</v>
      </c>
      <c r="E5" s="86">
        <v>1368025.7901999999</v>
      </c>
      <c r="F5" s="87">
        <v>2940</v>
      </c>
      <c r="G5" s="86">
        <v>465.31489462585034</v>
      </c>
      <c r="H5" s="51">
        <v>1000</v>
      </c>
      <c r="I5" s="191" t="s">
        <v>152</v>
      </c>
      <c r="J5" s="88" t="s">
        <v>10</v>
      </c>
    </row>
    <row r="6" spans="1:13">
      <c r="A6" s="21">
        <v>4</v>
      </c>
      <c r="B6" s="85" t="s">
        <v>145</v>
      </c>
      <c r="C6" s="209" t="s">
        <v>148</v>
      </c>
      <c r="D6" s="210" t="s">
        <v>149</v>
      </c>
      <c r="E6" s="86">
        <v>1094032.6399999999</v>
      </c>
      <c r="F6" s="87">
        <v>795</v>
      </c>
      <c r="G6" s="86">
        <v>1376.141685534591</v>
      </c>
      <c r="H6" s="51">
        <v>1000</v>
      </c>
      <c r="I6" s="85" t="s">
        <v>153</v>
      </c>
      <c r="J6" s="88" t="s">
        <v>26</v>
      </c>
    </row>
    <row r="7" spans="1:13" s="43" customFormat="1" collapsed="1">
      <c r="A7" s="21">
        <v>7</v>
      </c>
      <c r="B7" s="73" t="s">
        <v>146</v>
      </c>
      <c r="C7" s="209" t="s">
        <v>148</v>
      </c>
      <c r="D7" s="210" t="s">
        <v>149</v>
      </c>
      <c r="E7" s="86">
        <v>784479.63</v>
      </c>
      <c r="F7" s="87">
        <v>910</v>
      </c>
      <c r="G7" s="86">
        <v>862.06552747252749</v>
      </c>
      <c r="H7" s="51">
        <v>1000</v>
      </c>
      <c r="I7" s="206" t="s">
        <v>154</v>
      </c>
      <c r="J7" s="88" t="s">
        <v>13</v>
      </c>
    </row>
    <row r="8" spans="1:13" s="43" customFormat="1">
      <c r="A8" s="21">
        <v>8</v>
      </c>
      <c r="B8" s="208" t="s">
        <v>147</v>
      </c>
      <c r="C8" s="209" t="s">
        <v>148</v>
      </c>
      <c r="D8" s="210" t="s">
        <v>149</v>
      </c>
      <c r="E8" s="86">
        <v>632856.78</v>
      </c>
      <c r="F8" s="87">
        <v>679</v>
      </c>
      <c r="G8" s="86">
        <v>932.04238586156112</v>
      </c>
      <c r="H8" s="51">
        <v>1000</v>
      </c>
      <c r="I8" s="191" t="s">
        <v>155</v>
      </c>
      <c r="J8" s="88" t="s">
        <v>14</v>
      </c>
    </row>
    <row r="9" spans="1:13" ht="15.75" customHeight="1" thickBot="1">
      <c r="A9" s="167" t="s">
        <v>94</v>
      </c>
      <c r="B9" s="168"/>
      <c r="C9" s="113" t="s">
        <v>17</v>
      </c>
      <c r="D9" s="113" t="s">
        <v>17</v>
      </c>
      <c r="E9" s="100">
        <f>SUM(E3:E8)</f>
        <v>16677115.3002</v>
      </c>
      <c r="F9" s="101">
        <f>SUM(F3:F8)</f>
        <v>94628</v>
      </c>
      <c r="G9" s="113" t="s">
        <v>17</v>
      </c>
      <c r="H9" s="113" t="s">
        <v>17</v>
      </c>
      <c r="I9" s="113" t="s">
        <v>17</v>
      </c>
      <c r="J9" s="114" t="s">
        <v>17</v>
      </c>
    </row>
  </sheetData>
  <mergeCells count="2">
    <mergeCell ref="A1:J1"/>
    <mergeCell ref="A9:B9"/>
  </mergeCells>
  <phoneticPr fontId="11" type="noConversion"/>
  <hyperlinks>
    <hyperlink ref="J5" r:id="rId1" display="http://am.concorde.ua/"/>
    <hyperlink ref="J6" r:id="rId2" display="http://www.dragon-am.com/"/>
    <hyperlink ref="J7" r:id="rId3" display="http://otpcapital.com.ua/"/>
    <hyperlink ref="J3" r:id="rId4"/>
    <hyperlink ref="J9" r:id="rId5" display="http://www.sem.biz.ua/"/>
    <hyperlink ref="J4" r:id="rId6" display="http://www.kua-absolut.com/"/>
  </hyperlinks>
  <pageMargins left="0.75" right="0.75" top="1" bottom="1" header="0.5" footer="0.5"/>
  <pageSetup paperSize="9" scale="60" orientation="landscape" verticalDpi="1200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1"/>
  <sheetViews>
    <sheetView zoomScale="85" workbookViewId="0">
      <selection activeCell="I7" sqref="I7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78" t="s">
        <v>156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1" customFormat="1" ht="15.75" customHeight="1" thickBot="1">
      <c r="A2" s="186" t="s">
        <v>44</v>
      </c>
      <c r="B2" s="104"/>
      <c r="C2" s="105"/>
      <c r="D2" s="106"/>
      <c r="E2" s="173" t="s">
        <v>43</v>
      </c>
      <c r="F2" s="173"/>
      <c r="G2" s="173"/>
      <c r="H2" s="173"/>
      <c r="I2" s="173"/>
      <c r="J2" s="173"/>
      <c r="K2" s="173"/>
    </row>
    <row r="3" spans="1:11" customFormat="1" ht="64.5" thickBot="1">
      <c r="A3" s="186"/>
      <c r="B3" s="187" t="s">
        <v>29</v>
      </c>
      <c r="C3" s="188" t="s">
        <v>45</v>
      </c>
      <c r="D3" s="188" t="s">
        <v>46</v>
      </c>
      <c r="E3" s="189" t="s">
        <v>47</v>
      </c>
      <c r="F3" s="189" t="s">
        <v>157</v>
      </c>
      <c r="G3" s="17" t="s">
        <v>50</v>
      </c>
      <c r="H3" s="17" t="s">
        <v>49</v>
      </c>
      <c r="I3" s="17" t="s">
        <v>51</v>
      </c>
      <c r="J3" s="190" t="s">
        <v>52</v>
      </c>
      <c r="K3" s="190" t="s">
        <v>53</v>
      </c>
    </row>
    <row r="4" spans="1:11" customFormat="1" collapsed="1">
      <c r="A4" s="21">
        <v>1</v>
      </c>
      <c r="B4" s="73" t="s">
        <v>158</v>
      </c>
      <c r="C4" s="107">
        <v>38441</v>
      </c>
      <c r="D4" s="107">
        <v>38625</v>
      </c>
      <c r="E4" s="102">
        <v>-6.4011665888715763E-3</v>
      </c>
      <c r="F4" s="102">
        <v>-2.3052457762040346E-2</v>
      </c>
      <c r="G4" s="102">
        <v>1.669519814146514E-2</v>
      </c>
      <c r="H4" s="102">
        <v>-0.11697085677139585</v>
      </c>
      <c r="I4" s="102">
        <v>-2.7667103147813288E-2</v>
      </c>
      <c r="J4" s="108">
        <v>-6.7957614138438927E-2</v>
      </c>
      <c r="K4" s="162">
        <v>-7.1278036762333352E-3</v>
      </c>
    </row>
    <row r="5" spans="1:11" customFormat="1" collapsed="1">
      <c r="A5" s="21">
        <v>2</v>
      </c>
      <c r="B5" s="147" t="s">
        <v>142</v>
      </c>
      <c r="C5" s="107">
        <v>38862</v>
      </c>
      <c r="D5" s="107">
        <v>38958</v>
      </c>
      <c r="E5" s="102">
        <v>-3.0038427064271178E-2</v>
      </c>
      <c r="F5" s="102">
        <v>-2.1269566842552989E-2</v>
      </c>
      <c r="G5" s="102">
        <v>9.2659548520802604E-2</v>
      </c>
      <c r="H5" s="102">
        <v>-1.2570625893365328E-2</v>
      </c>
      <c r="I5" s="102">
        <v>0.10545381881196514</v>
      </c>
      <c r="J5" s="108">
        <v>2.3184107704113432</v>
      </c>
      <c r="K5" s="163">
        <v>0.14382821456502826</v>
      </c>
    </row>
    <row r="6" spans="1:11" customFormat="1">
      <c r="A6" s="21">
        <v>3</v>
      </c>
      <c r="B6" s="147" t="s">
        <v>159</v>
      </c>
      <c r="C6" s="107">
        <v>39048</v>
      </c>
      <c r="D6" s="107">
        <v>39140</v>
      </c>
      <c r="E6" s="102">
        <v>-1.6348392459603289E-2</v>
      </c>
      <c r="F6" s="102">
        <v>-3.7056390382506854E-2</v>
      </c>
      <c r="G6" s="102">
        <v>-1.381973275819226E-2</v>
      </c>
      <c r="H6" s="102">
        <v>-0.24479872650547563</v>
      </c>
      <c r="I6" s="102">
        <v>-8.1319307343808545E-2</v>
      </c>
      <c r="J6" s="108">
        <v>-0.53468510537414526</v>
      </c>
      <c r="K6" s="163">
        <v>-8.6781596704229025E-2</v>
      </c>
    </row>
    <row r="7" spans="1:11" customFormat="1">
      <c r="A7" s="21">
        <v>4</v>
      </c>
      <c r="B7" s="25" t="s">
        <v>145</v>
      </c>
      <c r="C7" s="107">
        <v>39100</v>
      </c>
      <c r="D7" s="107">
        <v>39268</v>
      </c>
      <c r="E7" s="102">
        <v>-6.5174777102585679E-3</v>
      </c>
      <c r="F7" s="102">
        <v>-9.6528946505270996E-3</v>
      </c>
      <c r="G7" s="102">
        <v>3.3100547835514194E-2</v>
      </c>
      <c r="H7" s="102">
        <v>-3.3520271770918098E-2</v>
      </c>
      <c r="I7" s="102" t="s">
        <v>79</v>
      </c>
      <c r="J7" s="108">
        <v>0.37614168553459404</v>
      </c>
      <c r="K7" s="163">
        <v>4.0323159057519264E-2</v>
      </c>
    </row>
    <row r="8" spans="1:11" customFormat="1">
      <c r="A8" s="21">
        <v>5</v>
      </c>
      <c r="B8" s="208" t="s">
        <v>146</v>
      </c>
      <c r="C8" s="107">
        <v>39647</v>
      </c>
      <c r="D8" s="107">
        <v>39861</v>
      </c>
      <c r="E8" s="102">
        <v>-1.9272710511458957E-2</v>
      </c>
      <c r="F8" s="102">
        <v>-8.5517533403872914E-2</v>
      </c>
      <c r="G8" s="102" t="s">
        <v>79</v>
      </c>
      <c r="H8" s="102">
        <v>-0.11682739371690232</v>
      </c>
      <c r="I8" s="102">
        <v>-1.7236552518614778E-2</v>
      </c>
      <c r="J8" s="108">
        <v>-0.13793447252747149</v>
      </c>
      <c r="K8" s="163">
        <v>-2.2741565338078806E-2</v>
      </c>
    </row>
    <row r="9" spans="1:11" customFormat="1">
      <c r="A9" s="21">
        <v>6</v>
      </c>
      <c r="B9" s="211" t="s">
        <v>143</v>
      </c>
      <c r="C9" s="107">
        <v>40253</v>
      </c>
      <c r="D9" s="107">
        <v>40445</v>
      </c>
      <c r="E9" s="102">
        <v>-1.6685691004756364E-2</v>
      </c>
      <c r="F9" s="102">
        <v>-7.1834022213814852E-2</v>
      </c>
      <c r="G9" s="102">
        <v>-1.0394714325163257E-2</v>
      </c>
      <c r="H9" s="102">
        <v>-0.21051278453472977</v>
      </c>
      <c r="I9" s="102">
        <v>-4.0150867301126936E-2</v>
      </c>
      <c r="J9" s="108">
        <v>-0.64982403039277814</v>
      </c>
      <c r="K9" s="163">
        <v>-0.19447650468876276</v>
      </c>
    </row>
    <row r="10" spans="1:11" ht="15.75" thickBot="1">
      <c r="A10" s="146"/>
      <c r="B10" s="212" t="s">
        <v>77</v>
      </c>
      <c r="C10" s="152" t="s">
        <v>17</v>
      </c>
      <c r="D10" s="152" t="s">
        <v>17</v>
      </c>
      <c r="E10" s="153">
        <f>AVERAGE(E4:E9)</f>
        <v>-1.5877310889869989E-2</v>
      </c>
      <c r="F10" s="153">
        <f>AVERAGE(F4:F9)</f>
        <v>-4.1397144209219174E-2</v>
      </c>
      <c r="G10" s="153">
        <f>AVERAGE(G4:G9)</f>
        <v>2.3648169482885284E-2</v>
      </c>
      <c r="H10" s="153">
        <f>AVERAGE(H4:H9)</f>
        <v>-0.12253344319879783</v>
      </c>
      <c r="I10" s="153">
        <f>AVERAGE(I4:I9)</f>
        <v>-1.2184002299879681E-2</v>
      </c>
      <c r="J10" s="152" t="s">
        <v>17</v>
      </c>
      <c r="K10" s="152" t="s">
        <v>17</v>
      </c>
    </row>
    <row r="11" spans="1:11" ht="15" thickBot="1">
      <c r="A11" s="179" t="s">
        <v>78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</row>
    <row r="12" spans="1:11">
      <c r="B12" s="27"/>
      <c r="C12" s="28"/>
      <c r="D12" s="28"/>
      <c r="E12" s="27"/>
      <c r="F12" s="27"/>
      <c r="G12" s="27"/>
      <c r="H12" s="27"/>
      <c r="I12" s="2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119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0" spans="2:9">
      <c r="B20" s="27"/>
      <c r="C20" s="28"/>
      <c r="D20" s="28"/>
      <c r="E20" s="27"/>
      <c r="F20" s="27"/>
      <c r="G20" s="27"/>
      <c r="H20" s="27"/>
      <c r="I20" s="27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</sheetData>
  <mergeCells count="4">
    <mergeCell ref="A2:A3"/>
    <mergeCell ref="A1:J1"/>
    <mergeCell ref="E2:K2"/>
    <mergeCell ref="A11:K11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4"/>
  <sheetViews>
    <sheetView zoomScale="85" workbookViewId="0">
      <selection activeCell="B37" sqref="B37:E37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175" t="s">
        <v>160</v>
      </c>
      <c r="B1" s="175"/>
      <c r="C1" s="175"/>
      <c r="D1" s="175"/>
      <c r="E1" s="175"/>
      <c r="F1" s="175"/>
      <c r="G1" s="175"/>
    </row>
    <row r="2" spans="1:7" s="29" customFormat="1" ht="15.75" customHeight="1" thickBot="1">
      <c r="A2" s="171" t="s">
        <v>81</v>
      </c>
      <c r="B2" s="92"/>
      <c r="C2" s="176" t="s">
        <v>82</v>
      </c>
      <c r="D2" s="177"/>
      <c r="E2" s="213" t="s">
        <v>83</v>
      </c>
      <c r="F2" s="213"/>
      <c r="G2" s="93"/>
    </row>
    <row r="3" spans="1:7" s="29" customFormat="1" ht="45.75" thickBot="1">
      <c r="A3" s="172"/>
      <c r="B3" s="33" t="s">
        <v>29</v>
      </c>
      <c r="C3" s="33" t="s">
        <v>84</v>
      </c>
      <c r="D3" s="33" t="s">
        <v>85</v>
      </c>
      <c r="E3" s="33" t="s">
        <v>86</v>
      </c>
      <c r="F3" s="33" t="s">
        <v>85</v>
      </c>
      <c r="G3" s="34" t="s">
        <v>161</v>
      </c>
    </row>
    <row r="4" spans="1:7" s="29" customFormat="1">
      <c r="A4" s="21">
        <v>1</v>
      </c>
      <c r="B4" s="35" t="s">
        <v>158</v>
      </c>
      <c r="C4" s="36">
        <v>-4.0771199999999954</v>
      </c>
      <c r="D4" s="102">
        <v>-6.4011665888720872E-3</v>
      </c>
      <c r="E4" s="37">
        <v>0</v>
      </c>
      <c r="F4" s="102">
        <v>0</v>
      </c>
      <c r="G4" s="38">
        <v>0</v>
      </c>
    </row>
    <row r="5" spans="1:7" s="29" customFormat="1">
      <c r="A5" s="21">
        <v>2</v>
      </c>
      <c r="B5" s="35" t="s">
        <v>162</v>
      </c>
      <c r="C5" s="36">
        <v>-7.177110000000102</v>
      </c>
      <c r="D5" s="102">
        <v>-6.5174777103091421E-3</v>
      </c>
      <c r="E5" s="37">
        <v>0</v>
      </c>
      <c r="F5" s="102">
        <v>0</v>
      </c>
      <c r="G5" s="38">
        <v>0</v>
      </c>
    </row>
    <row r="6" spans="1:7" s="29" customFormat="1">
      <c r="A6" s="21">
        <v>3</v>
      </c>
      <c r="B6" s="35" t="s">
        <v>163</v>
      </c>
      <c r="C6" s="36">
        <v>-15.416160000000033</v>
      </c>
      <c r="D6" s="102">
        <v>-1.9272710511453038E-2</v>
      </c>
      <c r="E6" s="37">
        <v>0</v>
      </c>
      <c r="F6" s="102">
        <v>0</v>
      </c>
      <c r="G6" s="38">
        <v>0</v>
      </c>
    </row>
    <row r="7" spans="1:7" s="29" customFormat="1">
      <c r="A7" s="21">
        <v>4</v>
      </c>
      <c r="B7" s="35" t="s">
        <v>164</v>
      </c>
      <c r="C7" s="36">
        <v>-33.705830000000077</v>
      </c>
      <c r="D7" s="102">
        <v>-1.6685691004750428E-2</v>
      </c>
      <c r="E7" s="37">
        <v>0</v>
      </c>
      <c r="F7" s="102">
        <v>0</v>
      </c>
      <c r="G7" s="38">
        <v>0</v>
      </c>
    </row>
    <row r="8" spans="1:7" s="29" customFormat="1">
      <c r="A8" s="21">
        <v>5</v>
      </c>
      <c r="B8" s="73" t="s">
        <v>144</v>
      </c>
      <c r="C8" s="36">
        <v>-23.209780000000027</v>
      </c>
      <c r="D8" s="102">
        <v>-1.6682854073852827E-2</v>
      </c>
      <c r="E8" s="37">
        <v>-1</v>
      </c>
      <c r="F8" s="102">
        <v>-3.4002040122407346E-4</v>
      </c>
      <c r="G8" s="38">
        <v>-0.46510729350557883</v>
      </c>
    </row>
    <row r="9" spans="1:7" s="29" customFormat="1">
      <c r="A9" s="21">
        <v>6</v>
      </c>
      <c r="B9" s="214" t="s">
        <v>165</v>
      </c>
      <c r="C9" s="36">
        <v>-734.40774999999996</v>
      </c>
      <c r="D9" s="102">
        <v>-6.360827171251765E-2</v>
      </c>
      <c r="E9" s="37">
        <v>-1168</v>
      </c>
      <c r="F9" s="102">
        <v>-3.4609458338271899E-2</v>
      </c>
      <c r="G9" s="38">
        <v>-397.91568225267656</v>
      </c>
    </row>
    <row r="10" spans="1:7" s="29" customFormat="1" ht="15.75" thickBot="1">
      <c r="A10" s="115"/>
      <c r="B10" s="94" t="s">
        <v>94</v>
      </c>
      <c r="C10" s="116">
        <v>-817.9937500000002</v>
      </c>
      <c r="D10" s="99">
        <v>-4.6755567379024088E-2</v>
      </c>
      <c r="E10" s="96">
        <v>-1169</v>
      </c>
      <c r="F10" s="99">
        <v>-1.2202887355553933E-2</v>
      </c>
      <c r="G10" s="97">
        <v>-398.38078954618214</v>
      </c>
    </row>
    <row r="11" spans="1:7" s="29" customFormat="1">
      <c r="D11" s="39"/>
    </row>
    <row r="12" spans="1:7" s="29" customFormat="1">
      <c r="D12" s="39"/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/>
    <row r="33" spans="1:9" s="29" customFormat="1"/>
    <row r="34" spans="1:9" s="29" customFormat="1">
      <c r="H34" s="22"/>
      <c r="I34" s="22"/>
    </row>
    <row r="37" spans="1:9" ht="30.75" thickBot="1">
      <c r="B37" s="40" t="s">
        <v>29</v>
      </c>
      <c r="C37" s="33" t="s">
        <v>166</v>
      </c>
      <c r="D37" s="33" t="s">
        <v>167</v>
      </c>
      <c r="E37" s="34" t="s">
        <v>168</v>
      </c>
    </row>
    <row r="38" spans="1:9">
      <c r="A38" s="22">
        <v>1</v>
      </c>
      <c r="B38" s="35" t="str">
        <f t="shared" ref="B38:D43" si="0">B4</f>
        <v>Optimum</v>
      </c>
      <c r="C38" s="120">
        <f t="shared" si="0"/>
        <v>-4.0771199999999954</v>
      </c>
      <c r="D38" s="102">
        <f t="shared" si="0"/>
        <v>-6.4011665888720872E-3</v>
      </c>
      <c r="E38" s="121">
        <f t="shared" ref="E38:E43" si="1">G4</f>
        <v>0</v>
      </c>
    </row>
    <row r="39" spans="1:9">
      <c r="A39" s="22">
        <v>2</v>
      </c>
      <c r="B39" s="35" t="str">
        <f t="shared" si="0"/>
        <v>Zbalansovanyi Fond "Parytet"</v>
      </c>
      <c r="C39" s="120">
        <f t="shared" si="0"/>
        <v>-7.177110000000102</v>
      </c>
      <c r="D39" s="102">
        <f t="shared" si="0"/>
        <v>-6.5174777103091421E-3</v>
      </c>
      <c r="E39" s="121">
        <f t="shared" si="1"/>
        <v>0</v>
      </c>
    </row>
    <row r="40" spans="1:9">
      <c r="A40" s="22">
        <v>3</v>
      </c>
      <c r="B40" s="35" t="str">
        <f t="shared" si="0"/>
        <v>"UNIVER.UA/Otaman: Fond Perspectyvnyh Aktsii"</v>
      </c>
      <c r="C40" s="120">
        <f t="shared" si="0"/>
        <v>-15.416160000000033</v>
      </c>
      <c r="D40" s="102">
        <f t="shared" si="0"/>
        <v>-1.9272710511453038E-2</v>
      </c>
      <c r="E40" s="121">
        <f t="shared" si="1"/>
        <v>0</v>
      </c>
    </row>
    <row r="41" spans="1:9">
      <c r="A41" s="22">
        <v>4</v>
      </c>
      <c r="B41" s="35" t="str">
        <f t="shared" si="0"/>
        <v>Аurum</v>
      </c>
      <c r="C41" s="120">
        <f t="shared" si="0"/>
        <v>-33.705830000000077</v>
      </c>
      <c r="D41" s="102">
        <f t="shared" si="0"/>
        <v>-1.6685691004750428E-2</v>
      </c>
      <c r="E41" s="121">
        <f t="shared" si="1"/>
        <v>0</v>
      </c>
    </row>
    <row r="42" spans="1:9">
      <c r="A42" s="22">
        <v>5</v>
      </c>
      <c r="B42" s="35" t="str">
        <f t="shared" si="0"/>
        <v>TASK Ukrainskyi Kapital</v>
      </c>
      <c r="C42" s="120">
        <f t="shared" si="0"/>
        <v>-23.209780000000027</v>
      </c>
      <c r="D42" s="102">
        <f t="shared" si="0"/>
        <v>-1.6682854073852827E-2</v>
      </c>
      <c r="E42" s="121">
        <f t="shared" si="1"/>
        <v>-0.46510729350557883</v>
      </c>
    </row>
    <row r="43" spans="1:9">
      <c r="A43" s="22">
        <v>6</v>
      </c>
      <c r="B43" s="35" t="str">
        <f t="shared" si="0"/>
        <v xml:space="preserve">Platynum </v>
      </c>
      <c r="C43" s="120">
        <f t="shared" si="0"/>
        <v>-734.40774999999996</v>
      </c>
      <c r="D43" s="102">
        <f t="shared" si="0"/>
        <v>-6.360827171251765E-2</v>
      </c>
      <c r="E43" s="121">
        <f t="shared" si="1"/>
        <v>-397.91568225267656</v>
      </c>
    </row>
    <row r="44" spans="1:9">
      <c r="B44" s="35"/>
      <c r="C44" s="120"/>
      <c r="D44" s="102"/>
      <c r="E44" s="121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7"/>
  <sheetViews>
    <sheetView zoomScale="85" workbookViewId="0">
      <selection activeCell="A8" sqref="A8:A14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29</v>
      </c>
      <c r="B1" s="66" t="s">
        <v>95</v>
      </c>
      <c r="C1" s="10"/>
      <c r="D1" s="10"/>
    </row>
    <row r="2" spans="1:4" ht="14.25">
      <c r="A2" s="215" t="s">
        <v>142</v>
      </c>
      <c r="B2" s="139">
        <v>-3.0038427064271178E-2</v>
      </c>
      <c r="C2" s="10"/>
      <c r="D2" s="10"/>
    </row>
    <row r="3" spans="1:4" ht="14.25">
      <c r="A3" s="35" t="s">
        <v>163</v>
      </c>
      <c r="B3" s="139">
        <v>-1.9272710511458957E-2</v>
      </c>
      <c r="C3" s="10"/>
      <c r="D3" s="10"/>
    </row>
    <row r="4" spans="1:4" ht="14.25">
      <c r="A4" s="216" t="s">
        <v>143</v>
      </c>
      <c r="B4" s="139">
        <v>-1.6685691004756364E-2</v>
      </c>
      <c r="C4" s="10"/>
      <c r="D4" s="10"/>
    </row>
    <row r="5" spans="1:4" ht="14.25">
      <c r="A5" s="73" t="s">
        <v>144</v>
      </c>
      <c r="B5" s="139">
        <v>-1.6348392459603289E-2</v>
      </c>
      <c r="C5" s="10"/>
      <c r="D5" s="10"/>
    </row>
    <row r="6" spans="1:4" ht="14.25">
      <c r="A6" s="25" t="s">
        <v>162</v>
      </c>
      <c r="B6" s="139">
        <v>-6.5174777102585679E-3</v>
      </c>
      <c r="C6" s="10"/>
      <c r="D6" s="10"/>
    </row>
    <row r="7" spans="1:4" ht="14.25">
      <c r="A7" s="77" t="s">
        <v>158</v>
      </c>
      <c r="B7" s="139">
        <v>-6.4011665888715763E-3</v>
      </c>
      <c r="C7" s="10"/>
      <c r="D7" s="10"/>
    </row>
    <row r="8" spans="1:4" ht="14.25">
      <c r="A8" s="147" t="s">
        <v>35</v>
      </c>
      <c r="B8" s="140">
        <v>1.5877310889869999E-2</v>
      </c>
      <c r="C8" s="10"/>
      <c r="D8" s="10"/>
    </row>
    <row r="9" spans="1:4" ht="14.25">
      <c r="A9" s="147" t="s">
        <v>36</v>
      </c>
      <c r="B9" s="140">
        <v>-3.6040308239478347E-2</v>
      </c>
      <c r="C9" s="10"/>
      <c r="D9" s="10"/>
    </row>
    <row r="10" spans="1:4" ht="14.25">
      <c r="A10" s="147" t="s">
        <v>37</v>
      </c>
      <c r="B10" s="140">
        <v>-3.6768897503135278E-2</v>
      </c>
      <c r="C10" s="10"/>
      <c r="D10" s="10"/>
    </row>
    <row r="11" spans="1:4" ht="14.25">
      <c r="A11" s="147" t="s">
        <v>38</v>
      </c>
      <c r="B11" s="140">
        <v>-2.8801931011558368E-3</v>
      </c>
      <c r="C11" s="10"/>
      <c r="D11" s="10"/>
    </row>
    <row r="12" spans="1:4" ht="14.25">
      <c r="A12" s="147" t="s">
        <v>39</v>
      </c>
      <c r="B12" s="140">
        <v>7.6147262480403821E-3</v>
      </c>
      <c r="C12" s="10"/>
      <c r="D12" s="10"/>
    </row>
    <row r="13" spans="1:4" ht="14.25">
      <c r="A13" s="147" t="s">
        <v>40</v>
      </c>
      <c r="B13" s="140">
        <v>1.8273972602739726E-2</v>
      </c>
      <c r="C13" s="10"/>
      <c r="D13" s="10"/>
    </row>
    <row r="14" spans="1:4" ht="15" thickBot="1">
      <c r="A14" s="185" t="s">
        <v>41</v>
      </c>
      <c r="B14" s="141">
        <v>-1.7985180637313025E-2</v>
      </c>
      <c r="C14" s="10"/>
      <c r="D14" s="10"/>
    </row>
    <row r="15" spans="1:4">
      <c r="B15" s="10"/>
      <c r="C15" s="10"/>
      <c r="D15" s="10"/>
    </row>
    <row r="16" spans="1:4" ht="14.25">
      <c r="A16" s="53"/>
      <c r="B16" s="54"/>
      <c r="C16" s="10"/>
      <c r="D16" s="10"/>
    </row>
    <row r="17" spans="1:4" ht="14.25">
      <c r="A17" s="53"/>
      <c r="B17" s="54"/>
      <c r="C17" s="10"/>
      <c r="D17" s="10"/>
    </row>
    <row r="18" spans="1:4" ht="14.25">
      <c r="A18" s="53"/>
      <c r="B18" s="54"/>
      <c r="C18" s="10"/>
      <c r="D18" s="10"/>
    </row>
    <row r="19" spans="1:4" ht="14.25">
      <c r="A19" s="53"/>
      <c r="B19" s="54"/>
      <c r="C19" s="10"/>
      <c r="D19" s="10"/>
    </row>
    <row r="20" spans="1:4" ht="14.25">
      <c r="A20" s="53"/>
      <c r="B20" s="54"/>
      <c r="C20" s="10"/>
      <c r="D20" s="10"/>
    </row>
    <row r="21" spans="1:4">
      <c r="B21" s="10"/>
    </row>
    <row r="25" spans="1:4">
      <c r="A25" s="7"/>
      <c r="B25" s="8"/>
    </row>
    <row r="26" spans="1:4">
      <c r="B26" s="8"/>
    </row>
    <row r="27" spans="1:4">
      <c r="B27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2015-08-12T03:46:09Z</dcterms:modified>
</cp:coreProperties>
</file>