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икита\Desktop\ПЕРЕВОД УАИБ\"/>
    </mc:Choice>
  </mc:AlternateContent>
  <xr:revisionPtr revIDLastSave="0" documentId="8_{098FDAC0-8867-4D82-8F97-98C50893691F}" xr6:coauthVersionLast="45" xr6:coauthVersionMax="45" xr10:uidLastSave="{00000000-0000-0000-0000-000000000000}"/>
  <bookViews>
    <workbookView xWindow="-120" yWindow="-120" windowWidth="19440" windowHeight="15000" tabRatio="904" firstSheet="4" activeTab="12"/>
  </bookViews>
  <sheets>
    <sheet name="IDX + ROR" sheetId="1" r:id="rId1"/>
    <sheet name="O_NAV" sheetId="12" r:id="rId2"/>
    <sheet name="O_ROR" sheetId="21" r:id="rId3"/>
    <sheet name="O_dynamics NAV" sheetId="14" r:id="rId4"/>
    <sheet name="O_diagram(ROR)" sheetId="25" r:id="rId5"/>
    <sheet name="І_NAV" sheetId="22" r:id="rId6"/>
    <sheet name="І_ROR" sheetId="16" r:id="rId7"/>
    <sheet name="І_dynamics NAV" sheetId="17" r:id="rId8"/>
    <sheet name="І_diagram(ROR)" sheetId="7" r:id="rId9"/>
    <sheet name="C_NAV" sheetId="23" r:id="rId10"/>
    <sheet name="C_ROR" sheetId="24" r:id="rId11"/>
    <sheet name="C_dynamics NAV" sheetId="20" r:id="rId12"/>
    <sheet name="C_diagram(ROR)" sheetId="10" r:id="rId13"/>
  </sheets>
  <definedNames>
    <definedName name="_18_Лют_09">#REF!</definedName>
    <definedName name="_19_Лют_09">#REF!</definedName>
    <definedName name="_19_Лют_09_ВЧА">#REF!</definedName>
    <definedName name="_xlnm._FilterDatabase" localSheetId="12" hidden="1">'C_diagram(ROR)'!$A$1:$B$1</definedName>
    <definedName name="_xlnm._FilterDatabase" localSheetId="11" hidden="1">'C_dynamics NAV'!$B$35:$E$35</definedName>
    <definedName name="_xlnm._FilterDatabase" localSheetId="9" hidden="1">C_NAV!$A$2:$J$2</definedName>
    <definedName name="_xlnm._FilterDatabase" localSheetId="0" hidden="1">'IDX + ROR'!$A$27:$C$27</definedName>
    <definedName name="_xlnm._FilterDatabase" localSheetId="4" hidden="1">'O_diagram(ROR)'!$A$1:$B$1</definedName>
    <definedName name="_xlnm._FilterDatabase" localSheetId="3" hidden="1">'O_dynamics NAV'!$B$3:$G$20</definedName>
    <definedName name="_xlnm._FilterDatabase" localSheetId="1" hidden="1">O_NAV!#REF!</definedName>
    <definedName name="_xlnm._FilterDatabase" localSheetId="8" hidden="1">'І_diagram(ROR)'!$A$1:$B$1</definedName>
    <definedName name="_xlnm._FilterDatabase" localSheetId="7" hidden="1">'І_dynamics NAV'!$B$34:$E$34</definedName>
    <definedName name="_xlnm._FilterDatabase" localSheetId="5" hidden="1">І_NAV!$A$2:$J$2</definedName>
    <definedName name="_xlnm._FilterDatabase" localSheetId="6" hidden="1">І_ROR!$B$3:$I$3</definedName>
    <definedName name="cevv">#REF!</definedName>
    <definedName name="_xlnm.Print_Area" localSheetId="1">O_NAV!#REF!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7" i="17" l="1"/>
  <c r="D37" i="17"/>
  <c r="C37" i="17"/>
  <c r="B37" i="17"/>
  <c r="E64" i="14"/>
  <c r="E65" i="14"/>
  <c r="E66" i="14"/>
  <c r="E67" i="14"/>
  <c r="D64" i="14"/>
  <c r="D65" i="14"/>
  <c r="D66" i="14"/>
  <c r="D67" i="14"/>
  <c r="C64" i="14"/>
  <c r="C65" i="14"/>
  <c r="C66" i="14"/>
  <c r="C67" i="14"/>
  <c r="B64" i="14"/>
  <c r="B65" i="14"/>
  <c r="B66" i="14"/>
  <c r="B67" i="14"/>
  <c r="E68" i="14"/>
  <c r="D68" i="14"/>
  <c r="C68" i="14"/>
  <c r="B68" i="14"/>
  <c r="K6" i="24"/>
  <c r="K8" i="16"/>
  <c r="K21" i="21"/>
  <c r="E37" i="20"/>
  <c r="D37" i="20"/>
  <c r="C37" i="20"/>
  <c r="B37" i="20"/>
  <c r="C20" i="12"/>
  <c r="C24" i="12"/>
  <c r="C27" i="12"/>
  <c r="D27" i="12"/>
  <c r="C28" i="12"/>
  <c r="D28" i="12"/>
  <c r="C29" i="12"/>
  <c r="D29" i="12"/>
  <c r="C30" i="12"/>
  <c r="D30" i="12"/>
  <c r="C31" i="12"/>
  <c r="D31" i="12"/>
  <c r="C32" i="12"/>
  <c r="D32" i="12"/>
  <c r="C33" i="12"/>
  <c r="D33" i="12"/>
  <c r="C34" i="12"/>
  <c r="D34" i="12"/>
  <c r="B27" i="12"/>
  <c r="B28" i="12"/>
  <c r="B29" i="12"/>
  <c r="B30" i="12"/>
  <c r="B31" i="12"/>
  <c r="B32" i="12"/>
  <c r="B33" i="12"/>
  <c r="B34" i="12"/>
  <c r="I8" i="16"/>
  <c r="H8" i="16"/>
  <c r="G8" i="16"/>
  <c r="F8" i="16"/>
  <c r="E8" i="16"/>
  <c r="B36" i="17"/>
  <c r="C26" i="12"/>
  <c r="B26" i="12"/>
  <c r="C25" i="12"/>
  <c r="B25" i="12"/>
  <c r="E36" i="20"/>
  <c r="D36" i="20"/>
  <c r="C36" i="20"/>
  <c r="B36" i="20"/>
  <c r="I6" i="24"/>
  <c r="H6" i="24"/>
  <c r="G6" i="24"/>
  <c r="F6" i="24"/>
  <c r="E6" i="24"/>
  <c r="E36" i="17"/>
  <c r="D36" i="17"/>
  <c r="C36" i="17"/>
  <c r="E35" i="17"/>
  <c r="D35" i="17"/>
  <c r="C35" i="17"/>
  <c r="B35" i="17"/>
  <c r="E7" i="22"/>
  <c r="E63" i="14"/>
  <c r="E62" i="14"/>
  <c r="E61" i="14"/>
  <c r="E69" i="14" s="1"/>
  <c r="E70" i="14" s="1"/>
  <c r="E60" i="14"/>
  <c r="E59" i="14"/>
  <c r="D63" i="14"/>
  <c r="D62" i="14"/>
  <c r="D61" i="14"/>
  <c r="D60" i="14"/>
  <c r="D59" i="14"/>
  <c r="C63" i="14"/>
  <c r="C62" i="14"/>
  <c r="C61" i="14"/>
  <c r="C60" i="14"/>
  <c r="C59" i="14"/>
  <c r="B63" i="14"/>
  <c r="B62" i="14"/>
  <c r="B61" i="14"/>
  <c r="B60" i="14"/>
  <c r="B59" i="14"/>
  <c r="I21" i="21"/>
  <c r="H21" i="21"/>
  <c r="G21" i="21"/>
  <c r="F21" i="21"/>
  <c r="E21" i="21"/>
  <c r="D24" i="12"/>
  <c r="D26" i="12"/>
  <c r="D25" i="12"/>
  <c r="F5" i="23"/>
  <c r="E5" i="23"/>
  <c r="F7" i="22"/>
  <c r="D20" i="12"/>
  <c r="C69" i="14" l="1"/>
  <c r="C70" i="14" s="1"/>
</calcChain>
</file>

<file path=xl/sharedStrings.xml><?xml version="1.0" encoding="utf-8"?>
<sst xmlns="http://schemas.openxmlformats.org/spreadsheetml/2006/main" count="373" uniqueCount="141">
  <si>
    <t>http://www.task.ua/</t>
  </si>
  <si>
    <t>http://univer.ua/</t>
  </si>
  <si>
    <t>http://www.sem.biz.ua/</t>
  </si>
  <si>
    <t>http://otpcapital.com.ua/</t>
  </si>
  <si>
    <t>х</t>
  </si>
  <si>
    <t>http://www.altus.ua/</t>
  </si>
  <si>
    <t>http://www.vseswit.com.ua/</t>
  </si>
  <si>
    <t>http://www.kinto.com/</t>
  </si>
  <si>
    <t>http://www.am.eavex.com.ua/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</si>
  <si>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</si>
  <si>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</si>
  <si>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http://am.artcapital.ua/</t>
  </si>
  <si>
    <t>http://bonum-group.com/</t>
  </si>
  <si>
    <t>н.д.</t>
  </si>
  <si>
    <t>http://ozoncap.com/</t>
  </si>
  <si>
    <t>http://www.universalna-am.com/</t>
  </si>
  <si>
    <t>Rates of Return</t>
  </si>
  <si>
    <t>Period</t>
  </si>
  <si>
    <t>PFTS Index</t>
  </si>
  <si>
    <t>UX Index</t>
  </si>
  <si>
    <t>Open-Ended CII</t>
  </si>
  <si>
    <t>Interval CII</t>
  </si>
  <si>
    <t>Closed-End CII</t>
  </si>
  <si>
    <t>YTD 2019</t>
  </si>
  <si>
    <t>August</t>
  </si>
  <si>
    <t>September</t>
  </si>
  <si>
    <t>Index</t>
  </si>
  <si>
    <t>Monthly change</t>
  </si>
  <si>
    <t>YTD change</t>
  </si>
  <si>
    <t>HANG SENG (Hong Kong)</t>
  </si>
  <si>
    <t>WIG20 (Poland)</t>
  </si>
  <si>
    <t>FTSE 100  (UK)</t>
  </si>
  <si>
    <t>РТС (RTSI) (Russia)</t>
  </si>
  <si>
    <t>CAC 40 (France)</t>
  </si>
  <si>
    <t>SHANGHAI SE COMPOSITE (China)</t>
  </si>
  <si>
    <t>ММВБ (MICEX) (Russia)</t>
  </si>
  <si>
    <t>NIKKEI 225 (Japan)</t>
  </si>
  <si>
    <t>DAX (Germany)</t>
  </si>
  <si>
    <t>DJIA (USA)</t>
  </si>
  <si>
    <t>S&amp;P 500 (USA)</t>
  </si>
  <si>
    <t>Open-Ended Funds. Ranking by NAV</t>
  </si>
  <si>
    <t>No.</t>
  </si>
  <si>
    <t>Fund*</t>
  </si>
  <si>
    <t>NAV, UAH</t>
  </si>
  <si>
    <t>Number of IC in circulation</t>
  </si>
  <si>
    <t>NAV per one IC, UAH</t>
  </si>
  <si>
    <t>IC nominal, UAH</t>
  </si>
  <si>
    <t>AMC</t>
  </si>
  <si>
    <t>AMC official site</t>
  </si>
  <si>
    <t>КІNТО-Klasychnyi</t>
  </si>
  <si>
    <t>OTP Fond Aktsii</t>
  </si>
  <si>
    <t>UNIVER.UA/Myhailo Hrushevskyi: Fond Derzhavnykh Paperiv</t>
  </si>
  <si>
    <t>OTP Klasychnyi'</t>
  </si>
  <si>
    <t>КІNTO-Ekviti</t>
  </si>
  <si>
    <t>Sofiivskyi</t>
  </si>
  <si>
    <t>Altus – Depozyt</t>
  </si>
  <si>
    <t>Altus – Zbalansovanyi</t>
  </si>
  <si>
    <t>KINTO-Kaznacheiskyi</t>
  </si>
  <si>
    <t>Argentum</t>
  </si>
  <si>
    <t>UNIVER.UA/Volodymyr Velykyi: Fond Zbalansovanyi</t>
  </si>
  <si>
    <t>VSI</t>
  </si>
  <si>
    <t>UNIVER.UA/Iaroslav Mudryi: Fond Aktsii</t>
  </si>
  <si>
    <t>UNIVER.UA/Taras Shevchenko: Fond Zaoshchadzhen</t>
  </si>
  <si>
    <t>ТАSK Resurs</t>
  </si>
  <si>
    <t>Nadbannia</t>
  </si>
  <si>
    <t>Bonum Optimum</t>
  </si>
  <si>
    <t xml:space="preserve">Total </t>
  </si>
  <si>
    <t>* All funds are diversified unit CII.</t>
  </si>
  <si>
    <t>Others</t>
  </si>
  <si>
    <t>PrJSC “KINTO”</t>
  </si>
  <si>
    <t>TOV "KUA "OTP Kapital"</t>
  </si>
  <si>
    <t>LLC AMC “Univer Menedzhment”</t>
  </si>
  <si>
    <t>TOV "KUA "Iveks Esset Menedzhment"</t>
  </si>
  <si>
    <t>LLC AMC "Altus Essets Activitis"</t>
  </si>
  <si>
    <t>LLC AMC "Ozon"</t>
  </si>
  <si>
    <t>LLC AMC "Vsesvit"</t>
  </si>
  <si>
    <t>LLC AMC "TASK-Invest"</t>
  </si>
  <si>
    <t>LLC AMC “ART-KAPITAL Menedzhment”</t>
  </si>
  <si>
    <t>LLC AMC "Bonum Grup"</t>
  </si>
  <si>
    <t>Rates of Return of Open-Ended CII. Ranking by Date of Reaching Compliance with Standards</t>
  </si>
  <si>
    <t>Rates of Return on Investment Certificates</t>
  </si>
  <si>
    <t>Fund</t>
  </si>
  <si>
    <t>Registration date</t>
  </si>
  <si>
    <t>Date of reaching compliance with standards</t>
  </si>
  <si>
    <t xml:space="preserve">1 month </t>
  </si>
  <si>
    <t xml:space="preserve">3 months </t>
  </si>
  <si>
    <t xml:space="preserve">6 months  </t>
  </si>
  <si>
    <t>1 year</t>
  </si>
  <si>
    <t>YTD</t>
  </si>
  <si>
    <t>Since fund's inception</t>
  </si>
  <si>
    <t>Since fund's inception, % per annum (average)*</t>
  </si>
  <si>
    <t>Average</t>
  </si>
  <si>
    <t>*The indicator "since the fund's inception, % per annum (average)" is calculated based on compound interest formula.</t>
  </si>
  <si>
    <t>Open-Ended Funds Dynamics. Ranking by Net Inflow</t>
  </si>
  <si>
    <t>No</t>
  </si>
  <si>
    <t>Net Asset Value</t>
  </si>
  <si>
    <t>Number of Investment Certificates in Circulation</t>
  </si>
  <si>
    <t>Change, UAH, k</t>
  </si>
  <si>
    <t>Change, %</t>
  </si>
  <si>
    <t>Change</t>
  </si>
  <si>
    <t>Net inflow/ outflow of capital during month, UAH, k</t>
  </si>
  <si>
    <t>NAV change, UAH, k</t>
  </si>
  <si>
    <t>NAV change, %</t>
  </si>
  <si>
    <t>Net inflow/ outflow of capital, UAH, k</t>
  </si>
  <si>
    <t>1 month*</t>
  </si>
  <si>
    <t>Funds' average rate of return</t>
  </si>
  <si>
    <t>EURO Deposits</t>
  </si>
  <si>
    <t>USD Deposits</t>
  </si>
  <si>
    <t>UAH Deposits</t>
  </si>
  <si>
    <t>"Gold" deposit (at official rate of gold)</t>
  </si>
  <si>
    <t>Interval Funds. Ranking by NAV</t>
  </si>
  <si>
    <t>Form</t>
  </si>
  <si>
    <t>Type</t>
  </si>
  <si>
    <t>Zbalansovanyi Fond Parytet</t>
  </si>
  <si>
    <t>ТАSК Ukrainskyi Kapital</t>
  </si>
  <si>
    <t>Optimum</t>
  </si>
  <si>
    <t>unit</t>
  </si>
  <si>
    <t>diversified</t>
  </si>
  <si>
    <t>specialized</t>
  </si>
  <si>
    <t>Zaporizki ferosplavy</t>
  </si>
  <si>
    <t xml:space="preserve"> LLC AMC “ART-KAPITAL Menedzhment”</t>
  </si>
  <si>
    <t>LLC AMC "ТАSК-Іnvest"</t>
  </si>
  <si>
    <t>LLC AMC "SЕМ"</t>
  </si>
  <si>
    <t>LLC AMC "SLAVUTYCH-INVEST"</t>
  </si>
  <si>
    <t>Rates of Return of Interval CII. Ranking by Date of Reaching Compliance with Standards</t>
  </si>
  <si>
    <t>* The indicator "since the fund's inception, % per annum (average)" is calculated based on compound interest formula.</t>
  </si>
  <si>
    <t>Interval Funds' Dynamics. Ranking by Net Inflow</t>
  </si>
  <si>
    <t>NAV Change, UAH, k</t>
  </si>
  <si>
    <t>NAV Change, %</t>
  </si>
  <si>
    <t>Net inflow-outflow,   UAH, k</t>
  </si>
  <si>
    <t>Closed-End Funds. Ranking by NAV</t>
  </si>
  <si>
    <t>Number of securities in circulation</t>
  </si>
  <si>
    <t>NAV per one security, UAH</t>
  </si>
  <si>
    <t>Security nominal, UAH</t>
  </si>
  <si>
    <t>ТАSК Universal</t>
  </si>
  <si>
    <t>Іndeks Ukrainskoi Birzhi</t>
  </si>
  <si>
    <t>LLC AMC "Task Invest"</t>
  </si>
  <si>
    <t>non-diversified</t>
  </si>
  <si>
    <t>Rates of Return of Closed-End CII. Ranking by Date of Reaching Compliance with Standards</t>
  </si>
  <si>
    <t>Closed-End Funds' Dynamics /Ranking by Net Inflows</t>
  </si>
  <si>
    <t>Number of Securities in Circulation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</si>
</sst>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#,##0.00&quot; грн.&quot;;\-#,##0.00&quot; грн.&quot;"/>
  </numFmts>
  <fonts count="25" x14ac:knownFonts="1">
    <font>
      <sz val="10"/>
      <name val="Arial Cyr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charset val="204"/>
    </font>
    <font>
      <u/>
      <sz val="10"/>
      <color indexed="36"/>
      <name val="Arial Cyr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sz val="10"/>
      <color indexed="8"/>
      <name val="Arial"/>
      <charset val="204"/>
    </font>
    <font>
      <sz val="11"/>
      <color indexed="8"/>
      <name val="Arial"/>
      <charset val="204"/>
    </font>
    <font>
      <u/>
      <sz val="11"/>
      <color indexed="12"/>
      <name val="Arial Cyr"/>
      <charset val="204"/>
    </font>
    <font>
      <u/>
      <sz val="11"/>
      <color indexed="12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Arial Cyr"/>
      <family val="2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/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/>
      <bottom style="medium">
        <color indexed="21"/>
      </bottom>
      <diagonal/>
    </border>
    <border>
      <left/>
      <right style="dotted">
        <color indexed="23"/>
      </right>
      <top/>
      <bottom/>
      <diagonal/>
    </border>
    <border>
      <left style="dotted">
        <color indexed="23"/>
      </left>
      <right style="dotted">
        <color indexed="23"/>
      </right>
      <top/>
      <bottom/>
      <diagonal/>
    </border>
    <border>
      <left style="dotted">
        <color indexed="23"/>
      </left>
      <right/>
      <top/>
      <bottom/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/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/>
      <top style="dotted">
        <color indexed="55"/>
      </top>
      <bottom/>
      <diagonal/>
    </border>
    <border>
      <left/>
      <right/>
      <top style="dotted">
        <color indexed="55"/>
      </top>
      <bottom style="medium">
        <color indexed="38"/>
      </bottom>
      <diagonal/>
    </border>
    <border>
      <left style="dotted">
        <color indexed="23"/>
      </left>
      <right style="dotted">
        <color indexed="23"/>
      </right>
      <top style="medium">
        <color indexed="38"/>
      </top>
      <bottom/>
      <diagonal/>
    </border>
    <border>
      <left style="dotted">
        <color indexed="23"/>
      </left>
      <right/>
      <top style="medium">
        <color indexed="38"/>
      </top>
      <bottom/>
      <diagonal/>
    </border>
    <border>
      <left/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/>
      <diagonal/>
    </border>
    <border>
      <left style="dotted">
        <color indexed="23"/>
      </left>
      <right/>
      <top style="medium">
        <color indexed="21"/>
      </top>
      <bottom/>
      <diagonal/>
    </border>
    <border>
      <left/>
      <right/>
      <top style="dotted">
        <color indexed="55"/>
      </top>
      <bottom style="dotted">
        <color indexed="55"/>
      </bottom>
      <diagonal/>
    </border>
    <border>
      <left/>
      <right/>
      <top/>
      <bottom style="medium">
        <color indexed="38"/>
      </bottom>
      <diagonal/>
    </border>
    <border>
      <left style="dotted">
        <color indexed="55"/>
      </left>
      <right/>
      <top style="medium">
        <color indexed="21"/>
      </top>
      <bottom style="dotted">
        <color indexed="55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  <diagonal/>
    </border>
    <border>
      <left style="dotted">
        <color indexed="23"/>
      </left>
      <right/>
      <top style="dotted">
        <color indexed="23"/>
      </top>
      <bottom style="thin">
        <color indexed="10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64"/>
      </bottom>
      <diagonal/>
    </border>
    <border>
      <left/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 style="dotted">
        <color indexed="55"/>
      </right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/>
      <top style="dotted">
        <color indexed="55"/>
      </top>
      <bottom/>
      <diagonal/>
    </border>
    <border>
      <left/>
      <right/>
      <top style="medium">
        <color indexed="38"/>
      </top>
      <bottom style="medium">
        <color indexed="38"/>
      </bottom>
      <diagonal/>
    </border>
    <border>
      <left/>
      <right style="dotted">
        <color indexed="55"/>
      </right>
      <top/>
      <bottom style="medium">
        <color indexed="21"/>
      </bottom>
      <diagonal/>
    </border>
    <border>
      <left/>
      <right/>
      <top style="medium">
        <color indexed="21"/>
      </top>
      <bottom/>
      <diagonal/>
    </border>
    <border>
      <left/>
      <right style="dotted">
        <color indexed="23"/>
      </right>
      <top style="medium">
        <color indexed="21"/>
      </top>
      <bottom/>
      <diagonal/>
    </border>
    <border>
      <left/>
      <right/>
      <top style="medium">
        <color indexed="38"/>
      </top>
      <bottom/>
      <diagonal/>
    </border>
    <border>
      <left/>
      <right style="dotted">
        <color indexed="23"/>
      </right>
      <top style="medium">
        <color indexed="3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23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23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/>
      <diagonal/>
    </border>
    <border>
      <left style="dotted">
        <color indexed="55"/>
      </left>
      <right style="dotted">
        <color indexed="55"/>
      </right>
      <top/>
      <bottom/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  <diagonal/>
    </border>
  </borders>
  <cellStyleXfs count="1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</cellStyleXfs>
  <cellXfs count="222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1" fillId="0" borderId="0" xfId="0" applyNumberFormat="1" applyFont="1" applyBorder="1"/>
    <xf numFmtId="0" fontId="10" fillId="0" borderId="0" xfId="0" applyFont="1" applyFill="1" applyBorder="1"/>
    <xf numFmtId="4" fontId="10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 wrapText="1"/>
    </xf>
    <xf numFmtId="10" fontId="9" fillId="0" borderId="0" xfId="9" applyNumberFormat="1" applyFont="1" applyFill="1" applyBorder="1" applyAlignment="1">
      <alignment horizontal="right" vertical="center"/>
    </xf>
    <xf numFmtId="10" fontId="5" fillId="0" borderId="0" xfId="0" applyNumberFormat="1" applyFont="1" applyBorder="1"/>
    <xf numFmtId="0" fontId="0" fillId="0" borderId="0" xfId="0" applyBorder="1"/>
    <xf numFmtId="0" fontId="8" fillId="0" borderId="0" xfId="0" applyFont="1"/>
    <xf numFmtId="3" fontId="10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right" vertical="center" indent="1"/>
    </xf>
    <xf numFmtId="3" fontId="10" fillId="0" borderId="0" xfId="0" applyNumberFormat="1" applyFont="1" applyAlignment="1">
      <alignment horizontal="right" vertical="center" indent="1"/>
    </xf>
    <xf numFmtId="0" fontId="11" fillId="0" borderId="6" xfId="0" applyFont="1" applyBorder="1" applyAlignment="1">
      <alignment horizontal="center" vertical="center" wrapText="1"/>
    </xf>
    <xf numFmtId="0" fontId="15" fillId="0" borderId="5" xfId="4" applyFont="1" applyFill="1" applyBorder="1" applyAlignment="1">
      <alignment vertical="center" wrapText="1"/>
    </xf>
    <xf numFmtId="10" fontId="15" fillId="0" borderId="8" xfId="5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14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14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 shrinkToFit="1"/>
    </xf>
    <xf numFmtId="4" fontId="10" fillId="0" borderId="11" xfId="0" applyNumberFormat="1" applyFont="1" applyFill="1" applyBorder="1" applyAlignment="1">
      <alignment horizontal="right" vertical="center" indent="1"/>
    </xf>
    <xf numFmtId="3" fontId="10" fillId="0" borderId="11" xfId="0" applyNumberFormat="1" applyFont="1" applyFill="1" applyBorder="1" applyAlignment="1">
      <alignment horizontal="right" vertical="center" indent="1"/>
    </xf>
    <xf numFmtId="4" fontId="10" fillId="0" borderId="12" xfId="0" applyNumberFormat="1" applyFont="1" applyFill="1" applyBorder="1" applyAlignment="1">
      <alignment horizontal="right" vertical="center" indent="1"/>
    </xf>
    <xf numFmtId="4" fontId="10" fillId="0" borderId="0" xfId="0" applyNumberFormat="1" applyFont="1" applyFill="1" applyBorder="1" applyAlignment="1">
      <alignment horizontal="right" vertical="center" indent="1"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11" fillId="0" borderId="14" xfId="0" applyFont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right" vertical="center" indent="1"/>
    </xf>
    <xf numFmtId="14" fontId="10" fillId="0" borderId="0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vertical="center" wrapText="1"/>
    </xf>
    <xf numFmtId="0" fontId="17" fillId="0" borderId="0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center" vertical="center"/>
    </xf>
    <xf numFmtId="4" fontId="10" fillId="0" borderId="0" xfId="0" applyNumberFormat="1" applyFont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 indent="1"/>
    </xf>
    <xf numFmtId="4" fontId="10" fillId="0" borderId="0" xfId="0" applyNumberFormat="1" applyFont="1" applyFill="1" applyBorder="1" applyAlignment="1">
      <alignment vertical="center"/>
    </xf>
    <xf numFmtId="0" fontId="15" fillId="0" borderId="0" xfId="4" applyFont="1" applyFill="1" applyBorder="1" applyAlignment="1">
      <alignment vertical="center" wrapText="1"/>
    </xf>
    <xf numFmtId="10" fontId="15" fillId="0" borderId="0" xfId="5" applyNumberFormat="1" applyFont="1" applyFill="1" applyBorder="1" applyAlignment="1">
      <alignment horizontal="center" vertical="center" wrapText="1"/>
    </xf>
    <xf numFmtId="4" fontId="18" fillId="0" borderId="16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/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14" fontId="10" fillId="0" borderId="0" xfId="0" applyNumberFormat="1" applyFont="1" applyAlignment="1">
      <alignment horizontal="center" vertical="center"/>
    </xf>
    <xf numFmtId="10" fontId="15" fillId="0" borderId="20" xfId="5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10" fontId="10" fillId="0" borderId="0" xfId="0" applyNumberFormat="1" applyFont="1" applyFill="1" applyBorder="1"/>
    <xf numFmtId="0" fontId="10" fillId="0" borderId="0" xfId="0" applyFont="1" applyAlignment="1">
      <alignment horizontal="left"/>
    </xf>
    <xf numFmtId="0" fontId="10" fillId="0" borderId="0" xfId="0" applyFont="1"/>
    <xf numFmtId="0" fontId="6" fillId="0" borderId="6" xfId="0" applyFont="1" applyBorder="1" applyAlignment="1">
      <alignment vertical="center" wrapText="1"/>
    </xf>
    <xf numFmtId="0" fontId="7" fillId="0" borderId="0" xfId="0" applyFont="1"/>
    <xf numFmtId="180" fontId="3" fillId="0" borderId="0" xfId="2" applyNumberFormat="1" applyFont="1" applyFill="1" applyBorder="1" applyAlignment="1">
      <alignment horizontal="right" wrapText="1"/>
    </xf>
    <xf numFmtId="0" fontId="10" fillId="0" borderId="0" xfId="0" applyFont="1" applyBorder="1"/>
    <xf numFmtId="10" fontId="15" fillId="0" borderId="22" xfId="5" applyNumberFormat="1" applyFont="1" applyFill="1" applyBorder="1" applyAlignment="1">
      <alignment horizontal="center" vertical="center" wrapText="1"/>
    </xf>
    <xf numFmtId="10" fontId="15" fillId="0" borderId="23" xfId="5" applyNumberFormat="1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vertical="center"/>
    </xf>
    <xf numFmtId="4" fontId="10" fillId="0" borderId="24" xfId="0" applyNumberFormat="1" applyFont="1" applyFill="1" applyBorder="1" applyAlignment="1">
      <alignment horizontal="right" vertical="center"/>
    </xf>
    <xf numFmtId="0" fontId="15" fillId="0" borderId="8" xfId="3" applyFont="1" applyFill="1" applyBorder="1" applyAlignment="1">
      <alignment vertical="center" wrapText="1"/>
    </xf>
    <xf numFmtId="4" fontId="15" fillId="0" borderId="8" xfId="3" applyNumberFormat="1" applyFont="1" applyFill="1" applyBorder="1" applyAlignment="1">
      <alignment horizontal="right" vertical="center" wrapText="1" indent="1"/>
    </xf>
    <xf numFmtId="3" fontId="15" fillId="0" borderId="8" xfId="3" applyNumberFormat="1" applyFont="1" applyFill="1" applyBorder="1" applyAlignment="1">
      <alignment horizontal="right" vertical="center" wrapText="1" indent="1"/>
    </xf>
    <xf numFmtId="0" fontId="16" fillId="0" borderId="20" xfId="1" applyFont="1" applyFill="1" applyBorder="1" applyAlignment="1" applyProtection="1">
      <alignment vertical="center" wrapText="1"/>
    </xf>
    <xf numFmtId="0" fontId="15" fillId="0" borderId="25" xfId="4" applyFont="1" applyFill="1" applyBorder="1" applyAlignment="1">
      <alignment vertical="center" wrapText="1"/>
    </xf>
    <xf numFmtId="10" fontId="15" fillId="0" borderId="26" xfId="5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0" fillId="0" borderId="29" xfId="0" applyBorder="1"/>
    <xf numFmtId="0" fontId="11" fillId="0" borderId="30" xfId="0" applyFont="1" applyFill="1" applyBorder="1" applyAlignment="1">
      <alignment horizontal="center" vertical="center" wrapText="1" shrinkToFit="1"/>
    </xf>
    <xf numFmtId="4" fontId="11" fillId="0" borderId="31" xfId="0" applyNumberFormat="1" applyFont="1" applyFill="1" applyBorder="1" applyAlignment="1">
      <alignment horizontal="right" vertical="center" indent="1"/>
    </xf>
    <xf numFmtId="3" fontId="11" fillId="0" borderId="32" xfId="0" applyNumberFormat="1" applyFont="1" applyFill="1" applyBorder="1" applyAlignment="1">
      <alignment horizontal="right" vertical="center" indent="1"/>
    </xf>
    <xf numFmtId="4" fontId="11" fillId="0" borderId="33" xfId="0" applyNumberFormat="1" applyFont="1" applyFill="1" applyBorder="1" applyAlignment="1">
      <alignment horizontal="right" vertical="center" indent="1"/>
    </xf>
    <xf numFmtId="10" fontId="10" fillId="0" borderId="11" xfId="10" applyNumberFormat="1" applyFont="1" applyFill="1" applyBorder="1" applyAlignment="1">
      <alignment horizontal="right" vertical="center" indent="1"/>
    </xf>
    <xf numFmtId="10" fontId="11" fillId="0" borderId="16" xfId="0" applyNumberFormat="1" applyFont="1" applyFill="1" applyBorder="1" applyAlignment="1">
      <alignment horizontal="right" vertical="center" indent="1"/>
    </xf>
    <xf numFmtId="4" fontId="21" fillId="0" borderId="16" xfId="6" applyNumberFormat="1" applyFont="1" applyFill="1" applyBorder="1" applyAlignment="1">
      <alignment horizontal="right" vertical="center" wrapText="1" indent="1"/>
    </xf>
    <xf numFmtId="3" fontId="21" fillId="0" borderId="16" xfId="6" applyNumberFormat="1" applyFont="1" applyFill="1" applyBorder="1" applyAlignment="1">
      <alignment horizontal="right" vertical="center" wrapText="1" indent="1"/>
    </xf>
    <xf numFmtId="10" fontId="15" fillId="0" borderId="8" xfId="5" applyNumberFormat="1" applyFont="1" applyFill="1" applyBorder="1" applyAlignment="1">
      <alignment horizontal="right" vertical="center" wrapText="1" indent="1"/>
    </xf>
    <xf numFmtId="0" fontId="6" fillId="0" borderId="0" xfId="0" applyFont="1" applyBorder="1" applyAlignment="1">
      <alignment horizontal="left" vertical="center"/>
    </xf>
    <xf numFmtId="0" fontId="10" fillId="0" borderId="34" xfId="0" applyFont="1" applyBorder="1" applyAlignment="1">
      <alignment vertical="center"/>
    </xf>
    <xf numFmtId="14" fontId="10" fillId="0" borderId="34" xfId="0" applyNumberFormat="1" applyFont="1" applyBorder="1" applyAlignment="1">
      <alignment horizontal="center" vertical="center"/>
    </xf>
    <xf numFmtId="14" fontId="10" fillId="0" borderId="35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14" fontId="15" fillId="0" borderId="8" xfId="4" applyNumberFormat="1" applyFont="1" applyFill="1" applyBorder="1" applyAlignment="1">
      <alignment horizontal="center" vertical="center" wrapText="1"/>
    </xf>
    <xf numFmtId="10" fontId="15" fillId="0" borderId="36" xfId="7" applyNumberFormat="1" applyFont="1" applyFill="1" applyBorder="1" applyAlignment="1">
      <alignment horizontal="right" vertical="center" wrapText="1" indent="1"/>
    </xf>
    <xf numFmtId="10" fontId="10" fillId="0" borderId="0" xfId="0" applyNumberFormat="1" applyFont="1" applyFill="1" applyBorder="1" applyAlignment="1">
      <alignment horizontal="center" vertical="center"/>
    </xf>
    <xf numFmtId="10" fontId="10" fillId="0" borderId="0" xfId="0" applyNumberFormat="1" applyFont="1" applyAlignment="1">
      <alignment vertical="center"/>
    </xf>
    <xf numFmtId="4" fontId="11" fillId="0" borderId="16" xfId="0" applyNumberFormat="1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4" fontId="11" fillId="0" borderId="32" xfId="0" applyNumberFormat="1" applyFont="1" applyFill="1" applyBorder="1" applyAlignment="1">
      <alignment horizontal="right" vertical="center" indent="1"/>
    </xf>
    <xf numFmtId="0" fontId="10" fillId="0" borderId="37" xfId="0" applyFont="1" applyFill="1" applyBorder="1" applyAlignment="1">
      <alignment vertical="center"/>
    </xf>
    <xf numFmtId="4" fontId="11" fillId="0" borderId="23" xfId="0" applyNumberFormat="1" applyFont="1" applyFill="1" applyBorder="1" applyAlignment="1">
      <alignment horizontal="right" vertical="center" indent="1"/>
    </xf>
    <xf numFmtId="10" fontId="10" fillId="0" borderId="0" xfId="0" applyNumberFormat="1" applyFont="1" applyFill="1" applyBorder="1" applyAlignment="1">
      <alignment vertical="center"/>
    </xf>
    <xf numFmtId="4" fontId="10" fillId="0" borderId="11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vertical="center"/>
    </xf>
    <xf numFmtId="10" fontId="10" fillId="0" borderId="38" xfId="0" applyNumberFormat="1" applyFont="1" applyBorder="1" applyAlignment="1">
      <alignment horizontal="right" vertical="center" indent="1"/>
    </xf>
    <xf numFmtId="10" fontId="10" fillId="0" borderId="20" xfId="0" applyNumberFormat="1" applyFont="1" applyBorder="1" applyAlignment="1">
      <alignment horizontal="right" vertical="center" indent="1"/>
    </xf>
    <xf numFmtId="0" fontId="10" fillId="0" borderId="39" xfId="0" applyFont="1" applyFill="1" applyBorder="1" applyAlignment="1">
      <alignment horizontal="left" vertical="center" wrapText="1" shrinkToFit="1"/>
    </xf>
    <xf numFmtId="0" fontId="10" fillId="0" borderId="40" xfId="0" applyFont="1" applyFill="1" applyBorder="1" applyAlignment="1">
      <alignment horizontal="left" vertical="center" wrapText="1" shrinkToFit="1"/>
    </xf>
    <xf numFmtId="4" fontId="10" fillId="0" borderId="41" xfId="0" applyNumberFormat="1" applyFont="1" applyFill="1" applyBorder="1" applyAlignment="1">
      <alignment horizontal="right" vertical="center" indent="1"/>
    </xf>
    <xf numFmtId="10" fontId="10" fillId="0" borderId="41" xfId="10" applyNumberFormat="1" applyFont="1" applyFill="1" applyBorder="1" applyAlignment="1">
      <alignment horizontal="right" vertical="center" indent="1"/>
    </xf>
    <xf numFmtId="4" fontId="10" fillId="0" borderId="42" xfId="0" applyNumberFormat="1" applyFont="1" applyFill="1" applyBorder="1" applyAlignment="1">
      <alignment horizontal="right" vertical="center" indent="1"/>
    </xf>
    <xf numFmtId="10" fontId="10" fillId="0" borderId="0" xfId="0" applyNumberFormat="1" applyFont="1" applyAlignment="1">
      <alignment horizontal="right" vertical="center" indent="1"/>
    </xf>
    <xf numFmtId="0" fontId="10" fillId="0" borderId="43" xfId="0" applyFont="1" applyFill="1" applyBorder="1" applyAlignment="1">
      <alignment horizontal="left" vertical="center" wrapText="1" shrinkToFit="1"/>
    </xf>
    <xf numFmtId="4" fontId="10" fillId="0" borderId="44" xfId="0" applyNumberFormat="1" applyFont="1" applyFill="1" applyBorder="1" applyAlignment="1">
      <alignment horizontal="right" vertical="center" indent="1"/>
    </xf>
    <xf numFmtId="4" fontId="10" fillId="0" borderId="45" xfId="0" applyNumberFormat="1" applyFont="1" applyFill="1" applyBorder="1" applyAlignment="1">
      <alignment horizontal="right" vertical="center" indent="1"/>
    </xf>
    <xf numFmtId="0" fontId="11" fillId="0" borderId="0" xfId="0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horizontal="right" vertical="center" indent="1"/>
    </xf>
    <xf numFmtId="0" fontId="10" fillId="0" borderId="46" xfId="0" applyFont="1" applyFill="1" applyBorder="1" applyAlignment="1">
      <alignment horizontal="left" vertical="center" wrapText="1" shrinkToFit="1"/>
    </xf>
    <xf numFmtId="4" fontId="10" fillId="0" borderId="47" xfId="0" applyNumberFormat="1" applyFont="1" applyFill="1" applyBorder="1" applyAlignment="1">
      <alignment horizontal="right" vertical="center" indent="1"/>
    </xf>
    <xf numFmtId="10" fontId="10" fillId="0" borderId="47" xfId="10" applyNumberFormat="1" applyFont="1" applyFill="1" applyBorder="1" applyAlignment="1">
      <alignment horizontal="right" vertical="center" indent="1"/>
    </xf>
    <xf numFmtId="0" fontId="15" fillId="0" borderId="10" xfId="4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10" fontId="15" fillId="0" borderId="8" xfId="5" applyNumberFormat="1" applyFont="1" applyFill="1" applyBorder="1" applyAlignment="1">
      <alignment horizontal="right" vertical="center" indent="1"/>
    </xf>
    <xf numFmtId="10" fontId="15" fillId="0" borderId="20" xfId="5" applyNumberFormat="1" applyFont="1" applyFill="1" applyBorder="1" applyAlignment="1">
      <alignment horizontal="right" vertical="center" indent="1"/>
    </xf>
    <xf numFmtId="10" fontId="15" fillId="0" borderId="23" xfId="5" applyNumberFormat="1" applyFont="1" applyFill="1" applyBorder="1" applyAlignment="1">
      <alignment horizontal="right" vertical="center" indent="1"/>
    </xf>
    <xf numFmtId="10" fontId="15" fillId="0" borderId="12" xfId="5" applyNumberFormat="1" applyFont="1" applyFill="1" applyBorder="1" applyAlignment="1">
      <alignment horizontal="right" vertical="center" indent="1"/>
    </xf>
    <xf numFmtId="10" fontId="15" fillId="0" borderId="49" xfId="5" applyNumberFormat="1" applyFont="1" applyFill="1" applyBorder="1" applyAlignment="1">
      <alignment horizontal="right" vertical="center" indent="1"/>
    </xf>
    <xf numFmtId="10" fontId="20" fillId="0" borderId="49" xfId="0" applyNumberFormat="1" applyFont="1" applyBorder="1" applyAlignment="1">
      <alignment horizontal="right" vertical="center" indent="1"/>
    </xf>
    <xf numFmtId="10" fontId="15" fillId="0" borderId="33" xfId="5" applyNumberFormat="1" applyFont="1" applyFill="1" applyBorder="1" applyAlignment="1">
      <alignment horizontal="right" vertical="center" indent="1"/>
    </xf>
    <xf numFmtId="0" fontId="10" fillId="0" borderId="0" xfId="0" applyFont="1" applyBorder="1" applyAlignment="1">
      <alignment horizontal="center" vertical="center"/>
    </xf>
    <xf numFmtId="0" fontId="22" fillId="0" borderId="5" xfId="4" applyFont="1" applyFill="1" applyBorder="1" applyAlignment="1">
      <alignment vertical="center" wrapText="1"/>
    </xf>
    <xf numFmtId="14" fontId="22" fillId="0" borderId="8" xfId="4" applyNumberFormat="1" applyFont="1" applyFill="1" applyBorder="1" applyAlignment="1">
      <alignment horizontal="center" vertical="center" wrapText="1"/>
    </xf>
    <xf numFmtId="10" fontId="22" fillId="0" borderId="8" xfId="5" applyNumberFormat="1" applyFont="1" applyFill="1" applyBorder="1" applyAlignment="1">
      <alignment horizontal="right" vertical="center" wrapText="1" indent="1"/>
    </xf>
    <xf numFmtId="10" fontId="22" fillId="0" borderId="36" xfId="7" applyNumberFormat="1" applyFont="1" applyFill="1" applyBorder="1" applyAlignment="1">
      <alignment horizontal="right" vertical="center" wrapText="1" indent="1"/>
    </xf>
    <xf numFmtId="0" fontId="21" fillId="0" borderId="0" xfId="4" applyFont="1" applyFill="1" applyBorder="1" applyAlignment="1">
      <alignment vertical="center" wrapText="1"/>
    </xf>
    <xf numFmtId="10" fontId="21" fillId="0" borderId="0" xfId="5" applyNumberFormat="1" applyFont="1" applyFill="1" applyBorder="1" applyAlignment="1">
      <alignment horizontal="center" vertical="center" wrapText="1"/>
    </xf>
    <xf numFmtId="10" fontId="21" fillId="0" borderId="0" xfId="5" applyNumberFormat="1" applyFont="1" applyFill="1" applyBorder="1" applyAlignment="1">
      <alignment horizontal="right" vertical="center" wrapText="1" indent="1"/>
    </xf>
    <xf numFmtId="10" fontId="21" fillId="0" borderId="0" xfId="7" applyNumberFormat="1" applyFont="1" applyFill="1" applyBorder="1" applyAlignment="1">
      <alignment horizontal="center" vertical="center" wrapText="1"/>
    </xf>
    <xf numFmtId="10" fontId="15" fillId="0" borderId="44" xfId="5" applyNumberFormat="1" applyFont="1" applyFill="1" applyBorder="1" applyAlignment="1">
      <alignment horizontal="right" vertical="center" wrapText="1" indent="1"/>
    </xf>
    <xf numFmtId="10" fontId="15" fillId="0" borderId="11" xfId="5" applyNumberFormat="1" applyFont="1" applyFill="1" applyBorder="1" applyAlignment="1">
      <alignment horizontal="right" vertical="center" wrapText="1" indent="1"/>
    </xf>
    <xf numFmtId="0" fontId="10" fillId="0" borderId="50" xfId="0" applyFont="1" applyFill="1" applyBorder="1" applyAlignment="1">
      <alignment horizontal="left" vertical="center" wrapText="1" shrinkToFit="1"/>
    </xf>
    <xf numFmtId="4" fontId="10" fillId="0" borderId="51" xfId="0" applyNumberFormat="1" applyFont="1" applyFill="1" applyBorder="1" applyAlignment="1">
      <alignment horizontal="right" vertical="center" indent="1"/>
    </xf>
    <xf numFmtId="10" fontId="15" fillId="0" borderId="51" xfId="5" applyNumberFormat="1" applyFont="1" applyFill="1" applyBorder="1" applyAlignment="1">
      <alignment horizontal="right" vertical="center" wrapText="1" indent="1"/>
    </xf>
    <xf numFmtId="4" fontId="10" fillId="0" borderId="52" xfId="0" applyNumberFormat="1" applyFont="1" applyFill="1" applyBorder="1" applyAlignment="1">
      <alignment horizontal="right" vertical="center" indent="1"/>
    </xf>
    <xf numFmtId="4" fontId="10" fillId="0" borderId="18" xfId="0" applyNumberFormat="1" applyFont="1" applyFill="1" applyBorder="1" applyAlignment="1">
      <alignment horizontal="right" vertical="center" indent="1"/>
    </xf>
    <xf numFmtId="10" fontId="13" fillId="0" borderId="38" xfId="0" applyNumberFormat="1" applyFont="1" applyBorder="1" applyAlignment="1">
      <alignment horizontal="right" vertical="center" indent="1"/>
    </xf>
    <xf numFmtId="10" fontId="13" fillId="0" borderId="20" xfId="0" applyNumberFormat="1" applyFont="1" applyBorder="1" applyAlignment="1">
      <alignment horizontal="right" vertical="center" indent="1"/>
    </xf>
    <xf numFmtId="0" fontId="10" fillId="0" borderId="0" xfId="0" applyFont="1" applyBorder="1" applyAlignment="1">
      <alignment vertical="center" wrapText="1"/>
    </xf>
    <xf numFmtId="0" fontId="10" fillId="0" borderId="37" xfId="0" applyFont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10" fillId="0" borderId="25" xfId="0" applyFont="1" applyBorder="1" applyAlignment="1">
      <alignment horizontal="center" vertical="center"/>
    </xf>
    <xf numFmtId="0" fontId="21" fillId="0" borderId="53" xfId="4" applyFont="1" applyFill="1" applyBorder="1" applyAlignment="1">
      <alignment vertical="center" wrapText="1"/>
    </xf>
    <xf numFmtId="10" fontId="21" fillId="0" borderId="53" xfId="5" applyNumberFormat="1" applyFont="1" applyFill="1" applyBorder="1" applyAlignment="1">
      <alignment horizontal="center" vertical="center" wrapText="1"/>
    </xf>
    <xf numFmtId="10" fontId="21" fillId="0" borderId="53" xfId="5" applyNumberFormat="1" applyFont="1" applyFill="1" applyBorder="1" applyAlignment="1">
      <alignment horizontal="right" vertical="center" wrapText="1" indent="1"/>
    </xf>
    <xf numFmtId="0" fontId="10" fillId="0" borderId="54" xfId="0" applyFont="1" applyFill="1" applyBorder="1" applyAlignment="1">
      <alignment horizontal="center" vertical="center"/>
    </xf>
    <xf numFmtId="0" fontId="15" fillId="0" borderId="43" xfId="4" applyFont="1" applyFill="1" applyBorder="1" applyAlignment="1">
      <alignment horizontal="left" vertical="center" wrapText="1"/>
    </xf>
    <xf numFmtId="10" fontId="15" fillId="0" borderId="45" xfId="5" applyNumberFormat="1" applyFont="1" applyFill="1" applyBorder="1" applyAlignment="1">
      <alignment horizontal="right" vertical="center" indent="1"/>
    </xf>
    <xf numFmtId="0" fontId="11" fillId="0" borderId="13" xfId="0" applyFont="1" applyBorder="1" applyAlignment="1">
      <alignment horizontal="center" vertical="center" wrapText="1"/>
    </xf>
    <xf numFmtId="10" fontId="20" fillId="0" borderId="12" xfId="0" applyNumberFormat="1" applyFont="1" applyBorder="1" applyAlignment="1">
      <alignment horizontal="right" vertical="center" indent="1"/>
    </xf>
    <xf numFmtId="0" fontId="6" fillId="0" borderId="24" xfId="0" applyFont="1" applyBorder="1" applyAlignment="1">
      <alignment horizontal="left" vertical="center"/>
    </xf>
    <xf numFmtId="0" fontId="21" fillId="0" borderId="24" xfId="6" applyFont="1" applyFill="1" applyBorder="1" applyAlignment="1">
      <alignment horizontal="center" vertical="center" wrapText="1"/>
    </xf>
    <xf numFmtId="0" fontId="21" fillId="0" borderId="55" xfId="6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56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58" xfId="0" applyFont="1" applyBorder="1" applyAlignment="1">
      <alignment vertical="center"/>
    </xf>
    <xf numFmtId="0" fontId="10" fillId="0" borderId="24" xfId="0" applyFont="1" applyBorder="1" applyAlignment="1">
      <alignment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1" fillId="0" borderId="59" xfId="0" applyFont="1" applyBorder="1" applyAlignment="1">
      <alignment horizontal="center" vertical="center" wrapText="1"/>
    </xf>
    <xf numFmtId="0" fontId="15" fillId="0" borderId="21" xfId="4" applyFont="1" applyBorder="1" applyAlignment="1">
      <alignment vertical="center" wrapText="1"/>
    </xf>
    <xf numFmtId="0" fontId="15" fillId="0" borderId="25" xfId="4" applyFont="1" applyBorder="1" applyAlignment="1">
      <alignment vertical="center" wrapText="1"/>
    </xf>
    <xf numFmtId="0" fontId="11" fillId="0" borderId="60" xfId="0" applyFont="1" applyBorder="1" applyAlignment="1">
      <alignment horizontal="center" vertical="center" wrapText="1"/>
    </xf>
    <xf numFmtId="0" fontId="23" fillId="0" borderId="60" xfId="0" applyFont="1" applyBorder="1" applyAlignment="1">
      <alignment horizontal="center" vertical="center" wrapText="1"/>
    </xf>
    <xf numFmtId="0" fontId="23" fillId="0" borderId="6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/>
    </xf>
    <xf numFmtId="0" fontId="22" fillId="0" borderId="5" xfId="4" applyFont="1" applyBorder="1" applyAlignment="1">
      <alignment vertical="center" wrapText="1"/>
    </xf>
    <xf numFmtId="0" fontId="15" fillId="0" borderId="5" xfId="4" applyFont="1" applyBorder="1" applyAlignment="1">
      <alignment vertical="center" wrapText="1"/>
    </xf>
    <xf numFmtId="0" fontId="22" fillId="0" borderId="0" xfId="4" applyFont="1" applyAlignment="1">
      <alignment vertical="center" wrapText="1"/>
    </xf>
    <xf numFmtId="0" fontId="15" fillId="0" borderId="62" xfId="4" applyFont="1" applyBorder="1" applyAlignment="1">
      <alignment vertical="center" wrapText="1"/>
    </xf>
    <xf numFmtId="0" fontId="22" fillId="0" borderId="25" xfId="4" applyFont="1" applyBorder="1" applyAlignment="1">
      <alignment vertical="center" wrapText="1"/>
    </xf>
    <xf numFmtId="0" fontId="22" fillId="0" borderId="62" xfId="4" applyFont="1" applyBorder="1" applyAlignment="1">
      <alignment vertical="center" wrapText="1"/>
    </xf>
    <xf numFmtId="0" fontId="22" fillId="0" borderId="63" xfId="4" applyFont="1" applyBorder="1" applyAlignment="1">
      <alignment vertical="center" wrapText="1"/>
    </xf>
    <xf numFmtId="0" fontId="15" fillId="0" borderId="8" xfId="3" applyFont="1" applyBorder="1" applyAlignment="1">
      <alignment vertical="center" wrapText="1"/>
    </xf>
    <xf numFmtId="0" fontId="22" fillId="0" borderId="64" xfId="11" applyFont="1" applyBorder="1" applyAlignment="1">
      <alignment vertical="center" wrapText="1"/>
    </xf>
    <xf numFmtId="0" fontId="22" fillId="0" borderId="65" xfId="0" applyFont="1" applyBorder="1"/>
    <xf numFmtId="0" fontId="22" fillId="0" borderId="0" xfId="0" applyFont="1"/>
    <xf numFmtId="0" fontId="22" fillId="0" borderId="8" xfId="11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14" fontId="18" fillId="0" borderId="7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66" xfId="0" applyFont="1" applyBorder="1" applyAlignment="1">
      <alignment horizontal="center" vertical="center" wrapText="1"/>
    </xf>
    <xf numFmtId="0" fontId="15" fillId="0" borderId="10" xfId="4" applyFont="1" applyBorder="1" applyAlignment="1">
      <alignment vertical="center" wrapText="1"/>
    </xf>
    <xf numFmtId="0" fontId="15" fillId="0" borderId="48" xfId="4" applyFont="1" applyBorder="1" applyAlignment="1">
      <alignment vertical="center" wrapText="1"/>
    </xf>
    <xf numFmtId="4" fontId="15" fillId="0" borderId="8" xfId="3" applyNumberFormat="1" applyFont="1" applyBorder="1" applyAlignment="1">
      <alignment horizontal="center" vertical="center" wrapText="1"/>
    </xf>
    <xf numFmtId="3" fontId="15" fillId="0" borderId="8" xfId="3" applyNumberFormat="1" applyFont="1" applyBorder="1" applyAlignment="1">
      <alignment horizontal="center" vertical="center" wrapText="1"/>
    </xf>
    <xf numFmtId="0" fontId="22" fillId="0" borderId="8" xfId="3" applyFont="1" applyFill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0" fillId="0" borderId="58" xfId="0" applyBorder="1"/>
    <xf numFmtId="0" fontId="22" fillId="0" borderId="21" xfId="4" applyFont="1" applyBorder="1" applyAlignment="1">
      <alignment vertical="center" wrapText="1"/>
    </xf>
    <xf numFmtId="4" fontId="22" fillId="0" borderId="8" xfId="11" applyNumberFormat="1" applyFont="1" applyBorder="1" applyAlignment="1">
      <alignment horizontal="center" vertical="center" wrapText="1"/>
    </xf>
    <xf numFmtId="3" fontId="22" fillId="0" borderId="8" xfId="11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</cellXfs>
  <cellStyles count="12">
    <cellStyle name="Відсотковий" xfId="9" builtinId="5"/>
    <cellStyle name="Гиперссылка" xfId="1"/>
    <cellStyle name="Звичайний" xfId="0" builtinId="0"/>
    <cellStyle name="Обычный_Nastya_Otkrit" xfId="2"/>
    <cellStyle name="Обычный_Відкр_1" xfId="3"/>
    <cellStyle name="Обычный_Відкр_1 2" xfId="11"/>
    <cellStyle name="Обычный_Відкр_2" xfId="4"/>
    <cellStyle name="Обычный_З_2_28.10" xfId="5"/>
    <cellStyle name="Обычный_Лист2" xfId="6"/>
    <cellStyle name="Обычный_Лист5" xfId="7"/>
    <cellStyle name="Открывавшаяся гиперссылка" xfId="8"/>
    <cellStyle name="Процентный 2" xfId="1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Dynamics of Ukrainian Equity Indexes and Rates of Return of Funds with Public Issue</a:t>
            </a:r>
          </a:p>
        </c:rich>
      </c:tx>
      <c:layout>
        <c:manualLayout>
          <c:xMode val="edge"/>
          <c:yMode val="edge"/>
          <c:x val="0.24871815631523464"/>
          <c:y val="1.40845264146765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752167428024361E-2"/>
          <c:y val="0.25070457018124198"/>
          <c:w val="0.94700933744769755"/>
          <c:h val="0.425352697723230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'IDX + ROR'!$B$2</c:f>
              <c:strCache>
                <c:ptCount val="1"/>
                <c:pt idx="0">
                  <c:v>PFTS Index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-1.1179043247734333E-3"/>
                  <c:y val="2.6653360109376023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F8-4857-ABAA-DA4C82CC91A7}"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75F8-4857-ABAA-DA4C82CC91A7}"/>
                </c:ext>
              </c:extLst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75F8-4857-ABAA-DA4C82CC91A7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'IDX + ROR'!$A$3:$A$5</c:f>
              <c:strCache>
                <c:ptCount val="3"/>
                <c:pt idx="0">
                  <c:v>August</c:v>
                </c:pt>
                <c:pt idx="1">
                  <c:v>September</c:v>
                </c:pt>
                <c:pt idx="2">
                  <c:v>YTD 2019</c:v>
                </c:pt>
              </c:strCache>
            </c:strRef>
          </c:cat>
          <c:val>
            <c:numRef>
              <c:f>'IDX + ROR'!$B$3:$B$5</c:f>
              <c:numCache>
                <c:formatCode>0.00%</c:formatCode>
                <c:ptCount val="3"/>
                <c:pt idx="0">
                  <c:v>-2.4796597633136019E-2</c:v>
                </c:pt>
                <c:pt idx="1">
                  <c:v>-4.7592862966684413E-3</c:v>
                </c:pt>
                <c:pt idx="2">
                  <c:v>-6.1641876430206022E-2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F8-4857-ABAA-DA4C82CC91A7}"/>
            </c:ext>
          </c:extLst>
        </c:ser>
        <c:ser>
          <c:idx val="1"/>
          <c:order val="1"/>
          <c:tx>
            <c:strRef>
              <c:f>'IDX + ROR'!$C$2</c:f>
              <c:strCache>
                <c:ptCount val="1"/>
                <c:pt idx="0">
                  <c:v>UX Index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invertIfNegative val="0"/>
          <c:dLbls>
            <c:dLbl>
              <c:idx val="2"/>
              <c:layout>
                <c:manualLayout>
                  <c:x val="8.095868779611437E-3"/>
                  <c:y val="2.5831016222849446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5F8-4857-ABAA-DA4C82CC91A7}"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75F8-4857-ABAA-DA4C82CC91A7}"/>
                </c:ext>
              </c:extLst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75F8-4857-ABAA-DA4C82CC91A7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'IDX + ROR'!$A$3:$A$5</c:f>
              <c:strCache>
                <c:ptCount val="3"/>
                <c:pt idx="0">
                  <c:v>August</c:v>
                </c:pt>
                <c:pt idx="1">
                  <c:v>September</c:v>
                </c:pt>
                <c:pt idx="2">
                  <c:v>YTD 2019</c:v>
                </c:pt>
              </c:strCache>
            </c:strRef>
          </c:cat>
          <c:val>
            <c:numRef>
              <c:f>'IDX + ROR'!$C$3:$C$5</c:f>
              <c:numCache>
                <c:formatCode>0.00%</c:formatCode>
                <c:ptCount val="3"/>
                <c:pt idx="0">
                  <c:v>-4.0077157892765558E-2</c:v>
                </c:pt>
                <c:pt idx="1">
                  <c:v>1.562713385488812E-2</c:v>
                </c:pt>
                <c:pt idx="2">
                  <c:v>-8.404494909210336E-2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5F8-4857-ABAA-DA4C82CC91A7}"/>
            </c:ext>
          </c:extLst>
        </c:ser>
        <c:ser>
          <c:idx val="2"/>
          <c:order val="2"/>
          <c:tx>
            <c:strRef>
              <c:f>'IDX + ROR'!$D$2</c:f>
              <c:strCache>
                <c:ptCount val="1"/>
                <c:pt idx="0">
                  <c:v>Open-Ended CII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8.2600623239476034E-4"/>
                  <c:y val="-2.6382813885697021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5F8-4857-ABAA-DA4C82CC91A7}"/>
                </c:ext>
              </c:extLst>
            </c:dLbl>
            <c:dLbl>
              <c:idx val="1"/>
              <c:layout>
                <c:manualLayout>
                  <c:x val="1.3552729167087829E-3"/>
                  <c:y val="-2.3030304759819153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5F8-4857-ABAA-DA4C82CC91A7}"/>
                </c:ext>
              </c:extLst>
            </c:dLbl>
            <c:dLbl>
              <c:idx val="2"/>
              <c:layout>
                <c:manualLayout>
                  <c:x val="1.9251038122160002E-3"/>
                  <c:y val="-4.9184895278179264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5F8-4857-ABAA-DA4C82CC91A7}"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75F8-4857-ABAA-DA4C82CC91A7}"/>
                </c:ext>
              </c:extLst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75F8-4857-ABAA-DA4C82CC91A7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'IDX + ROR'!$A$3:$A$5</c:f>
              <c:strCache>
                <c:ptCount val="3"/>
                <c:pt idx="0">
                  <c:v>August</c:v>
                </c:pt>
                <c:pt idx="1">
                  <c:v>September</c:v>
                </c:pt>
                <c:pt idx="2">
                  <c:v>YTD 2019</c:v>
                </c:pt>
              </c:strCache>
            </c:strRef>
          </c:cat>
          <c:val>
            <c:numRef>
              <c:f>'IDX + ROR'!$D$3:$D$5</c:f>
              <c:numCache>
                <c:formatCode>0.00%</c:formatCode>
                <c:ptCount val="3"/>
                <c:pt idx="0">
                  <c:v>3.0219882970773976E-3</c:v>
                </c:pt>
                <c:pt idx="1">
                  <c:v>-7.3594245737286955E-3</c:v>
                </c:pt>
                <c:pt idx="2">
                  <c:v>-1.9212185911899882E-3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5F8-4857-ABAA-DA4C82CC91A7}"/>
            </c:ext>
          </c:extLst>
        </c:ser>
        <c:ser>
          <c:idx val="3"/>
          <c:order val="3"/>
          <c:tx>
            <c:strRef>
              <c:f>'IDX + ROR'!$E$2</c:f>
              <c:strCache>
                <c:ptCount val="1"/>
                <c:pt idx="0">
                  <c:v>Interval CII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8604588779825848E-3"/>
                  <c:y val="-1.49530402845717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5F8-4857-ABAA-DA4C82CC91A7}"/>
                </c:ext>
              </c:extLst>
            </c:dLbl>
            <c:dLbl>
              <c:idx val="1"/>
              <c:layout>
                <c:manualLayout>
                  <c:x val="1.677917932732309E-3"/>
                  <c:y val="2.0872942671338324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5F8-4857-ABAA-DA4C82CC91A7}"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75F8-4857-ABAA-DA4C82CC91A7}"/>
                </c:ext>
              </c:extLst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75F8-4857-ABAA-DA4C82CC91A7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1" i="0" u="none" strike="noStrik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'IDX + ROR'!$A$3:$A$5</c:f>
              <c:strCache>
                <c:ptCount val="3"/>
                <c:pt idx="0">
                  <c:v>August</c:v>
                </c:pt>
                <c:pt idx="1">
                  <c:v>September</c:v>
                </c:pt>
                <c:pt idx="2">
                  <c:v>YTD 2019</c:v>
                </c:pt>
              </c:strCache>
            </c:strRef>
          </c:cat>
          <c:val>
            <c:numRef>
              <c:f>'IDX + ROR'!$E$3:$E$5</c:f>
              <c:numCache>
                <c:formatCode>0.00%</c:formatCode>
                <c:ptCount val="3"/>
                <c:pt idx="0">
                  <c:v>6.0740958274080915E-2</c:v>
                </c:pt>
                <c:pt idx="1">
                  <c:v>-7.2325452745727698E-3</c:v>
                </c:pt>
                <c:pt idx="2">
                  <c:v>-0.14424555081635038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5F8-4857-ABAA-DA4C82CC91A7}"/>
            </c:ext>
          </c:extLst>
        </c:ser>
        <c:ser>
          <c:idx val="4"/>
          <c:order val="4"/>
          <c:tx>
            <c:strRef>
              <c:f>'IDX + ROR'!$F$2</c:f>
              <c:strCache>
                <c:ptCount val="1"/>
                <c:pt idx="0">
                  <c:v>Closed-End CII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dLbls>
            <c:dLbl>
              <c:idx val="1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75F8-4857-ABAA-DA4C82CC91A7}"/>
                </c:ext>
              </c:extLst>
            </c:dLbl>
            <c:dLbl>
              <c:idx val="3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75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75F8-4857-ABAA-DA4C82CC91A7}"/>
                </c:ext>
              </c:extLst>
            </c:dLbl>
            <c:dLbl>
              <c:idx val="4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75F8-4857-ABAA-DA4C82CC91A7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1" i="0" u="none" strike="noStrik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'IDX + ROR'!$A$3:$A$5</c:f>
              <c:strCache>
                <c:ptCount val="3"/>
                <c:pt idx="0">
                  <c:v>August</c:v>
                </c:pt>
                <c:pt idx="1">
                  <c:v>September</c:v>
                </c:pt>
                <c:pt idx="2">
                  <c:v>YTD 2019</c:v>
                </c:pt>
              </c:strCache>
            </c:strRef>
          </c:cat>
          <c:val>
            <c:numRef>
              <c:f>'IDX + ROR'!$F$3:$F$5</c:f>
              <c:numCache>
                <c:formatCode>0.00%</c:formatCode>
                <c:ptCount val="3"/>
                <c:pt idx="0">
                  <c:v>-1.0461985275647623E-2</c:v>
                </c:pt>
                <c:pt idx="1">
                  <c:v>-2.01164050997793E-4</c:v>
                </c:pt>
                <c:pt idx="2">
                  <c:v>-7.3638159614181797E-2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75F8-4857-ABAA-DA4C82CC91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0"/>
        <c:overlap val="-10"/>
        <c:axId val="429465128"/>
        <c:axId val="1"/>
      </c:barChart>
      <c:catAx>
        <c:axId val="429465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  <c:max val="7.0000000000000007E-2"/>
          <c:min val="-0.16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42946512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9.3162470922201285E-2"/>
          <c:y val="0.89295897469049113"/>
          <c:w val="0.64273557920637958"/>
          <c:h val="6.1971916224576672E-2"/>
        </c:manualLayout>
      </c:layout>
      <c:overlay val="0"/>
      <c:spPr>
        <a:solidFill>
          <a:srgbClr val="FFFFFF"/>
        </a:solidFill>
        <a:ln w="3175">
          <a:solidFill>
            <a:srgbClr val="FFFFCC"/>
          </a:solidFill>
          <a:prstDash val="solid"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Dynamics of Ukrainian and Global Equity Indexes  </a:t>
            </a:r>
          </a:p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for the Month</a:t>
            </a:r>
          </a:p>
        </c:rich>
      </c:tx>
      <c:layout>
        <c:manualLayout>
          <c:xMode val="edge"/>
          <c:yMode val="edge"/>
          <c:x val="0.1702127659574468"/>
          <c:y val="1.17371161080456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2716857610474634"/>
          <c:y val="0.15727735584781177"/>
          <c:w val="0.53846153846153844"/>
          <c:h val="0.6384991162776836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'IDX + ROR'!$B$27</c:f>
              <c:strCache>
                <c:ptCount val="1"/>
                <c:pt idx="0">
                  <c:v>Monthly change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'IDX + ROR'!$A$28:$A$40</c:f>
              <c:strCache>
                <c:ptCount val="13"/>
                <c:pt idx="0">
                  <c:v>PFTS Index</c:v>
                </c:pt>
                <c:pt idx="1">
                  <c:v>ММВБ (MICEX) (Russia)</c:v>
                </c:pt>
                <c:pt idx="2">
                  <c:v>SHANGHAI SE COMPOSITE (China)</c:v>
                </c:pt>
                <c:pt idx="3">
                  <c:v>HANG SENG (Hong Kong)</c:v>
                </c:pt>
                <c:pt idx="4">
                  <c:v>UX Index</c:v>
                </c:pt>
                <c:pt idx="5">
                  <c:v>S&amp;P 500 (USA)</c:v>
                </c:pt>
                <c:pt idx="6">
                  <c:v>WIG20 (Poland)</c:v>
                </c:pt>
                <c:pt idx="7">
                  <c:v>DJIA (USA)</c:v>
                </c:pt>
                <c:pt idx="8">
                  <c:v>FTSE 100  (UK)</c:v>
                </c:pt>
                <c:pt idx="9">
                  <c:v>РТС (RTSI) (Russia)</c:v>
                </c:pt>
                <c:pt idx="10">
                  <c:v>CAC 40 (France)</c:v>
                </c:pt>
                <c:pt idx="11">
                  <c:v>DAX (Germany)</c:v>
                </c:pt>
                <c:pt idx="12">
                  <c:v>NIKKEI 225 (Japan)</c:v>
                </c:pt>
              </c:strCache>
            </c:strRef>
          </c:cat>
          <c:val>
            <c:numRef>
              <c:f>'IDX + ROR'!$B$28:$B$40</c:f>
              <c:numCache>
                <c:formatCode>0.00%</c:formatCode>
                <c:ptCount val="13"/>
                <c:pt idx="0">
                  <c:v>-4.7592862966684413E-3</c:v>
                </c:pt>
                <c:pt idx="1">
                  <c:v>2.6058013751624198E-3</c:v>
                </c:pt>
                <c:pt idx="2">
                  <c:v>6.5656355673819888E-3</c:v>
                </c:pt>
                <c:pt idx="3">
                  <c:v>1.4287419148811376E-2</c:v>
                </c:pt>
                <c:pt idx="4">
                  <c:v>1.562713385488812E-2</c:v>
                </c:pt>
                <c:pt idx="5">
                  <c:v>1.7181167690656807E-2</c:v>
                </c:pt>
                <c:pt idx="6">
                  <c:v>1.7815244116613949E-2</c:v>
                </c:pt>
                <c:pt idx="7">
                  <c:v>1.9450234970806779E-2</c:v>
                </c:pt>
                <c:pt idx="8">
                  <c:v>2.7893017796142061E-2</c:v>
                </c:pt>
                <c:pt idx="9">
                  <c:v>3.138434416849667E-2</c:v>
                </c:pt>
                <c:pt idx="10">
                  <c:v>3.600232096458722E-2</c:v>
                </c:pt>
                <c:pt idx="11">
                  <c:v>4.0940492223986658E-2</c:v>
                </c:pt>
                <c:pt idx="12">
                  <c:v>5.0784930910720893E-2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FE3-4BDC-BC3C-946478663458}"/>
            </c:ext>
          </c:extLst>
        </c:ser>
        <c:ser>
          <c:idx val="1"/>
          <c:order val="1"/>
          <c:tx>
            <c:strRef>
              <c:f>'IDX + ROR'!$C$27</c:f>
              <c:strCache>
                <c:ptCount val="1"/>
                <c:pt idx="0">
                  <c:v>YTD change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dLbls>
            <c:delete val="1"/>
          </c:dLbls>
          <c:cat>
            <c:strRef>
              <c:f>'IDX + ROR'!$A$28:$A$40</c:f>
              <c:strCache>
                <c:ptCount val="13"/>
                <c:pt idx="0">
                  <c:v>PFTS Index</c:v>
                </c:pt>
                <c:pt idx="1">
                  <c:v>ММВБ (MICEX) (Russia)</c:v>
                </c:pt>
                <c:pt idx="2">
                  <c:v>SHANGHAI SE COMPOSITE (China)</c:v>
                </c:pt>
                <c:pt idx="3">
                  <c:v>HANG SENG (Hong Kong)</c:v>
                </c:pt>
                <c:pt idx="4">
                  <c:v>UX Index</c:v>
                </c:pt>
                <c:pt idx="5">
                  <c:v>S&amp;P 500 (USA)</c:v>
                </c:pt>
                <c:pt idx="6">
                  <c:v>WIG20 (Poland)</c:v>
                </c:pt>
                <c:pt idx="7">
                  <c:v>DJIA (USA)</c:v>
                </c:pt>
                <c:pt idx="8">
                  <c:v>FTSE 100  (UK)</c:v>
                </c:pt>
                <c:pt idx="9">
                  <c:v>РТС (RTSI) (Russia)</c:v>
                </c:pt>
                <c:pt idx="10">
                  <c:v>CAC 40 (France)</c:v>
                </c:pt>
                <c:pt idx="11">
                  <c:v>DAX (Germany)</c:v>
                </c:pt>
                <c:pt idx="12">
                  <c:v>NIKKEI 225 (Japan)</c:v>
                </c:pt>
              </c:strCache>
            </c:strRef>
          </c:cat>
          <c:val>
            <c:numRef>
              <c:f>'IDX + ROR'!$C$28:$C$40</c:f>
              <c:numCache>
                <c:formatCode>0.00%</c:formatCode>
                <c:ptCount val="13"/>
                <c:pt idx="0">
                  <c:v>-6.1641876430206022E-2</c:v>
                </c:pt>
                <c:pt idx="1">
                  <c:v>0.16479966080135666</c:v>
                </c:pt>
                <c:pt idx="2">
                  <c:v>0.16491840089819165</c:v>
                </c:pt>
                <c:pt idx="3">
                  <c:v>2.3057770876953487E-2</c:v>
                </c:pt>
                <c:pt idx="4">
                  <c:v>-8.404494909210336E-2</c:v>
                </c:pt>
                <c:pt idx="5">
                  <c:v>0.19752669225260888</c:v>
                </c:pt>
                <c:pt idx="6">
                  <c:v>-4.5391653452691139E-2</c:v>
                </c:pt>
                <c:pt idx="7">
                  <c:v>0.16713048078257242</c:v>
                </c:pt>
                <c:pt idx="8">
                  <c:v>0.10012518618289068</c:v>
                </c:pt>
                <c:pt idx="9">
                  <c:v>0.2511701199666081</c:v>
                </c:pt>
                <c:pt idx="10">
                  <c:v>0.21352971099056584</c:v>
                </c:pt>
                <c:pt idx="11">
                  <c:v>0.17701743353512089</c:v>
                </c:pt>
                <c:pt idx="12">
                  <c:v>8.6989258432647487E-2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FE3-4BDC-BC3C-9464786634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0"/>
        <c:axId val="430123856"/>
        <c:axId val="1"/>
      </c:barChart>
      <c:catAx>
        <c:axId val="4301238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3"/>
          <c:min val="-0.1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4301238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5057283142389524"/>
          <c:y val="0.89202082421146978"/>
          <c:w val="0.58428805237315873"/>
          <c:h val="5.633815731861914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Funds' Shares in Aggregate NAV of Open-Ended CII</a:t>
            </a:r>
          </a:p>
        </c:rich>
      </c:tx>
      <c:layout>
        <c:manualLayout>
          <c:xMode val="edge"/>
          <c:yMode val="edge"/>
          <c:x val="0.24798927613941019"/>
          <c:y val="7.2368576036047225E-2"/>
        </c:manualLayout>
      </c:layout>
      <c:overlay val="0"/>
      <c:spPr>
        <a:noFill/>
        <a:ln w="25400">
          <a:noFill/>
        </a:ln>
      </c:spPr>
    </c:title>
    <c:autoTitleDeleted val="0"/>
    <c:view3D>
      <c:rotX val="35"/>
      <c:hPercent val="50"/>
      <c:rotY val="2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5388739946380698"/>
          <c:y val="0.32017612428069381"/>
          <c:w val="0.34048257372654156"/>
          <c:h val="0.353070931569806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0F67-4765-B627-792ABDCFB68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F67-4765-B627-792ABDCFB68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0F67-4765-B627-792ABDCFB68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0F67-4765-B627-792ABDCFB68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0F67-4765-B627-792ABDCFB68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0F67-4765-B627-792ABDCFB68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0F67-4765-B627-792ABDCFB683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0F67-4765-B627-792ABDCFB683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0F67-4765-B627-792ABDCFB683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0F67-4765-B627-792ABDCFB683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0F67-4765-B627-792ABDCFB683}"/>
              </c:ext>
            </c:extLst>
          </c:dPt>
          <c:dLbls>
            <c:dLbl>
              <c:idx val="0"/>
              <c:layout>
                <c:manualLayout>
                  <c:x val="-3.3558867385760305E-2"/>
                  <c:y val="-0.1183638582214934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67-4765-B627-792ABDCFB683}"/>
                </c:ext>
              </c:extLst>
            </c:dLbl>
            <c:dLbl>
              <c:idx val="1"/>
              <c:layout>
                <c:manualLayout>
                  <c:x val="3.6350923498740695E-2"/>
                  <c:y val="-0.10329308826252726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67-4765-B627-792ABDCFB683}"/>
                </c:ext>
              </c:extLst>
            </c:dLbl>
            <c:dLbl>
              <c:idx val="2"/>
              <c:layout>
                <c:manualLayout>
                  <c:x val="9.8502387812974046E-2"/>
                  <c:y val="-0.1036262670870519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F67-4765-B627-792ABDCFB683}"/>
                </c:ext>
              </c:extLst>
            </c:dLbl>
            <c:dLbl>
              <c:idx val="3"/>
              <c:layout>
                <c:manualLayout>
                  <c:x val="0.12151486174581172"/>
                  <c:y val="-2.7448979798486928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67-4765-B627-792ABDCFB683}"/>
                </c:ext>
              </c:extLst>
            </c:dLbl>
            <c:dLbl>
              <c:idx val="4"/>
              <c:layout>
                <c:manualLayout>
                  <c:x val="8.7399180717353087E-2"/>
                  <c:y val="7.804159382395758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67-4765-B627-792ABDCFB683}"/>
                </c:ext>
              </c:extLst>
            </c:dLbl>
            <c:dLbl>
              <c:idx val="5"/>
              <c:layout>
                <c:manualLayout>
                  <c:x val="5.4515918521090501E-2"/>
                  <c:y val="0.15719775672366565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F67-4765-B627-792ABDCFB683}"/>
                </c:ext>
              </c:extLst>
            </c:dLbl>
            <c:dLbl>
              <c:idx val="6"/>
              <c:layout>
                <c:manualLayout>
                  <c:x val="3.5324333622671178E-2"/>
                  <c:y val="9.2701330002287419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F67-4765-B627-792ABDCFB683}"/>
                </c:ext>
              </c:extLst>
            </c:dLbl>
            <c:dLbl>
              <c:idx val="7"/>
              <c:layout>
                <c:manualLayout>
                  <c:x val="-9.4221972367716844E-2"/>
                  <c:y val="0.1070525900014385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F67-4765-B627-792ABDCFB683}"/>
                </c:ext>
              </c:extLst>
            </c:dLbl>
            <c:dLbl>
              <c:idx val="8"/>
              <c:layout>
                <c:manualLayout>
                  <c:x val="-7.8618538554237005E-2"/>
                  <c:y val="-4.4896844770295763E-3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F67-4765-B627-792ABDCFB683}"/>
                </c:ext>
              </c:extLst>
            </c:dLbl>
            <c:dLbl>
              <c:idx val="9"/>
              <c:layout>
                <c:manualLayout>
                  <c:x val="-9.6167517279106107E-2"/>
                  <c:y val="-0.10611213666793939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F67-4765-B627-792ABDCFB683}"/>
                </c:ext>
              </c:extLst>
            </c:dLbl>
            <c:dLbl>
              <c:idx val="10"/>
              <c:layout>
                <c:manualLayout>
                  <c:x val="-5.5108218417650123E-2"/>
                  <c:y val="-0.157554042287147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F67-4765-B627-792ABDCFB683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O_NAV!$B$24:$B$34</c:f>
              <c:strCache>
                <c:ptCount val="11"/>
                <c:pt idx="0">
                  <c:v>Others</c:v>
                </c:pt>
                <c:pt idx="1">
                  <c:v>КІNТО-Klasychnyi</c:v>
                </c:pt>
                <c:pt idx="2">
                  <c:v>OTP Fond Aktsii</c:v>
                </c:pt>
                <c:pt idx="3">
                  <c:v>UNIVER.UA/Myhailo Hrushevskyi: Fond Derzhavnykh Paperiv</c:v>
                </c:pt>
                <c:pt idx="4">
                  <c:v>OTP Klasychnyi'</c:v>
                </c:pt>
                <c:pt idx="5">
                  <c:v>КІNTO-Ekviti</c:v>
                </c:pt>
                <c:pt idx="6">
                  <c:v>Sofiivskyi</c:v>
                </c:pt>
                <c:pt idx="7">
                  <c:v>Altus – Depozyt</c:v>
                </c:pt>
                <c:pt idx="8">
                  <c:v>Altus – Zbalansovanyi</c:v>
                </c:pt>
                <c:pt idx="9">
                  <c:v>KINTO-Kaznacheiskyi</c:v>
                </c:pt>
                <c:pt idx="10">
                  <c:v>UNIVER.UA/Volodymyr Velykyi: Fond Zbalansovanyi</c:v>
                </c:pt>
              </c:strCache>
            </c:strRef>
          </c:cat>
          <c:val>
            <c:numRef>
              <c:f>O_NAV!$C$24:$C$34</c:f>
              <c:numCache>
                <c:formatCode>#,##0.00</c:formatCode>
                <c:ptCount val="11"/>
                <c:pt idx="0">
                  <c:v>6388368.0099000037</c:v>
                </c:pt>
                <c:pt idx="1">
                  <c:v>30356369.460000001</c:v>
                </c:pt>
                <c:pt idx="2">
                  <c:v>11297008.710000001</c:v>
                </c:pt>
                <c:pt idx="3">
                  <c:v>7492065.29</c:v>
                </c:pt>
                <c:pt idx="4">
                  <c:v>6289914.4800000004</c:v>
                </c:pt>
                <c:pt idx="5">
                  <c:v>5287470.7</c:v>
                </c:pt>
                <c:pt idx="6">
                  <c:v>5031478.2200999996</c:v>
                </c:pt>
                <c:pt idx="7">
                  <c:v>4248685.6100000003</c:v>
                </c:pt>
                <c:pt idx="8">
                  <c:v>3394082.58</c:v>
                </c:pt>
                <c:pt idx="9">
                  <c:v>2612483.48</c:v>
                </c:pt>
                <c:pt idx="10">
                  <c:v>1655772.46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0F67-4765-B627-792ABDCFB683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0F67-4765-B627-792ABDCFB68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D-0F67-4765-B627-792ABDCFB68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0F67-4765-B627-792ABDCFB68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F67-4765-B627-792ABDCFB683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0F67-4765-B627-792ABDCFB683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F67-4765-B627-792ABDCFB683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0F67-4765-B627-792ABDCFB683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F67-4765-B627-792ABDCFB683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0F67-4765-B627-792ABDCFB683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F67-4765-B627-792ABDCFB683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0F67-4765-B627-792ABDCFB68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O_NAV!$B$24:$B$34</c:f>
              <c:strCache>
                <c:ptCount val="11"/>
                <c:pt idx="0">
                  <c:v>Others</c:v>
                </c:pt>
                <c:pt idx="1">
                  <c:v>КІNТО-Klasychnyi</c:v>
                </c:pt>
                <c:pt idx="2">
                  <c:v>OTP Fond Aktsii</c:v>
                </c:pt>
                <c:pt idx="3">
                  <c:v>UNIVER.UA/Myhailo Hrushevskyi: Fond Derzhavnykh Paperiv</c:v>
                </c:pt>
                <c:pt idx="4">
                  <c:v>OTP Klasychnyi'</c:v>
                </c:pt>
                <c:pt idx="5">
                  <c:v>КІNTO-Ekviti</c:v>
                </c:pt>
                <c:pt idx="6">
                  <c:v>Sofiivskyi</c:v>
                </c:pt>
                <c:pt idx="7">
                  <c:v>Altus – Depozyt</c:v>
                </c:pt>
                <c:pt idx="8">
                  <c:v>Altus – Zbalansovanyi</c:v>
                </c:pt>
                <c:pt idx="9">
                  <c:v>KINTO-Kaznacheiskyi</c:v>
                </c:pt>
                <c:pt idx="10">
                  <c:v>UNIVER.UA/Volodymyr Velykyi: Fond Zbalansovanyi</c:v>
                </c:pt>
              </c:strCache>
            </c:strRef>
          </c:cat>
          <c:val>
            <c:numRef>
              <c:f>O_NAV!$D$24:$D$34</c:f>
              <c:numCache>
                <c:formatCode>0.00%</c:formatCode>
                <c:ptCount val="11"/>
                <c:pt idx="0">
                  <c:v>7.4384754531150579E-2</c:v>
                </c:pt>
                <c:pt idx="1">
                  <c:v>0.35346290120414664</c:v>
                </c:pt>
                <c:pt idx="2">
                  <c:v>0.13153988914342046</c:v>
                </c:pt>
                <c:pt idx="3">
                  <c:v>8.7235963342181769E-2</c:v>
                </c:pt>
                <c:pt idx="4">
                  <c:v>7.3238383244620439E-2</c:v>
                </c:pt>
                <c:pt idx="5">
                  <c:v>6.1566147958390285E-2</c:v>
                </c:pt>
                <c:pt idx="6">
                  <c:v>5.8585427725981493E-2</c:v>
                </c:pt>
                <c:pt idx="7">
                  <c:v>4.9470762437311223E-2</c:v>
                </c:pt>
                <c:pt idx="8">
                  <c:v>3.9519952385414642E-2</c:v>
                </c:pt>
                <c:pt idx="9">
                  <c:v>3.041918406631177E-2</c:v>
                </c:pt>
                <c:pt idx="10">
                  <c:v>1.9279450996823086E-2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0F67-4765-B627-792ABDCFB68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Dynamics of Open-Ended CIIs' NAV for the Month</a:t>
            </a:r>
          </a:p>
        </c:rich>
      </c:tx>
      <c:layout>
        <c:manualLayout>
          <c:xMode val="edge"/>
          <c:yMode val="edge"/>
          <c:x val="0.3930463974560639"/>
          <c:y val="3.90144128336884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1746055179143619E-2"/>
          <c:y val="0.38398395788945983"/>
          <c:w val="0.90325085569230068"/>
          <c:h val="0.3449695450557713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'O_dynamics NAV'!$C$58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Lbls>
            <c:dLbl>
              <c:idx val="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C11F-43BA-AD0E-700322BE0319}"/>
                </c:ext>
              </c:extLst>
            </c:dLbl>
            <c:dLbl>
              <c:idx val="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C11F-43BA-AD0E-700322BE0319}"/>
                </c:ext>
              </c:extLst>
            </c:dLbl>
            <c:dLbl>
              <c:idx val="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C11F-43BA-AD0E-700322BE0319}"/>
                </c:ext>
              </c:extLst>
            </c:dLbl>
            <c:dLbl>
              <c:idx val="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C11F-43BA-AD0E-700322BE0319}"/>
                </c:ext>
              </c:extLst>
            </c:dLbl>
            <c:dLbl>
              <c:idx val="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C11F-43BA-AD0E-700322BE0319}"/>
                </c:ext>
              </c:extLst>
            </c:dLbl>
            <c:dLbl>
              <c:idx val="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C11F-43BA-AD0E-700322BE0319}"/>
                </c:ext>
              </c:extLst>
            </c:dLbl>
            <c:dLbl>
              <c:idx val="6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C11F-43BA-AD0E-700322BE0319}"/>
                </c:ext>
              </c:extLst>
            </c:dLbl>
            <c:dLbl>
              <c:idx val="7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C11F-43BA-AD0E-700322BE0319}"/>
                </c:ext>
              </c:extLst>
            </c:dLbl>
            <c:dLbl>
              <c:idx val="8"/>
              <c:layout>
                <c:manualLayout>
                  <c:x val="5.5960683384936871E-4"/>
                  <c:y val="-3.2281712337122181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11F-43BA-AD0E-700322BE0319}"/>
                </c:ext>
              </c:extLst>
            </c:dLbl>
            <c:dLbl>
              <c:idx val="9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C11F-43BA-AD0E-700322BE0319}"/>
                </c:ext>
              </c:extLst>
            </c:dLbl>
            <c:dLbl>
              <c:idx val="1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C11F-43BA-AD0E-700322BE0319}"/>
                </c:ext>
              </c:extLst>
            </c:dLbl>
            <c:dLbl>
              <c:idx val="1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C11F-43BA-AD0E-700322BE0319}"/>
                </c:ext>
              </c:extLst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C11F-43BA-AD0E-700322BE0319}"/>
                </c:ext>
              </c:extLst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C11F-43BA-AD0E-700322BE0319}"/>
                </c:ext>
              </c:extLst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11F-43BA-AD0E-700322BE0319}"/>
                </c:ext>
              </c:extLst>
            </c:dLbl>
            <c:dLbl>
              <c:idx val="1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11F-43BA-AD0E-700322BE0319}"/>
                </c:ext>
              </c:extLst>
            </c:dLbl>
            <c:dLbl>
              <c:idx val="16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C11F-43BA-AD0E-700322BE0319}"/>
                </c:ext>
              </c:extLst>
            </c:dLbl>
            <c:dLbl>
              <c:idx val="17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C11F-43BA-AD0E-700322BE0319}"/>
                </c:ext>
              </c:extLst>
            </c:dLbl>
            <c:dLbl>
              <c:idx val="18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C11F-43BA-AD0E-700322BE0319}"/>
                </c:ext>
              </c:extLst>
            </c:dLbl>
            <c:dLbl>
              <c:idx val="19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C11F-43BA-AD0E-700322BE0319}"/>
                </c:ext>
              </c:extLst>
            </c:dLbl>
            <c:dLbl>
              <c:idx val="2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l"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C11F-43BA-AD0E-700322BE0319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l"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'O_dynamics NAV'!$B$59:$B$69</c:f>
              <c:strCache>
                <c:ptCount val="11"/>
                <c:pt idx="0">
                  <c:v>UNIVER.UA/Iaroslav Mudryi: Fond Aktsii</c:v>
                </c:pt>
                <c:pt idx="1">
                  <c:v>OTP Klasychnyi'</c:v>
                </c:pt>
                <c:pt idx="2">
                  <c:v>Altus – Zbalansovanyi</c:v>
                </c:pt>
                <c:pt idx="3">
                  <c:v>UNIVER.UA/Taras Shevchenko: Fond Zaoshchadzhen</c:v>
                </c:pt>
                <c:pt idx="4">
                  <c:v>ТАSK Resurs</c:v>
                </c:pt>
                <c:pt idx="5">
                  <c:v>VSI</c:v>
                </c:pt>
                <c:pt idx="6">
                  <c:v>KINTO-Kaznacheiskyi</c:v>
                </c:pt>
                <c:pt idx="7">
                  <c:v>КІNТО-Klasychnyi</c:v>
                </c:pt>
                <c:pt idx="8">
                  <c:v>OTP Fond Aktsii</c:v>
                </c:pt>
                <c:pt idx="9">
                  <c:v>Argentum</c:v>
                </c:pt>
                <c:pt idx="10">
                  <c:v>Others</c:v>
                </c:pt>
              </c:strCache>
            </c:strRef>
          </c:cat>
          <c:val>
            <c:numRef>
              <c:f>'O_dynamics NAV'!$C$59:$C$69</c:f>
              <c:numCache>
                <c:formatCode>#,##0.00</c:formatCode>
                <c:ptCount val="11"/>
                <c:pt idx="0">
                  <c:v>296.13242000000002</c:v>
                </c:pt>
                <c:pt idx="1">
                  <c:v>349.70035000000053</c:v>
                </c:pt>
                <c:pt idx="2">
                  <c:v>32.752870000000115</c:v>
                </c:pt>
                <c:pt idx="3">
                  <c:v>12.969669999999926</c:v>
                </c:pt>
                <c:pt idx="4">
                  <c:v>6.298050000000047</c:v>
                </c:pt>
                <c:pt idx="5">
                  <c:v>-64.736249999999998</c:v>
                </c:pt>
                <c:pt idx="6">
                  <c:v>-93.458169999999924</c:v>
                </c:pt>
                <c:pt idx="7">
                  <c:v>13.210679999999702</c:v>
                </c:pt>
                <c:pt idx="8">
                  <c:v>-58.405199999999262</c:v>
                </c:pt>
                <c:pt idx="9">
                  <c:v>-150.56440999999992</c:v>
                </c:pt>
                <c:pt idx="10">
                  <c:v>-174.63988000000094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C11F-43BA-AD0E-700322BE0319}"/>
            </c:ext>
          </c:extLst>
        </c:ser>
        <c:ser>
          <c:idx val="0"/>
          <c:order val="1"/>
          <c:tx>
            <c:strRef>
              <c:f>'O_dynamics NAV'!$E$58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7.9011740426271349E-3"/>
                  <c:y val="-6.1547960709284477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11F-43BA-AD0E-700322BE0319}"/>
                </c:ext>
              </c:extLst>
            </c:dLbl>
            <c:dLbl>
              <c:idx val="1"/>
              <c:layout>
                <c:manualLayout>
                  <c:x val="5.1526079110257583E-3"/>
                  <c:y val="-3.4607086416532651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C11F-43BA-AD0E-700322BE0319}"/>
                </c:ext>
              </c:extLst>
            </c:dLbl>
            <c:dLbl>
              <c:idx val="2"/>
              <c:layout>
                <c:manualLayout>
                  <c:x val="3.9898142191893693E-3"/>
                  <c:y val="3.7500598324196388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C11F-43BA-AD0E-700322BE0319}"/>
                </c:ext>
              </c:extLst>
            </c:dLbl>
            <c:dLbl>
              <c:idx val="3"/>
              <c:layout>
                <c:manualLayout>
                  <c:x val="4.264681914173063E-3"/>
                  <c:y val="-3.5672046586334716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C11F-43BA-AD0E-700322BE0319}"/>
                </c:ext>
              </c:extLst>
            </c:dLbl>
            <c:dLbl>
              <c:idx val="4"/>
              <c:layout>
                <c:manualLayout>
                  <c:x val="2.2719742392179887E-3"/>
                  <c:y val="-3.5672046586334716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C11F-43BA-AD0E-700322BE0319}"/>
                </c:ext>
              </c:extLst>
            </c:dLbl>
            <c:dLbl>
              <c:idx val="5"/>
              <c:layout>
                <c:manualLayout>
                  <c:x val="1.1219406825817568E-3"/>
                  <c:y val="8.5740328497661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C11F-43BA-AD0E-700322BE0319}"/>
                </c:ext>
              </c:extLst>
            </c:dLbl>
            <c:dLbl>
              <c:idx val="6"/>
              <c:layout>
                <c:manualLayout>
                  <c:x val="3.6643837475043295E-3"/>
                  <c:y val="4.669561844869996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C11F-43BA-AD0E-700322BE0319}"/>
                </c:ext>
              </c:extLst>
            </c:dLbl>
            <c:dLbl>
              <c:idx val="7"/>
              <c:layout>
                <c:manualLayout>
                  <c:x val="1.6716760725492552E-3"/>
                  <c:y val="7.0498429508237814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C11F-43BA-AD0E-700322BE0319}"/>
                </c:ext>
              </c:extLst>
            </c:dLbl>
            <c:dLbl>
              <c:idx val="8"/>
              <c:layout>
                <c:manualLayout>
                  <c:x val="1.9465437675330044E-3"/>
                  <c:y val="-6.3299841777080257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C11F-43BA-AD0E-700322BE0319}"/>
                </c:ext>
              </c:extLst>
            </c:dLbl>
            <c:dLbl>
              <c:idx val="9"/>
              <c:layout>
                <c:manualLayout>
                  <c:x val="1.8064147845560097E-3"/>
                  <c:y val="5.5133578542744255E-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C11F-43BA-AD0E-700322BE0319}"/>
                </c:ext>
              </c:extLst>
            </c:dLbl>
            <c:dLbl>
              <c:idx val="10"/>
              <c:layout>
                <c:manualLayout>
                  <c:x val="9.845622442079538E-4"/>
                  <c:y val="-3.93151696529348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C11F-43BA-AD0E-700322BE0319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57823171933440165"/>
                  <c:y val="0.35523649580147887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11F-43BA-AD0E-700322BE0319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62585080210311705"/>
                  <c:y val="0.3490763253540544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11F-43BA-AD0E-700322BE0319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67271402641518629"/>
                  <c:y val="0.3839839578894598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11F-43BA-AD0E-700322BE0319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7203331091839017"/>
                  <c:y val="0.3470229352049129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11F-43BA-AD0E-700322BE0319}"/>
                </c:ext>
              </c:extLst>
            </c:dLbl>
            <c:dLbl>
              <c:idx val="15"/>
              <c:layout>
                <c:manualLayout>
                  <c:xMode val="edge"/>
                  <c:yMode val="edge"/>
                  <c:x val="0.76870805040926338"/>
                  <c:y val="0.35112971550319588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11F-43BA-AD0E-700322BE0319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81330369935139368"/>
                  <c:y val="0.3531831056523374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11F-43BA-AD0E-700322BE0319}"/>
                </c:ext>
              </c:extLst>
            </c:dLbl>
            <c:dLbl>
              <c:idx val="17"/>
              <c:layout>
                <c:manualLayout>
                  <c:xMode val="edge"/>
                  <c:yMode val="edge"/>
                  <c:x val="0.85865520675017037"/>
                  <c:y val="0.35728988595062039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11F-43BA-AD0E-700322BE0319}"/>
                </c:ext>
              </c:extLst>
            </c:dLbl>
            <c:dLbl>
              <c:idx val="18"/>
              <c:layout>
                <c:manualLayout>
                  <c:xMode val="edge"/>
                  <c:yMode val="edge"/>
                  <c:x val="0.89720398803913048"/>
                  <c:y val="0.414784810126582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C11F-43BA-AD0E-700322BE0319}"/>
                </c:ext>
              </c:extLst>
            </c:dLbl>
            <c:dLbl>
              <c:idx val="19"/>
              <c:layout>
                <c:manualLayout>
                  <c:xMode val="edge"/>
                  <c:yMode val="edge"/>
                  <c:x val="0.83295601922419693"/>
                  <c:y val="0.46406617370597819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C11F-43BA-AD0E-700322BE0319}"/>
                </c:ext>
              </c:extLst>
            </c:dLbl>
            <c:dLbl>
              <c:idx val="20"/>
              <c:layout>
                <c:manualLayout>
                  <c:xMode val="edge"/>
                  <c:yMode val="edge"/>
                  <c:x val="0.86772550822992567"/>
                  <c:y val="0.6632450181727033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C11F-43BA-AD0E-700322BE0319}"/>
                </c:ext>
              </c:extLst>
            </c:dLbl>
            <c:dLbl>
              <c:idx val="21"/>
              <c:layout>
                <c:manualLayout>
                  <c:xMode val="edge"/>
                  <c:yMode val="edge"/>
                  <c:x val="0.91987974173851872"/>
                  <c:y val="0.414784810126582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r"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C11F-43BA-AD0E-700322BE0319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r"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'O_dynamics NAV'!$B$59:$B$69</c:f>
              <c:strCache>
                <c:ptCount val="11"/>
                <c:pt idx="0">
                  <c:v>UNIVER.UA/Iaroslav Mudryi: Fond Aktsii</c:v>
                </c:pt>
                <c:pt idx="1">
                  <c:v>OTP Klasychnyi'</c:v>
                </c:pt>
                <c:pt idx="2">
                  <c:v>Altus – Zbalansovanyi</c:v>
                </c:pt>
                <c:pt idx="3">
                  <c:v>UNIVER.UA/Taras Shevchenko: Fond Zaoshchadzhen</c:v>
                </c:pt>
                <c:pt idx="4">
                  <c:v>ТАSK Resurs</c:v>
                </c:pt>
                <c:pt idx="5">
                  <c:v>VSI</c:v>
                </c:pt>
                <c:pt idx="6">
                  <c:v>KINTO-Kaznacheiskyi</c:v>
                </c:pt>
                <c:pt idx="7">
                  <c:v>КІNТО-Klasychnyi</c:v>
                </c:pt>
                <c:pt idx="8">
                  <c:v>OTP Fond Aktsii</c:v>
                </c:pt>
                <c:pt idx="9">
                  <c:v>Argentum</c:v>
                </c:pt>
                <c:pt idx="10">
                  <c:v>Others</c:v>
                </c:pt>
              </c:strCache>
            </c:strRef>
          </c:cat>
          <c:val>
            <c:numRef>
              <c:f>'O_dynamics NAV'!$E$59:$E$69</c:f>
              <c:numCache>
                <c:formatCode>#,##0.00</c:formatCode>
                <c:ptCount val="11"/>
                <c:pt idx="0">
                  <c:v>354.94603989321126</c:v>
                </c:pt>
                <c:pt idx="1">
                  <c:v>278.77238095390533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-30.345389790535293</c:v>
                </c:pt>
                <c:pt idx="6">
                  <c:v>-34.595712463453602</c:v>
                </c:pt>
                <c:pt idx="7">
                  <c:v>-35.211467062893824</c:v>
                </c:pt>
                <c:pt idx="8">
                  <c:v>-60.298822732514367</c:v>
                </c:pt>
                <c:pt idx="9">
                  <c:v>-140.64980123677705</c:v>
                </c:pt>
                <c:pt idx="10">
                  <c:v>-21.361317479671129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C11F-43BA-AD0E-700322BE03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30"/>
        <c:axId val="429456928"/>
        <c:axId val="1"/>
      </c:barChart>
      <c:lineChart>
        <c:grouping val="standard"/>
        <c:varyColors val="0"/>
        <c:ser>
          <c:idx val="2"/>
          <c:order val="2"/>
          <c:tx>
            <c:strRef>
              <c:f>'O_dynamics NAV'!$D$58</c:f>
              <c:strCache>
                <c:ptCount val="1"/>
                <c:pt idx="0">
                  <c:v>NAV change, %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0649983872383662E-2"/>
                  <c:y val="-9.105028368063372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C11F-43BA-AD0E-700322BE0319}"/>
                </c:ext>
              </c:extLst>
            </c:dLbl>
            <c:dLbl>
              <c:idx val="1"/>
              <c:layout>
                <c:manualLayout>
                  <c:x val="-1.583996543752228E-2"/>
                  <c:y val="-5.849154775847453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C11F-43BA-AD0E-700322BE0319}"/>
                </c:ext>
              </c:extLst>
            </c:dLbl>
            <c:dLbl>
              <c:idx val="2"/>
              <c:layout>
                <c:manualLayout>
                  <c:x val="-6.494796262783209E-3"/>
                  <c:y val="5.26427811107452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C11F-43BA-AD0E-700322BE0319}"/>
                </c:ext>
              </c:extLst>
            </c:dLbl>
            <c:dLbl>
              <c:idx val="3"/>
              <c:layout>
                <c:manualLayout>
                  <c:x val="-1.5290230047554865E-2"/>
                  <c:y val="4.889043997864078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C11F-43BA-AD0E-700322BE0319}"/>
                </c:ext>
              </c:extLst>
            </c:dLbl>
            <c:dLbl>
              <c:idx val="4"/>
              <c:layout>
                <c:manualLayout>
                  <c:x val="-1.8794654635802488E-2"/>
                  <c:y val="4.331189117208256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C11F-43BA-AD0E-700322BE0319}"/>
                </c:ext>
              </c:extLst>
            </c:dLbl>
            <c:dLbl>
              <c:idx val="5"/>
              <c:layout>
                <c:manualLayout>
                  <c:x val="-1.8519866313621181E-2"/>
                  <c:y val="0.1145940089111436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C11F-43BA-AD0E-700322BE0319}"/>
                </c:ext>
              </c:extLst>
            </c:dLbl>
            <c:dLbl>
              <c:idx val="6"/>
              <c:layout>
                <c:manualLayout>
                  <c:x val="-1.900085707528365E-2"/>
                  <c:y val="9.946100281312897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C11F-43BA-AD0E-700322BE0319}"/>
                </c:ext>
              </c:extLst>
            </c:dLbl>
            <c:dLbl>
              <c:idx val="7"/>
              <c:layout>
                <c:manualLayout>
                  <c:x val="-1.5702555553714803E-2"/>
                  <c:y val="0.1095150146566898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C11F-43BA-AD0E-700322BE0319}"/>
                </c:ext>
              </c:extLst>
            </c:dLbl>
            <c:dLbl>
              <c:idx val="8"/>
              <c:layout>
                <c:manualLayout>
                  <c:x val="-1.9962838598608812E-2"/>
                  <c:y val="0.1038045815092277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C11F-43BA-AD0E-700322BE0319}"/>
                </c:ext>
              </c:extLst>
            </c:dLbl>
            <c:dLbl>
              <c:idx val="9"/>
              <c:layout>
                <c:manualLayout>
                  <c:x val="-2.1199687816917612E-2"/>
                  <c:y val="5.6724617724224546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C11F-43BA-AD0E-700322BE0319}"/>
                </c:ext>
              </c:extLst>
            </c:dLbl>
            <c:dLbl>
              <c:idx val="1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1-C11F-43BA-AD0E-700322BE0319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55706768254830596"/>
                  <c:y val="1.026695074570748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C11F-43BA-AD0E-700322BE0319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60317504840372882"/>
                  <c:y val="8.213560596565985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C11F-43BA-AD0E-700322BE0319}"/>
                </c:ext>
              </c:extLst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4-C11F-43BA-AD0E-700322BE0319}"/>
                </c:ext>
              </c:extLst>
            </c:dLbl>
            <c:dLbl>
              <c:idx val="1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3-C11F-43BA-AD0E-700322BE0319}"/>
                </c:ext>
              </c:extLst>
            </c:dLbl>
            <c:dLbl>
              <c:idx val="1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2-C11F-43BA-AD0E-700322BE0319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79062794565200545"/>
                  <c:y val="8.213560596565985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C11F-43BA-AD0E-700322BE0319}"/>
                </c:ext>
              </c:extLst>
            </c:dLbl>
            <c:dLbl>
              <c:idx val="17"/>
              <c:layout>
                <c:manualLayout>
                  <c:xMode val="edge"/>
                  <c:yMode val="edge"/>
                  <c:x val="0.83824702842072085"/>
                  <c:y val="8.213560596565985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C11F-43BA-AD0E-700322BE0319}"/>
                </c:ext>
              </c:extLst>
            </c:dLbl>
            <c:dLbl>
              <c:idx val="18"/>
              <c:layout>
                <c:manualLayout>
                  <c:xMode val="edge"/>
                  <c:yMode val="edge"/>
                  <c:x val="0.88586611118943626"/>
                  <c:y val="8.213560596565985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C11F-43BA-AD0E-700322BE0319}"/>
                </c:ext>
              </c:extLst>
            </c:dLbl>
            <c:dLbl>
              <c:idx val="19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0-C11F-43BA-AD0E-700322BE0319}"/>
                </c:ext>
              </c:extLst>
            </c:dLbl>
            <c:dLbl>
              <c:idx val="2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1-C11F-43BA-AD0E-700322BE0319}"/>
                </c:ext>
              </c:extLst>
            </c:dLbl>
            <c:dLbl>
              <c:idx val="2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42-C11F-43BA-AD0E-700322BE0319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'O_dynamics NAV'!$B$59:$B$68</c:f>
              <c:strCache>
                <c:ptCount val="10"/>
                <c:pt idx="0">
                  <c:v>UNIVER.UA/Iaroslav Mudryi: Fond Aktsii</c:v>
                </c:pt>
                <c:pt idx="1">
                  <c:v>OTP Klasychnyi'</c:v>
                </c:pt>
                <c:pt idx="2">
                  <c:v>Altus – Zbalansovanyi</c:v>
                </c:pt>
                <c:pt idx="3">
                  <c:v>UNIVER.UA/Taras Shevchenko: Fond Zaoshchadzhen</c:v>
                </c:pt>
                <c:pt idx="4">
                  <c:v>ТАSK Resurs</c:v>
                </c:pt>
                <c:pt idx="5">
                  <c:v>VSI</c:v>
                </c:pt>
                <c:pt idx="6">
                  <c:v>KINTO-Kaznacheiskyi</c:v>
                </c:pt>
                <c:pt idx="7">
                  <c:v>КІNТО-Klasychnyi</c:v>
                </c:pt>
                <c:pt idx="8">
                  <c:v>OTP Fond Aktsii</c:v>
                </c:pt>
                <c:pt idx="9">
                  <c:v>Argentum</c:v>
                </c:pt>
              </c:strCache>
            </c:strRef>
          </c:cat>
          <c:val>
            <c:numRef>
              <c:f>'O_dynamics NAV'!$D$59:$D$68</c:f>
              <c:numCache>
                <c:formatCode>0.00%</c:formatCode>
                <c:ptCount val="10"/>
                <c:pt idx="0">
                  <c:v>0.28846976868738028</c:v>
                </c:pt>
                <c:pt idx="1">
                  <c:v>5.8869990600827128E-2</c:v>
                </c:pt>
                <c:pt idx="2">
                  <c:v>9.7440218085598374E-3</c:v>
                </c:pt>
                <c:pt idx="3">
                  <c:v>1.0977370459479583E-2</c:v>
                </c:pt>
                <c:pt idx="4">
                  <c:v>5.8576088898340452E-3</c:v>
                </c:pt>
                <c:pt idx="5">
                  <c:v>-3.9040410486234509E-2</c:v>
                </c:pt>
                <c:pt idx="6">
                  <c:v>-3.4538132039912954E-2</c:v>
                </c:pt>
                <c:pt idx="7">
                  <c:v>4.353758979341076E-4</c:v>
                </c:pt>
                <c:pt idx="8">
                  <c:v>-5.1433792253548303E-3</c:v>
                </c:pt>
                <c:pt idx="9">
                  <c:v>-7.6057026065630182E-2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43-C11F-43BA-AD0E-700322BE03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9456928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"/>
        <c:crosses val="autoZero"/>
        <c:auto val="0"/>
        <c:lblAlgn val="ctr"/>
        <c:lblOffset val="40"/>
        <c:tickLblSkip val="2"/>
        <c:tickMarkSkip val="1"/>
        <c:noMultiLvlLbl val="0"/>
      </c:catAx>
      <c:valAx>
        <c:axId val="1"/>
        <c:scaling>
          <c:orientation val="minMax"/>
          <c:max val="450"/>
          <c:min val="-200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45692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4"/>
          <c:min val="-0.8"/>
        </c:scaling>
        <c:delete val="0"/>
        <c:axPos val="r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6.9538978011457461E-2"/>
          <c:y val="0.75564757488407064"/>
          <c:w val="0.48299355379697079"/>
          <c:h val="5.13347537285374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Rates of Return: Open-Ended Funds, Bank Deposits and Equity Indexes for the Month  </a:t>
            </a:r>
          </a:p>
        </c:rich>
      </c:tx>
      <c:layout>
        <c:manualLayout>
          <c:xMode val="edge"/>
          <c:yMode val="edge"/>
          <c:x val="0.31354198561806806"/>
          <c:y val="4.892367906066535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8750019073505729E-2"/>
          <c:y val="9.2954990215264183E-2"/>
          <c:w val="0.96354264683293334"/>
          <c:h val="0.8727984344422700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7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7220-4230-A9D6-CAA4903C2815}"/>
              </c:ext>
            </c:extLst>
          </c:dPt>
          <c:dPt>
            <c:idx val="18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7220-4230-A9D6-CAA4903C2815}"/>
              </c:ext>
            </c:extLst>
          </c:dPt>
          <c:dPt>
            <c:idx val="19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7220-4230-A9D6-CAA4903C2815}"/>
              </c:ext>
            </c:extLst>
          </c:dPt>
          <c:dPt>
            <c:idx val="20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220-4230-A9D6-CAA4903C2815}"/>
              </c:ext>
            </c:extLst>
          </c:dPt>
          <c:dPt>
            <c:idx val="21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220-4230-A9D6-CAA4903C2815}"/>
              </c:ext>
            </c:extLst>
          </c:dPt>
          <c:dPt>
            <c:idx val="22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220-4230-A9D6-CAA4903C2815}"/>
              </c:ext>
            </c:extLst>
          </c:dPt>
          <c:dPt>
            <c:idx val="23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220-4230-A9D6-CAA4903C2815}"/>
              </c:ext>
            </c:extLst>
          </c:dPt>
          <c:dPt>
            <c:idx val="24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220-4230-A9D6-CAA4903C2815}"/>
              </c:ext>
            </c:extLst>
          </c:dPt>
          <c:dPt>
            <c:idx val="25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7220-4230-A9D6-CAA4903C2815}"/>
              </c:ext>
            </c:extLst>
          </c:dPt>
          <c:dPt>
            <c:idx val="26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220-4230-A9D6-CAA4903C2815}"/>
              </c:ext>
            </c:extLst>
          </c:dPt>
          <c:dPt>
            <c:idx val="27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7220-4230-A9D6-CAA4903C2815}"/>
              </c:ext>
            </c:extLst>
          </c:dPt>
          <c:dPt>
            <c:idx val="2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220-4230-A9D6-CAA4903C2815}"/>
              </c:ext>
            </c:extLst>
          </c:dPt>
          <c:dPt>
            <c:idx val="29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7220-4230-A9D6-CAA4903C2815}"/>
              </c:ext>
            </c:extLst>
          </c:dPt>
          <c:dPt>
            <c:idx val="3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7220-4230-A9D6-CAA4903C2815}"/>
              </c:ext>
            </c:extLst>
          </c:dPt>
          <c:dPt>
            <c:idx val="31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7220-4230-A9D6-CAA4903C2815}"/>
              </c:ext>
            </c:extLst>
          </c:dPt>
          <c:dPt>
            <c:idx val="32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7220-4230-A9D6-CAA4903C2815}"/>
              </c:ext>
            </c:extLst>
          </c:dPt>
          <c:dPt>
            <c:idx val="33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7220-4230-A9D6-CAA4903C2815}"/>
              </c:ext>
            </c:extLst>
          </c:dPt>
          <c:dPt>
            <c:idx val="34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7220-4230-A9D6-CAA4903C2815}"/>
              </c:ext>
            </c:extLst>
          </c:dPt>
          <c:dPt>
            <c:idx val="35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7220-4230-A9D6-CAA4903C2815}"/>
              </c:ext>
            </c:extLst>
          </c:dPt>
          <c:dPt>
            <c:idx val="36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7220-4230-A9D6-CAA4903C2815}"/>
              </c:ext>
            </c:extLst>
          </c:dPt>
          <c:dPt>
            <c:idx val="41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7220-4230-A9D6-CAA4903C2815}"/>
              </c:ext>
            </c:extLst>
          </c:dPt>
          <c:dPt>
            <c:idx val="42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7220-4230-A9D6-CAA4903C2815}"/>
              </c:ext>
            </c:extLst>
          </c:dPt>
          <c:dPt>
            <c:idx val="43"/>
            <c:invertIfNegative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7220-4230-A9D6-CAA4903C2815}"/>
              </c:ext>
            </c:extLst>
          </c:dPt>
          <c:dPt>
            <c:idx val="44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7220-4230-A9D6-CAA4903C2815}"/>
              </c:ext>
            </c:extLst>
          </c:dPt>
          <c:dPt>
            <c:idx val="45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7220-4230-A9D6-CAA4903C2815}"/>
              </c:ext>
            </c:extLst>
          </c:dPt>
          <c:dPt>
            <c:idx val="46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7220-4230-A9D6-CAA4903C2815}"/>
              </c:ext>
            </c:extLst>
          </c:dPt>
          <c:dPt>
            <c:idx val="47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7220-4230-A9D6-CAA4903C2815}"/>
              </c:ext>
            </c:extLst>
          </c:dPt>
          <c:cat>
            <c:strRef>
              <c:f>'O_diagram(ROR)'!$A$2:$A$25</c:f>
              <c:strCache>
                <c:ptCount val="24"/>
                <c:pt idx="0">
                  <c:v>UNIVER.UA/Iaroslav Mudryi: Fond Aktsii</c:v>
                </c:pt>
                <c:pt idx="1">
                  <c:v>Nadbannia</c:v>
                </c:pt>
                <c:pt idx="2">
                  <c:v>KINTO-Kaznacheiskyi</c:v>
                </c:pt>
                <c:pt idx="3">
                  <c:v>VSI</c:v>
                </c:pt>
                <c:pt idx="4">
                  <c:v>КІNTO-Ekviti</c:v>
                </c:pt>
                <c:pt idx="5">
                  <c:v>Sofiivskyi</c:v>
                </c:pt>
                <c:pt idx="6">
                  <c:v>Bonum Optimum</c:v>
                </c:pt>
                <c:pt idx="7">
                  <c:v>Argentum</c:v>
                </c:pt>
                <c:pt idx="8">
                  <c:v>UNIVER.UA/Myhailo Hrushevskyi: Fond Derzhavnykh Paperiv</c:v>
                </c:pt>
                <c:pt idx="9">
                  <c:v>UNIVER.UA/Volodymyr Velykyi: Fond Zbalansovanyi</c:v>
                </c:pt>
                <c:pt idx="10">
                  <c:v>Altus – Depozyt</c:v>
                </c:pt>
                <c:pt idx="11">
                  <c:v>OTP Fond Aktsii</c:v>
                </c:pt>
                <c:pt idx="12">
                  <c:v>КІNТО-Klasychnyi</c:v>
                </c:pt>
                <c:pt idx="13">
                  <c:v>ТАSK Resurs</c:v>
                </c:pt>
                <c:pt idx="14">
                  <c:v>Altus – Zbalansovanyi</c:v>
                </c:pt>
                <c:pt idx="15">
                  <c:v>UNIVER.UA/Taras Shevchenko: Fond Zaoshchadzhen</c:v>
                </c:pt>
                <c:pt idx="16">
                  <c:v>OTP Klasychnyi'</c:v>
                </c:pt>
                <c:pt idx="17">
                  <c:v>Funds' average rate of return</c:v>
                </c:pt>
                <c:pt idx="18">
                  <c:v>UX Index</c:v>
                </c:pt>
                <c:pt idx="19">
                  <c:v>PFTS Index</c:v>
                </c:pt>
                <c:pt idx="20">
                  <c:v>EURO Deposits</c:v>
                </c:pt>
                <c:pt idx="21">
                  <c:v>USD Deposits</c:v>
                </c:pt>
                <c:pt idx="22">
                  <c:v>UAH Deposits</c:v>
                </c:pt>
                <c:pt idx="23">
                  <c:v>"Gold" deposit (at official rate of gold)</c:v>
                </c:pt>
              </c:strCache>
            </c:strRef>
          </c:cat>
          <c:val>
            <c:numRef>
              <c:f>'O_diagram(ROR)'!$B$2:$B$25</c:f>
              <c:numCache>
                <c:formatCode>0.00%</c:formatCode>
                <c:ptCount val="24"/>
                <c:pt idx="0">
                  <c:v>-5.1553134896580644E-2</c:v>
                </c:pt>
                <c:pt idx="1">
                  <c:v>-3.4608261248086913E-2</c:v>
                </c:pt>
                <c:pt idx="2">
                  <c:v>-2.1987214915585418E-2</c:v>
                </c:pt>
                <c:pt idx="3">
                  <c:v>-2.0808766100204656E-2</c:v>
                </c:pt>
                <c:pt idx="4">
                  <c:v>-8.7963441157710154E-3</c:v>
                </c:pt>
                <c:pt idx="5">
                  <c:v>-6.0587043885403924E-3</c:v>
                </c:pt>
                <c:pt idx="6">
                  <c:v>-5.8859192248181813E-3</c:v>
                </c:pt>
                <c:pt idx="7">
                  <c:v>-5.2315338877487738E-3</c:v>
                </c:pt>
                <c:pt idx="8">
                  <c:v>-3.9458741831792654E-3</c:v>
                </c:pt>
                <c:pt idx="9">
                  <c:v>-3.8953045870661063E-3</c:v>
                </c:pt>
                <c:pt idx="10">
                  <c:v>-2.2753234456351912E-3</c:v>
                </c:pt>
                <c:pt idx="11">
                  <c:v>1.6771695385475738E-4</c:v>
                </c:pt>
                <c:pt idx="12">
                  <c:v>1.5962186335871653E-3</c:v>
                </c:pt>
                <c:pt idx="13">
                  <c:v>5.8576088898125711E-3</c:v>
                </c:pt>
                <c:pt idx="14">
                  <c:v>9.7440218085247388E-3</c:v>
                </c:pt>
                <c:pt idx="15">
                  <c:v>1.0977370459479552E-2</c:v>
                </c:pt>
                <c:pt idx="16">
                  <c:v>1.1593226494569953E-2</c:v>
                </c:pt>
                <c:pt idx="17">
                  <c:v>-7.3594245737286998E-3</c:v>
                </c:pt>
                <c:pt idx="18">
                  <c:v>1.562713385488812E-2</c:v>
                </c:pt>
                <c:pt idx="19">
                  <c:v>-4.7592862966684413E-3</c:v>
                </c:pt>
                <c:pt idx="20">
                  <c:v>-5.536464338037872E-2</c:v>
                </c:pt>
                <c:pt idx="21">
                  <c:v>-4.1908487348336965E-2</c:v>
                </c:pt>
                <c:pt idx="22">
                  <c:v>1.4438356164383563E-2</c:v>
                </c:pt>
                <c:pt idx="23">
                  <c:v>-6.8886468912444765E-2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7220-4230-A9D6-CAA4903C2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29457584"/>
        <c:axId val="1"/>
      </c:barChart>
      <c:catAx>
        <c:axId val="4294575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  <c:max val="0.02"/>
          <c:min val="-7.0000000000000007E-2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429457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Dynamics of Interval CIIs' NAV for the Month</a:t>
            </a:r>
          </a:p>
        </c:rich>
      </c:tx>
      <c:layout>
        <c:manualLayout>
          <c:xMode val="edge"/>
          <c:yMode val="edge"/>
          <c:x val="0.31759999999999999"/>
          <c:y val="6.66668402782298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2000000000000001E-2"/>
          <c:y val="0.34133422222453702"/>
          <c:w val="0.93279999999999996"/>
          <c:h val="0.437334472225188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'І_dynamics NAV'!$C$34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Lbls>
            <c:dLbl>
              <c:idx val="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00B2-4B6C-B889-54D0F615E630}"/>
                </c:ext>
              </c:extLst>
            </c:dLbl>
            <c:dLbl>
              <c:idx val="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00B2-4B6C-B889-54D0F615E630}"/>
                </c:ext>
              </c:extLst>
            </c:dLbl>
            <c:dLbl>
              <c:idx val="2"/>
              <c:layout>
                <c:manualLayout>
                  <c:x val="-8.6512241804737045E-4"/>
                  <c:y val="2.1903690502714457E-2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0B2-4B6C-B889-54D0F615E630}"/>
                </c:ext>
              </c:extLst>
            </c:dLbl>
            <c:dLbl>
              <c:idx val="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00B2-4B6C-B889-54D0F615E630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59360000000000002"/>
                  <c:y val="0.48266792361438443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0B2-4B6C-B889-54D0F615E630}"/>
                </c:ext>
              </c:extLst>
            </c:dLbl>
            <c:dLbl>
              <c:idx val="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00B2-4B6C-B889-54D0F615E630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84719999999999995"/>
                  <c:y val="0.26400068750179034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0B2-4B6C-B889-54D0F615E630}"/>
                </c:ext>
              </c:extLst>
            </c:dLbl>
            <c:dLbl>
              <c:idx val="7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00B2-4B6C-B889-54D0F615E630}"/>
                </c:ext>
              </c:extLst>
            </c:dLbl>
            <c:dLbl>
              <c:idx val="8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00B2-4B6C-B889-54D0F615E630}"/>
                </c:ext>
              </c:extLst>
            </c:dLbl>
            <c:dLbl>
              <c:idx val="9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00B2-4B6C-B889-54D0F615E630}"/>
                </c:ext>
              </c:extLst>
            </c:dLbl>
            <c:dLbl>
              <c:idx val="1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D-00B2-4B6C-B889-54D0F615E630}"/>
                </c:ext>
              </c:extLst>
            </c:dLbl>
            <c:dLbl>
              <c:idx val="1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00B2-4B6C-B889-54D0F615E630}"/>
                </c:ext>
              </c:extLst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0B2-4B6C-B889-54D0F615E630}"/>
                </c:ext>
              </c:extLst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00B2-4B6C-B889-54D0F615E630}"/>
                </c:ext>
              </c:extLst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00B2-4B6C-B889-54D0F615E630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'І_dynamics NAV'!$B$35:$B$37</c:f>
              <c:strCache>
                <c:ptCount val="3"/>
                <c:pt idx="0">
                  <c:v>ТАSК Ukrainskyi Kapital</c:v>
                </c:pt>
                <c:pt idx="1">
                  <c:v>Optimum</c:v>
                </c:pt>
                <c:pt idx="2">
                  <c:v>Zbalansovanyi Fond Parytet</c:v>
                </c:pt>
              </c:strCache>
            </c:strRef>
          </c:cat>
          <c:val>
            <c:numRef>
              <c:f>'І_dynamics NAV'!$C$35:$C$37</c:f>
              <c:numCache>
                <c:formatCode>#,##0.00</c:formatCode>
                <c:ptCount val="3"/>
                <c:pt idx="0">
                  <c:v>3.6180899999999676</c:v>
                </c:pt>
                <c:pt idx="1">
                  <c:v>-1.6515</c:v>
                </c:pt>
                <c:pt idx="2">
                  <c:v>-27.527090000000086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0B2-4B6C-B889-54D0F615E630}"/>
            </c:ext>
          </c:extLst>
        </c:ser>
        <c:ser>
          <c:idx val="0"/>
          <c:order val="1"/>
          <c:tx>
            <c:strRef>
              <c:f>'І_dynamics NAV'!$E$34</c:f>
              <c:strCache>
                <c:ptCount val="1"/>
                <c:pt idx="0">
                  <c:v>Net inflow-outflow,   UAH, k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4469500793103607E-2"/>
                  <c:y val="-5.4422364369590692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00B2-4B6C-B889-54D0F615E630}"/>
                </c:ext>
              </c:extLst>
            </c:dLbl>
            <c:dLbl>
              <c:idx val="1"/>
              <c:layout>
                <c:manualLayout>
                  <c:x val="2.7362078062348472E-3"/>
                  <c:y val="-1.0888921470064705E-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0B2-4B6C-B889-54D0F615E630}"/>
                </c:ext>
              </c:extLst>
            </c:dLbl>
            <c:dLbl>
              <c:idx val="2"/>
              <c:layout>
                <c:manualLayout>
                  <c:x val="5.4028308575225781E-3"/>
                  <c:y val="-1.07755836592173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0B2-4B6C-B889-54D0F615E630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51119999999999999"/>
                  <c:y val="0.4720012291698676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0B2-4B6C-B889-54D0F615E630}"/>
                </c:ext>
              </c:extLst>
            </c:dLbl>
            <c:dLbl>
              <c:idx val="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00B2-4B6C-B889-54D0F615E630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78239999999999998"/>
                  <c:y val="0.4746679027809968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0B2-4B6C-B889-54D0F615E630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89600000000000002"/>
                  <c:y val="0.2773340555574363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0B2-4B6C-B889-54D0F615E630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90400000000000003"/>
                  <c:y val="0.3840010000026041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0B2-4B6C-B889-54D0F615E630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90639999999999998"/>
                  <c:y val="0.5546681111148726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0B2-4B6C-B889-54D0F615E630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64"/>
                  <c:y val="0.5120013333368055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0B2-4B6C-B889-54D0F615E630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968"/>
                  <c:y val="0.3920010208359917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0B2-4B6C-B889-54D0F615E630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64959999999999996"/>
                  <c:y val="0.3786676527803458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0B2-4B6C-B889-54D0F615E630}"/>
                </c:ext>
              </c:extLst>
            </c:dLbl>
            <c:dLbl>
              <c:idx val="1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00B2-4B6C-B889-54D0F615E630}"/>
                </c:ext>
              </c:extLst>
            </c:dLbl>
            <c:dLbl>
              <c:idx val="13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00B2-4B6C-B889-54D0F615E630}"/>
                </c:ext>
              </c:extLst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00B2-4B6C-B889-54D0F615E630}"/>
                </c:ext>
              </c:extLst>
            </c:dLbl>
            <c:dLbl>
              <c:idx val="1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00B2-4B6C-B889-54D0F615E630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'І_dynamics NAV'!$B$35:$B$37</c:f>
              <c:strCache>
                <c:ptCount val="3"/>
                <c:pt idx="0">
                  <c:v>ТАSК Ukrainskyi Kapital</c:v>
                </c:pt>
                <c:pt idx="1">
                  <c:v>Optimum</c:v>
                </c:pt>
                <c:pt idx="2">
                  <c:v>Zbalansovanyi Fond Parytet</c:v>
                </c:pt>
              </c:strCache>
            </c:strRef>
          </c:cat>
          <c:val>
            <c:numRef>
              <c:f>'І_dynamics NAV'!$E$35:$E$37</c:f>
              <c:numCache>
                <c:formatCode>#,##0.00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00B2-4B6C-B889-54D0F615E63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0"/>
        <c:axId val="429464472"/>
        <c:axId val="1"/>
      </c:barChart>
      <c:lineChart>
        <c:grouping val="standard"/>
        <c:varyColors val="0"/>
        <c:ser>
          <c:idx val="2"/>
          <c:order val="2"/>
          <c:tx>
            <c:strRef>
              <c:f>'І_dynamics NAV'!$D$34</c:f>
              <c:strCache>
                <c:ptCount val="1"/>
                <c:pt idx="0">
                  <c:v>NAV Change, %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9314649024380079E-3"/>
                  <c:y val="-5.53164032924078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00B2-4B6C-B889-54D0F615E630}"/>
                </c:ext>
              </c:extLst>
            </c:dLbl>
            <c:dLbl>
              <c:idx val="1"/>
              <c:layout>
                <c:manualLayout>
                  <c:x val="-4.2647578893066918E-3"/>
                  <c:y val="-5.8731838894545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00B2-4B6C-B889-54D0F615E630}"/>
                </c:ext>
              </c:extLst>
            </c:dLbl>
            <c:dLbl>
              <c:idx val="2"/>
              <c:layout>
                <c:manualLayout>
                  <c:x val="8.019491238244747E-4"/>
                  <c:y val="-2.414764272616243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00B2-4B6C-B889-54D0F615E630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49120000000000003"/>
                  <c:y val="0.3173341597243742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00B2-4B6C-B889-54D0F615E630}"/>
                </c:ext>
              </c:extLst>
            </c:dLbl>
            <c:dLbl>
              <c:idx val="4"/>
              <c:layout>
                <c:manualLayout>
                  <c:xMode val="edge"/>
                  <c:yMode val="edge"/>
                  <c:x val="0.62719999999999998"/>
                  <c:y val="0.4160010833361545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00B2-4B6C-B889-54D0F615E630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75439999999999996"/>
                  <c:y val="0.4293344513918004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00B2-4B6C-B889-54D0F615E630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87839999999999996"/>
                  <c:y val="0.3626676111135706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00B2-4B6C-B889-54D0F615E630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89119999999999999"/>
                  <c:y val="1.066669444451678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00B2-4B6C-B889-54D0F615E630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88080000000000003"/>
                  <c:y val="1.066669444451678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00B2-4B6C-B889-54D0F615E630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62560000000000004"/>
                  <c:y val="1.066669444451678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00B2-4B6C-B889-54D0F615E630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7120000000000004"/>
                  <c:y val="0.58666819444842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00B2-4B6C-B889-54D0F615E630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62719999999999998"/>
                  <c:y val="1.066669444451678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00B2-4B6C-B889-54D0F615E630}"/>
                </c:ext>
              </c:extLst>
            </c:dLbl>
            <c:dLbl>
              <c:idx val="1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00B2-4B6C-B889-54D0F615E630}"/>
                </c:ext>
              </c:extLst>
            </c:dLbl>
            <c:dLbl>
              <c:idx val="1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00B2-4B6C-B889-54D0F615E630}"/>
                </c:ext>
              </c:extLst>
            </c:dLbl>
            <c:dLbl>
              <c:idx val="1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00B2-4B6C-B889-54D0F615E63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'І_dynamics NAV'!$D$35:$D$37</c:f>
              <c:numCache>
                <c:formatCode>0.00%</c:formatCode>
                <c:ptCount val="3"/>
                <c:pt idx="0">
                  <c:v>3.7731781487013081E-3</c:v>
                </c:pt>
                <c:pt idx="1">
                  <c:v>-6.6354809108484271E-3</c:v>
                </c:pt>
                <c:pt idx="2">
                  <c:v>-1.8835333061614286E-2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00B2-4B6C-B889-54D0F615E63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9464472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7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946447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176"/>
          <c:y val="0.81600212500553382"/>
          <c:w val="0.53839999999999999"/>
          <c:h val="6.933351388935908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9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Rates of Return: Interval Funds, Bank Deposits </a:t>
            </a:r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and Equity Indexes for the Month</a:t>
            </a:r>
            <a:endParaRPr lang="uk-UA"/>
          </a:p>
        </c:rich>
      </c:tx>
      <c:layout>
        <c:manualLayout>
          <c:xMode val="edge"/>
          <c:yMode val="edge"/>
          <c:x val="0.28121841351642485"/>
          <c:y val="6.031366640534671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868048990744464E-2"/>
          <c:y val="0.1230398794669073"/>
          <c:w val="0.92893447064089796"/>
          <c:h val="0.8347411430499984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3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2CA-402C-A3F1-24DD1AAE5833}"/>
              </c:ext>
            </c:extLst>
          </c:dPt>
          <c:dPt>
            <c:idx val="4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2CA-402C-A3F1-24DD1AAE583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2CA-402C-A3F1-24DD1AAE5833}"/>
              </c:ext>
            </c:extLst>
          </c:dPt>
          <c:dPt>
            <c:idx val="6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2CA-402C-A3F1-24DD1AAE5833}"/>
              </c:ext>
            </c:extLst>
          </c:dPt>
          <c:dPt>
            <c:idx val="7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2CA-402C-A3F1-24DD1AAE5833}"/>
              </c:ext>
            </c:extLst>
          </c:dPt>
          <c:dPt>
            <c:idx val="8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52CA-402C-A3F1-24DD1AAE5833}"/>
              </c:ext>
            </c:extLst>
          </c:dPt>
          <c:dPt>
            <c:idx val="9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52CA-402C-A3F1-24DD1AAE5833}"/>
              </c:ext>
            </c:extLst>
          </c:dPt>
          <c:dPt>
            <c:idx val="10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2CA-402C-A3F1-24DD1AAE5833}"/>
              </c:ext>
            </c:extLst>
          </c:dPt>
          <c:dPt>
            <c:idx val="11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2CA-402C-A3F1-24DD1AAE5833}"/>
              </c:ext>
            </c:extLst>
          </c:dPt>
          <c:dPt>
            <c:idx val="12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52CA-402C-A3F1-24DD1AAE5833}"/>
              </c:ext>
            </c:extLst>
          </c:dPt>
          <c:dPt>
            <c:idx val="13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52CA-402C-A3F1-24DD1AAE5833}"/>
              </c:ext>
            </c:extLst>
          </c:dPt>
          <c:dPt>
            <c:idx val="14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52CA-402C-A3F1-24DD1AAE5833}"/>
              </c:ext>
            </c:extLst>
          </c:dPt>
          <c:dPt>
            <c:idx val="15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52CA-402C-A3F1-24DD1AAE5833}"/>
              </c:ext>
            </c:extLst>
          </c:dPt>
          <c:dPt>
            <c:idx val="16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52CA-402C-A3F1-24DD1AAE5833}"/>
              </c:ext>
            </c:extLst>
          </c:dPt>
          <c:dPt>
            <c:idx val="17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52CA-402C-A3F1-24DD1AAE5833}"/>
              </c:ext>
            </c:extLst>
          </c:dPt>
          <c:dPt>
            <c:idx val="1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52CA-402C-A3F1-24DD1AAE5833}"/>
              </c:ext>
            </c:extLst>
          </c:dPt>
          <c:cat>
            <c:strRef>
              <c:f>'І_diagram(ROR)'!$A$2:$A$11</c:f>
              <c:strCache>
                <c:ptCount val="10"/>
                <c:pt idx="0">
                  <c:v>Zbalansovanyi Fond Parytet</c:v>
                </c:pt>
                <c:pt idx="1">
                  <c:v>Optimum</c:v>
                </c:pt>
                <c:pt idx="2">
                  <c:v>ТАSК Ukrainskyi Kapital</c:v>
                </c:pt>
                <c:pt idx="3">
                  <c:v>Funds' average rate of return</c:v>
                </c:pt>
                <c:pt idx="4">
                  <c:v>UX Index</c:v>
                </c:pt>
                <c:pt idx="5">
                  <c:v>PFTS Index</c:v>
                </c:pt>
                <c:pt idx="6">
                  <c:v>EURO Deposits</c:v>
                </c:pt>
                <c:pt idx="7">
                  <c:v>USD Deposits</c:v>
                </c:pt>
                <c:pt idx="8">
                  <c:v>UAH Deposits</c:v>
                </c:pt>
                <c:pt idx="9">
                  <c:v>"Gold" deposit (at official rate of gold)</c:v>
                </c:pt>
              </c:strCache>
            </c:strRef>
          </c:cat>
          <c:val>
            <c:numRef>
              <c:f>'І_diagram(ROR)'!$B$2:$B$11</c:f>
              <c:numCache>
                <c:formatCode>0.00%</c:formatCode>
                <c:ptCount val="10"/>
                <c:pt idx="0">
                  <c:v>-1.8835333061545279E-2</c:v>
                </c:pt>
                <c:pt idx="1">
                  <c:v>-6.6354809108477575E-3</c:v>
                </c:pt>
                <c:pt idx="2">
                  <c:v>3.7731781486747273E-3</c:v>
                </c:pt>
                <c:pt idx="3">
                  <c:v>-7.2325452745727698E-3</c:v>
                </c:pt>
                <c:pt idx="4">
                  <c:v>1.562713385488812E-2</c:v>
                </c:pt>
                <c:pt idx="5">
                  <c:v>-4.7592862966684413E-3</c:v>
                </c:pt>
                <c:pt idx="6">
                  <c:v>-5.536464338037872E-2</c:v>
                </c:pt>
                <c:pt idx="7">
                  <c:v>-4.1908487348336965E-2</c:v>
                </c:pt>
                <c:pt idx="8">
                  <c:v>1.4438356164383563E-2</c:v>
                </c:pt>
                <c:pt idx="9">
                  <c:v>-6.8886468912444765E-2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2CA-402C-A3F1-24DD1AAE5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29468080"/>
        <c:axId val="1"/>
      </c:barChart>
      <c:catAx>
        <c:axId val="429468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02"/>
          <c:min val="-7.0000000000000007E-2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4294680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Dynamics of Closed-End CIIs’ NAV for the Month</a:t>
            </a:r>
          </a:p>
        </c:rich>
      </c:tx>
      <c:layout>
        <c:manualLayout>
          <c:xMode val="edge"/>
          <c:yMode val="edge"/>
          <c:x val="0.36699857752489329"/>
          <c:y val="5.3254437869822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8449502133712661E-2"/>
          <c:y val="0.32840236686390534"/>
          <c:w val="0.93456614509246083"/>
          <c:h val="0.458579881656804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'C_dynamics NAV'!$C$35</c:f>
              <c:strCache>
                <c:ptCount val="1"/>
                <c:pt idx="0">
                  <c:v>NAV change, UAH, 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4601136522097435E-3"/>
                  <c:y val="1.8737880276667285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CC3-49A2-8500-73515E6861F0}"/>
                </c:ext>
              </c:extLst>
            </c:dLbl>
            <c:dLbl>
              <c:idx val="1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7CC3-49A2-8500-73515E6861F0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3940256045519206"/>
                  <c:y val="0.3639053254437870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CC3-49A2-8500-73515E6861F0}"/>
                </c:ext>
              </c:extLst>
            </c:dLbl>
            <c:dLbl>
              <c:idx val="3"/>
              <c:layout>
                <c:manualLayout>
                  <c:xMode val="edge"/>
                  <c:yMode val="edge"/>
                  <c:x val="0.67923186344238973"/>
                  <c:y val="0.5355029585798816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CC3-49A2-8500-73515E6861F0}"/>
                </c:ext>
              </c:extLst>
            </c:dLbl>
            <c:dLbl>
              <c:idx val="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7CC3-49A2-8500-73515E6861F0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72048364153627309"/>
                  <c:y val="0.5828402366863905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CC3-49A2-8500-73515E6861F0}"/>
                </c:ext>
              </c:extLst>
            </c:dLbl>
            <c:dLbl>
              <c:idx val="6"/>
              <c:layout>
                <c:manualLayout>
                  <c:xMode val="edge"/>
                  <c:yMode val="edge"/>
                  <c:x val="0.51920341394025604"/>
                  <c:y val="0.5118343195266271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CC3-49A2-8500-73515E6861F0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59957325746799428"/>
                  <c:y val="0.5147928994082839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CC3-49A2-8500-73515E6861F0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68065433854907542"/>
                  <c:y val="0.5059171597633136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CC3-49A2-8500-73515E6861F0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7553342816500711"/>
                  <c:y val="0.5147928994082839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CC3-49A2-8500-73515E6861F0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48364153627311524"/>
                  <c:y val="0.5857988165680473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CC3-49A2-8500-73515E6861F0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52275960170697011"/>
                  <c:y val="0.7189349112426035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CC3-49A2-8500-73515E6861F0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56685633001422475"/>
                  <c:y val="0.7189349112426035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CC3-49A2-8500-73515E6861F0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61237553342816498"/>
                  <c:y val="0.94970414201183428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CC3-49A2-8500-73515E6861F0}"/>
                </c:ext>
              </c:extLst>
            </c:dLbl>
            <c:dLbl>
              <c:idx val="1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7CC3-49A2-8500-73515E6861F0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4751066856330014"/>
                  <c:y val="0.4792899408284023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CC3-49A2-8500-73515E6861F0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'C_dynamics NAV'!$B$36:$B$37</c:f>
              <c:strCache>
                <c:ptCount val="2"/>
                <c:pt idx="0">
                  <c:v>Іndeks Ukrainskoi Birzhi</c:v>
                </c:pt>
                <c:pt idx="1">
                  <c:v>ТАSК Universal</c:v>
                </c:pt>
              </c:strCache>
            </c:strRef>
          </c:cat>
          <c:val>
            <c:numRef>
              <c:f>'C_dynamics NAV'!$C$36:$C$37</c:f>
              <c:numCache>
                <c:formatCode>#,##0.00</c:formatCode>
                <c:ptCount val="2"/>
                <c:pt idx="0">
                  <c:v>41.029110000001268</c:v>
                </c:pt>
                <c:pt idx="1">
                  <c:v>-0.77097999999998135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CC3-49A2-8500-73515E6861F0}"/>
            </c:ext>
          </c:extLst>
        </c:ser>
        <c:ser>
          <c:idx val="0"/>
          <c:order val="1"/>
          <c:tx>
            <c:strRef>
              <c:f>'C_dynamics NAV'!$E$35</c:f>
              <c:strCache>
                <c:ptCount val="1"/>
                <c:pt idx="0">
                  <c:v>Net inflow/ outflow of capital, UAH, k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7CC3-49A2-8500-73515E6861F0}"/>
                </c:ext>
              </c:extLst>
            </c:dLbl>
            <c:dLbl>
              <c:idx val="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7CC3-49A2-8500-73515E6861F0}"/>
                </c:ext>
              </c:extLst>
            </c:dLbl>
            <c:dLbl>
              <c:idx val="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7CC3-49A2-8500-73515E6861F0}"/>
                </c:ext>
              </c:extLst>
            </c:dLbl>
            <c:dLbl>
              <c:idx val="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7CC3-49A2-8500-73515E6861F0}"/>
                </c:ext>
              </c:extLst>
            </c:dLbl>
            <c:dLbl>
              <c:idx val="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7CC3-49A2-8500-73515E6861F0}"/>
                </c:ext>
              </c:extLst>
            </c:dLbl>
            <c:dLbl>
              <c:idx val="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7CC3-49A2-8500-73515E6861F0}"/>
                </c:ext>
              </c:extLst>
            </c:dLbl>
            <c:dLbl>
              <c:idx val="6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7CC3-49A2-8500-73515E6861F0}"/>
                </c:ext>
              </c:extLst>
            </c:dLbl>
            <c:dLbl>
              <c:idx val="7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7CC3-49A2-8500-73515E6861F0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71550497866287344"/>
                  <c:y val="0.51479289940828399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CC3-49A2-8500-73515E6861F0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78947368421052633"/>
                  <c:y val="0.49704142011834318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CC3-49A2-8500-73515E6861F0}"/>
                </c:ext>
              </c:extLst>
            </c:dLbl>
            <c:dLbl>
              <c:idx val="10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7CC3-49A2-8500-73515E6861F0}"/>
                </c:ext>
              </c:extLst>
            </c:dLbl>
            <c:dLbl>
              <c:idx val="11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7CC3-49A2-8500-73515E6861F0}"/>
                </c:ext>
              </c:extLst>
            </c:dLbl>
            <c:dLbl>
              <c:idx val="12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7CC3-49A2-8500-73515E6861F0}"/>
                </c:ext>
              </c:extLst>
            </c:dLbl>
            <c:dLbl>
              <c:idx val="13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7CC3-49A2-8500-73515E6861F0}"/>
                </c:ext>
              </c:extLst>
            </c:dLbl>
            <c:dLbl>
              <c:idx val="14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7CC3-49A2-8500-73515E6861F0}"/>
                </c:ext>
              </c:extLst>
            </c:dLbl>
            <c:dLbl>
              <c:idx val="15"/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7CC3-49A2-8500-73515E6861F0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5234708392603129"/>
                  <c:y val="0.51479289940828399"/>
                </c:manualLayout>
              </c:layout>
              <c:numFmt formatCode="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8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CC3-49A2-8500-73515E6861F0}"/>
                </c:ext>
              </c:extLst>
            </c:dLbl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8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'C_dynamics NAV'!$B$36:$B$37</c:f>
              <c:strCache>
                <c:ptCount val="2"/>
                <c:pt idx="0">
                  <c:v>Іndeks Ukrainskoi Birzhi</c:v>
                </c:pt>
                <c:pt idx="1">
                  <c:v>ТАSК Universal</c:v>
                </c:pt>
              </c:strCache>
            </c:strRef>
          </c:cat>
          <c:val>
            <c:numRef>
              <c:f>'C_dynamics NAV'!$E$36:$E$37</c:f>
              <c:numCache>
                <c:formatCode>#,##0.00</c:formatCode>
                <c:ptCount val="2"/>
                <c:pt idx="0">
                  <c:v>35.947419735645454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7CC3-49A2-8500-73515E6861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0"/>
        <c:axId val="425945664"/>
        <c:axId val="1"/>
      </c:barChart>
      <c:lineChart>
        <c:grouping val="standard"/>
        <c:varyColors val="0"/>
        <c:ser>
          <c:idx val="2"/>
          <c:order val="2"/>
          <c:tx>
            <c:strRef>
              <c:f>'C_dynamics NAV'!$D$35</c:f>
              <c:strCache>
                <c:ptCount val="1"/>
                <c:pt idx="0">
                  <c:v>NAV change, %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8628031205657507E-3"/>
                  <c:y val="-5.474677768961644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7CC3-49A2-8500-73515E6861F0}"/>
                </c:ext>
              </c:extLst>
            </c:dLbl>
            <c:dLbl>
              <c:idx val="1"/>
              <c:layout>
                <c:manualLayout>
                  <c:x val="-6.2852790774148293E-3"/>
                  <c:y val="3.1928405310724384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7CC3-49A2-8500-73515E6861F0}"/>
                </c:ext>
              </c:extLst>
            </c:dLbl>
            <c:dLbl>
              <c:idx val="2"/>
              <c:layout>
                <c:manualLayout>
                  <c:xMode val="edge"/>
                  <c:yMode val="edge"/>
                  <c:x val="0.68918918918918914"/>
                  <c:y val="0.5769230769230768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7CC3-49A2-8500-73515E6861F0}"/>
                </c:ext>
              </c:extLst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7-7CC3-49A2-8500-73515E6861F0}"/>
                </c:ext>
              </c:extLst>
            </c:dLbl>
            <c:dLbl>
              <c:idx val="4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3-7CC3-49A2-8500-73515E6861F0}"/>
                </c:ext>
              </c:extLst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B-7CC3-49A2-8500-73515E6861F0}"/>
                </c:ext>
              </c:extLst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0-7CC3-49A2-8500-73515E6861F0}"/>
                </c:ext>
              </c:extLst>
            </c:dLbl>
            <c:dLbl>
              <c:idx val="7"/>
              <c:layout>
                <c:manualLayout>
                  <c:xMode val="edge"/>
                  <c:yMode val="edge"/>
                  <c:x val="0.62375533428165009"/>
                  <c:y val="1.183431952662721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7CC3-49A2-8500-73515E6861F0}"/>
                </c:ext>
              </c:extLst>
            </c:dLbl>
            <c:dLbl>
              <c:idx val="8"/>
              <c:layout>
                <c:manualLayout>
                  <c:xMode val="edge"/>
                  <c:yMode val="edge"/>
                  <c:x val="0.68918918918918914"/>
                  <c:y val="1.183431952662721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7CC3-49A2-8500-73515E6861F0}"/>
                </c:ext>
              </c:extLst>
            </c:dLbl>
            <c:dLbl>
              <c:idx val="9"/>
              <c:layout>
                <c:manualLayout>
                  <c:xMode val="edge"/>
                  <c:yMode val="edge"/>
                  <c:x val="0.76955903271692749"/>
                  <c:y val="1.183431952662721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7CC3-49A2-8500-73515E6861F0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49288762446657186"/>
                  <c:y val="0.8609467455621301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7CC3-49A2-8500-73515E6861F0}"/>
                </c:ext>
              </c:extLst>
            </c:dLbl>
            <c:dLbl>
              <c:idx val="11"/>
              <c:layout>
                <c:manualLayout>
                  <c:xMode val="edge"/>
                  <c:yMode val="edge"/>
                  <c:x val="0.53413940256045522"/>
                  <c:y val="0.8934911242603550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7CC3-49A2-8500-73515E6861F0}"/>
                </c:ext>
              </c:extLst>
            </c:dLbl>
            <c:dLbl>
              <c:idx val="12"/>
              <c:layout>
                <c:manualLayout>
                  <c:xMode val="edge"/>
                  <c:yMode val="edge"/>
                  <c:x val="0.57752489331436696"/>
                  <c:y val="0.872781065088757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7CC3-49A2-8500-73515E6861F0}"/>
                </c:ext>
              </c:extLst>
            </c:dLbl>
            <c:dLbl>
              <c:idx val="13"/>
              <c:layout>
                <c:manualLayout>
                  <c:xMode val="edge"/>
                  <c:yMode val="edge"/>
                  <c:x val="0.6216216216216216"/>
                  <c:y val="0.9319526627218934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7CC3-49A2-8500-73515E6861F0}"/>
                </c:ext>
              </c:extLst>
            </c:dLbl>
            <c:dLbl>
              <c:idx val="14"/>
              <c:layout>
                <c:manualLayout>
                  <c:xMode val="edge"/>
                  <c:yMode val="edge"/>
                  <c:x val="0.67211948790896159"/>
                  <c:y val="0.9763313609467455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7CC3-49A2-8500-73515E6861F0}"/>
                </c:ext>
              </c:extLst>
            </c:dLbl>
            <c:dLbl>
              <c:idx val="15"/>
              <c:layout>
                <c:manualLayout>
                  <c:xMode val="edge"/>
                  <c:yMode val="edge"/>
                  <c:x val="0.670697012802276"/>
                  <c:y val="0.9970414201183431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7CC3-49A2-8500-73515E6861F0}"/>
                </c:ext>
              </c:extLst>
            </c:dLbl>
            <c:dLbl>
              <c:idx val="16"/>
              <c:layout>
                <c:manualLayout>
                  <c:xMode val="edge"/>
                  <c:yMode val="edge"/>
                  <c:x val="0.50213371266002849"/>
                  <c:y val="0.65976331360946749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3366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7CC3-49A2-8500-73515E6861F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3366FF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'C_dynamics NAV'!$D$36:$D$37</c:f>
              <c:numCache>
                <c:formatCode>0.00%</c:formatCode>
                <c:ptCount val="2"/>
                <c:pt idx="0">
                  <c:v>3.5353804888442319E-3</c:v>
                </c:pt>
                <c:pt idx="1">
                  <c:v>-8.2566605929632834E-4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4-7CC3-49A2-8500-73515E6861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25945664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42594566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0.15"/>
          <c:min val="-0.1"/>
        </c:scaling>
        <c:delete val="0"/>
        <c:axPos val="r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3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</c:legendEntry>
      <c:layout>
        <c:manualLayout>
          <c:xMode val="edge"/>
          <c:yMode val="edge"/>
          <c:x val="0.17852062588904694"/>
          <c:y val="0.86094674556213013"/>
          <c:w val="0.4388335704125178"/>
          <c:h val="7.396449704142012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Rates of Return on Closed-End Funds,</a:t>
            </a:r>
          </a:p>
          <a:p>
            <a:pPr>
              <a:defRPr sz="1400" b="1" i="1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de-DE"/>
              <a:t>Bank Deposits and Equity Indexes for the Month</a:t>
            </a:r>
          </a:p>
        </c:rich>
      </c:tx>
      <c:layout>
        <c:manualLayout>
          <c:xMode val="edge"/>
          <c:yMode val="edge"/>
          <c:x val="0.28471528471528473"/>
          <c:y val="9.389685711447499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7982017982017984E-2"/>
          <c:y val="0.17840402851750251"/>
          <c:w val="0.965034965034965"/>
          <c:h val="0.766824333101545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28B-4CFB-AC76-7B9FA72C85EB}"/>
              </c:ext>
            </c:extLst>
          </c:dPt>
          <c:dPt>
            <c:idx val="3"/>
            <c:invertIfNegative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28B-4CFB-AC76-7B9FA72C85E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28B-4CFB-AC76-7B9FA72C85EB}"/>
              </c:ext>
            </c:extLst>
          </c:dPt>
          <c:dPt>
            <c:idx val="5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28B-4CFB-AC76-7B9FA72C85EB}"/>
              </c:ext>
            </c:extLst>
          </c:dPt>
          <c:dPt>
            <c:idx val="6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28B-4CFB-AC76-7B9FA72C85EB}"/>
              </c:ext>
            </c:extLst>
          </c:dPt>
          <c:dPt>
            <c:idx val="7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28B-4CFB-AC76-7B9FA72C85EB}"/>
              </c:ext>
            </c:extLst>
          </c:dPt>
          <c:dPt>
            <c:idx val="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28B-4CFB-AC76-7B9FA72C85EB}"/>
              </c:ext>
            </c:extLst>
          </c:dPt>
          <c:dPt>
            <c:idx val="9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28B-4CFB-AC76-7B9FA72C85EB}"/>
              </c:ext>
            </c:extLst>
          </c:dPt>
          <c:dPt>
            <c:idx val="1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28B-4CFB-AC76-7B9FA72C85EB}"/>
              </c:ext>
            </c:extLst>
          </c:dPt>
          <c:dPt>
            <c:idx val="11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28B-4CFB-AC76-7B9FA72C85EB}"/>
              </c:ext>
            </c:extLst>
          </c:dPt>
          <c:dPt>
            <c:idx val="12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028B-4CFB-AC76-7B9FA72C85EB}"/>
              </c:ext>
            </c:extLst>
          </c:dPt>
          <c:dPt>
            <c:idx val="13"/>
            <c:invertIfNegative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028B-4CFB-AC76-7B9FA72C85EB}"/>
              </c:ext>
            </c:extLst>
          </c:dPt>
          <c:dPt>
            <c:idx val="14"/>
            <c:invertIfNegative val="0"/>
            <c:bubble3D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028B-4CFB-AC76-7B9FA72C85EB}"/>
              </c:ext>
            </c:extLst>
          </c:dPt>
          <c:dPt>
            <c:idx val="15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028B-4CFB-AC76-7B9FA72C85EB}"/>
              </c:ext>
            </c:extLst>
          </c:dPt>
          <c:dPt>
            <c:idx val="16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028B-4CFB-AC76-7B9FA72C85EB}"/>
              </c:ext>
            </c:extLst>
          </c:dPt>
          <c:dPt>
            <c:idx val="17"/>
            <c:invertIfNegative val="0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028B-4CFB-AC76-7B9FA72C85EB}"/>
              </c:ext>
            </c:extLst>
          </c:dPt>
          <c:dPt>
            <c:idx val="18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028B-4CFB-AC76-7B9FA72C85EB}"/>
              </c:ext>
            </c:extLst>
          </c:dPt>
          <c:dPt>
            <c:idx val="19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028B-4CFB-AC76-7B9FA72C85EB}"/>
              </c:ext>
            </c:extLst>
          </c:dPt>
          <c:dPt>
            <c:idx val="20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028B-4CFB-AC76-7B9FA72C85EB}"/>
              </c:ext>
            </c:extLst>
          </c:dPt>
          <c:dPt>
            <c:idx val="21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028B-4CFB-AC76-7B9FA72C85EB}"/>
              </c:ext>
            </c:extLst>
          </c:dPt>
          <c:dPt>
            <c:idx val="22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028B-4CFB-AC76-7B9FA72C85EB}"/>
              </c:ext>
            </c:extLst>
          </c:dPt>
          <c:dPt>
            <c:idx val="23"/>
            <c:invertIfNegative val="0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028B-4CFB-AC76-7B9FA72C85EB}"/>
              </c:ext>
            </c:extLst>
          </c:dPt>
          <c:cat>
            <c:strRef>
              <c:f>'C_diagram(ROR)'!$A$2:$A$10</c:f>
              <c:strCache>
                <c:ptCount val="9"/>
                <c:pt idx="0">
                  <c:v>ТАSК Universal</c:v>
                </c:pt>
                <c:pt idx="1">
                  <c:v>Іndeks Ukrainskoi Birzhi</c:v>
                </c:pt>
                <c:pt idx="2">
                  <c:v>Funds' average rate of return</c:v>
                </c:pt>
                <c:pt idx="3">
                  <c:v>UX Index</c:v>
                </c:pt>
                <c:pt idx="4">
                  <c:v>PFTS Index</c:v>
                </c:pt>
                <c:pt idx="5">
                  <c:v>EURO Deposits</c:v>
                </c:pt>
                <c:pt idx="6">
                  <c:v>USD Deposits</c:v>
                </c:pt>
                <c:pt idx="7">
                  <c:v>UAH Deposits</c:v>
                </c:pt>
                <c:pt idx="8">
                  <c:v>"Gold" deposit (at official rate of gold)</c:v>
                </c:pt>
              </c:strCache>
            </c:strRef>
          </c:cat>
          <c:val>
            <c:numRef>
              <c:f>'C_diagram(ROR)'!$B$2:$B$10</c:f>
              <c:numCache>
                <c:formatCode>0.00%</c:formatCode>
                <c:ptCount val="9"/>
                <c:pt idx="0">
                  <c:v>-8.256660592864673E-4</c:v>
                </c:pt>
                <c:pt idx="1">
                  <c:v>4.2333795729088131E-4</c:v>
                </c:pt>
                <c:pt idx="2">
                  <c:v>-2.01164050997793E-4</c:v>
                </c:pt>
                <c:pt idx="3">
                  <c:v>1.562713385488812E-2</c:v>
                </c:pt>
                <c:pt idx="4">
                  <c:v>-4.7592862966684413E-3</c:v>
                </c:pt>
                <c:pt idx="5">
                  <c:v>-5.536464338037872E-2</c:v>
                </c:pt>
                <c:pt idx="6">
                  <c:v>-4.1908487348336965E-2</c:v>
                </c:pt>
                <c:pt idx="7">
                  <c:v>1.4438356164383563E-2</c:v>
                </c:pt>
                <c:pt idx="8">
                  <c:v>-6.8886468912444765E-2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028B-4CFB-AC76-7B9FA72C8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429454632"/>
        <c:axId val="1"/>
      </c:barChart>
      <c:catAx>
        <c:axId val="4294546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0.02"/>
          <c:min val="-7.0000000000000007E-2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429454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11</xdr:col>
      <xdr:colOff>590550</xdr:colOff>
      <xdr:row>24</xdr:row>
      <xdr:rowOff>133350</xdr:rowOff>
    </xdr:to>
    <xdr:graphicFrame macro="">
      <xdr:nvGraphicFramePr>
        <xdr:cNvPr id="1031" name="Діагр. 7">
          <a:extLst>
            <a:ext uri="{FF2B5EF4-FFF2-40B4-BE49-F238E27FC236}">
              <a16:creationId xmlns:a16="http://schemas.microsoft.com/office/drawing/2014/main" id="{3605F6C9-980E-4412-9641-90AF9322C9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26</xdr:row>
      <xdr:rowOff>19050</xdr:rowOff>
    </xdr:from>
    <xdr:to>
      <xdr:col>12</xdr:col>
      <xdr:colOff>0</xdr:colOff>
      <xdr:row>56</xdr:row>
      <xdr:rowOff>0</xdr:rowOff>
    </xdr:to>
    <xdr:graphicFrame macro="">
      <xdr:nvGraphicFramePr>
        <xdr:cNvPr id="1033" name="Діагр. 9">
          <a:extLst>
            <a:ext uri="{FF2B5EF4-FFF2-40B4-BE49-F238E27FC236}">
              <a16:creationId xmlns:a16="http://schemas.microsoft.com/office/drawing/2014/main" id="{00475BD0-8021-4462-81E2-B33384251A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34</xdr:row>
      <xdr:rowOff>104775</xdr:rowOff>
    </xdr:from>
    <xdr:to>
      <xdr:col>4</xdr:col>
      <xdr:colOff>533400</xdr:colOff>
      <xdr:row>58</xdr:row>
      <xdr:rowOff>104775</xdr:rowOff>
    </xdr:to>
    <xdr:graphicFrame macro="">
      <xdr:nvGraphicFramePr>
        <xdr:cNvPr id="12290" name="Діагр. 2">
          <a:extLst>
            <a:ext uri="{FF2B5EF4-FFF2-40B4-BE49-F238E27FC236}">
              <a16:creationId xmlns:a16="http://schemas.microsoft.com/office/drawing/2014/main" id="{C23FCD54-8887-442A-A73C-A1CCFB5056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27</xdr:row>
      <xdr:rowOff>104775</xdr:rowOff>
    </xdr:from>
    <xdr:to>
      <xdr:col>7</xdr:col>
      <xdr:colOff>38100</xdr:colOff>
      <xdr:row>52</xdr:row>
      <xdr:rowOff>142875</xdr:rowOff>
    </xdr:to>
    <xdr:graphicFrame macro="">
      <xdr:nvGraphicFramePr>
        <xdr:cNvPr id="11271" name="Діагр. 7">
          <a:extLst>
            <a:ext uri="{FF2B5EF4-FFF2-40B4-BE49-F238E27FC236}">
              <a16:creationId xmlns:a16="http://schemas.microsoft.com/office/drawing/2014/main" id="{BE41897C-6CC7-4F72-A278-3A6E61393B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0</xdr:row>
      <xdr:rowOff>95250</xdr:rowOff>
    </xdr:from>
    <xdr:to>
      <xdr:col>18</xdr:col>
      <xdr:colOff>28575</xdr:colOff>
      <xdr:row>57</xdr:row>
      <xdr:rowOff>95250</xdr:rowOff>
    </xdr:to>
    <xdr:graphicFrame macro="">
      <xdr:nvGraphicFramePr>
        <xdr:cNvPr id="76801" name="Діагр. 1">
          <a:extLst>
            <a:ext uri="{FF2B5EF4-FFF2-40B4-BE49-F238E27FC236}">
              <a16:creationId xmlns:a16="http://schemas.microsoft.com/office/drawing/2014/main" id="{970B13BA-6677-4E18-AE51-67DFFC5FB5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19050</xdr:rowOff>
    </xdr:from>
    <xdr:to>
      <xdr:col>7</xdr:col>
      <xdr:colOff>9525</xdr:colOff>
      <xdr:row>31</xdr:row>
      <xdr:rowOff>152400</xdr:rowOff>
    </xdr:to>
    <xdr:graphicFrame macro="">
      <xdr:nvGraphicFramePr>
        <xdr:cNvPr id="13320" name="Діагр. 8">
          <a:extLst>
            <a:ext uri="{FF2B5EF4-FFF2-40B4-BE49-F238E27FC236}">
              <a16:creationId xmlns:a16="http://schemas.microsoft.com/office/drawing/2014/main" id="{333F8EE6-26D3-48F5-B9E7-07DE7D8121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28575</xdr:rowOff>
    </xdr:from>
    <xdr:to>
      <xdr:col>18</xdr:col>
      <xdr:colOff>266700</xdr:colOff>
      <xdr:row>48</xdr:row>
      <xdr:rowOff>19050</xdr:rowOff>
    </xdr:to>
    <xdr:graphicFrame macro="">
      <xdr:nvGraphicFramePr>
        <xdr:cNvPr id="6145" name="Діагр. 1">
          <a:extLst>
            <a:ext uri="{FF2B5EF4-FFF2-40B4-BE49-F238E27FC236}">
              <a16:creationId xmlns:a16="http://schemas.microsoft.com/office/drawing/2014/main" id="{ABC4DABC-3105-412A-9B14-8F772150E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123825</xdr:rowOff>
    </xdr:from>
    <xdr:to>
      <xdr:col>9</xdr:col>
      <xdr:colOff>295275</xdr:colOff>
      <xdr:row>29</xdr:row>
      <xdr:rowOff>76200</xdr:rowOff>
    </xdr:to>
    <xdr:graphicFrame macro="">
      <xdr:nvGraphicFramePr>
        <xdr:cNvPr id="14344" name="Діагр. 8">
          <a:extLst>
            <a:ext uri="{FF2B5EF4-FFF2-40B4-BE49-F238E27FC236}">
              <a16:creationId xmlns:a16="http://schemas.microsoft.com/office/drawing/2014/main" id="{6C3E4632-D22B-4045-BEC3-0D241E946E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1</xdr:row>
      <xdr:rowOff>0</xdr:rowOff>
    </xdr:from>
    <xdr:to>
      <xdr:col>18</xdr:col>
      <xdr:colOff>400050</xdr:colOff>
      <xdr:row>37</xdr:row>
      <xdr:rowOff>76200</xdr:rowOff>
    </xdr:to>
    <xdr:graphicFrame macro="">
      <xdr:nvGraphicFramePr>
        <xdr:cNvPr id="8193" name="Діагр. 1">
          <a:extLst>
            <a:ext uri="{FF2B5EF4-FFF2-40B4-BE49-F238E27FC236}">
              <a16:creationId xmlns:a16="http://schemas.microsoft.com/office/drawing/2014/main" id="{3B86DA2E-98F0-4FF8-8F86-B5FB2D0A5A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</sheetPr>
  <dimension ref="A1:N42"/>
  <sheetViews>
    <sheetView zoomScale="70" zoomScaleNormal="70" workbookViewId="0">
      <selection activeCell="H2" sqref="H2"/>
    </sheetView>
  </sheetViews>
  <sheetFormatPr defaultRowHeight="12.75" x14ac:dyDescent="0.2"/>
  <cols>
    <col min="1" max="1" width="29.140625" style="3" customWidth="1"/>
    <col min="2" max="6" width="16.7109375" customWidth="1"/>
  </cols>
  <sheetData>
    <row r="1" spans="1:14" ht="16.5" thickBot="1" x14ac:dyDescent="0.25">
      <c r="A1" s="68" t="s">
        <v>16</v>
      </c>
      <c r="B1" s="68"/>
      <c r="C1" s="68"/>
      <c r="D1" s="69"/>
      <c r="E1" s="69"/>
      <c r="F1" s="69"/>
    </row>
    <row r="2" spans="1:14" ht="30.75" thickBot="1" x14ac:dyDescent="0.25">
      <c r="A2" s="25" t="s">
        <v>17</v>
      </c>
      <c r="B2" s="25" t="s">
        <v>18</v>
      </c>
      <c r="C2" s="25" t="s">
        <v>19</v>
      </c>
      <c r="D2" s="25" t="s">
        <v>20</v>
      </c>
      <c r="E2" s="25" t="s">
        <v>21</v>
      </c>
      <c r="F2" s="25" t="s">
        <v>22</v>
      </c>
      <c r="G2" s="2"/>
      <c r="I2" s="1"/>
    </row>
    <row r="3" spans="1:14" ht="14.25" x14ac:dyDescent="0.2">
      <c r="A3" s="186" t="s">
        <v>24</v>
      </c>
      <c r="B3" s="82">
        <v>-2.4796597633136019E-2</v>
      </c>
      <c r="C3" s="82">
        <v>-4.0077157892765558E-2</v>
      </c>
      <c r="D3" s="82">
        <v>3.0219882970773976E-3</v>
      </c>
      <c r="E3" s="82">
        <v>6.0740958274080915E-2</v>
      </c>
      <c r="F3" s="82">
        <v>-1.0461985275647623E-2</v>
      </c>
      <c r="G3" s="56"/>
      <c r="H3" s="56"/>
      <c r="I3" s="2"/>
      <c r="J3" s="2"/>
      <c r="K3" s="2"/>
      <c r="L3" s="2"/>
    </row>
    <row r="4" spans="1:14" ht="14.25" x14ac:dyDescent="0.2">
      <c r="A4" s="81" t="s">
        <v>25</v>
      </c>
      <c r="B4" s="82">
        <v>-4.7592862966684413E-3</v>
      </c>
      <c r="C4" s="82">
        <v>1.562713385488812E-2</v>
      </c>
      <c r="D4" s="82">
        <v>-7.3594245737286955E-3</v>
      </c>
      <c r="E4" s="82">
        <v>-7.2325452745727698E-3</v>
      </c>
      <c r="F4" s="82">
        <v>-2.01164050997793E-4</v>
      </c>
      <c r="G4" s="56"/>
      <c r="H4" s="56"/>
      <c r="I4" s="2"/>
      <c r="J4" s="2"/>
      <c r="K4" s="2"/>
      <c r="L4" s="2"/>
    </row>
    <row r="5" spans="1:14" ht="15" thickBot="1" x14ac:dyDescent="0.25">
      <c r="A5" s="185" t="s">
        <v>23</v>
      </c>
      <c r="B5" s="73">
        <v>-6.1641876430206022E-2</v>
      </c>
      <c r="C5" s="73">
        <v>-8.404494909210336E-2</v>
      </c>
      <c r="D5" s="73">
        <v>-1.9212185911899882E-3</v>
      </c>
      <c r="E5" s="73">
        <v>-0.14424555081635038</v>
      </c>
      <c r="F5" s="73">
        <v>-7.3638159614181797E-2</v>
      </c>
      <c r="G5" s="56"/>
      <c r="H5" s="56"/>
      <c r="I5" s="2"/>
      <c r="J5" s="2"/>
      <c r="K5" s="2"/>
      <c r="L5" s="2"/>
    </row>
    <row r="6" spans="1:14" ht="14.25" x14ac:dyDescent="0.2">
      <c r="A6" s="66"/>
      <c r="B6" s="65"/>
      <c r="C6" s="65"/>
      <c r="D6" s="67"/>
      <c r="E6" s="67"/>
      <c r="F6" s="67"/>
      <c r="G6" s="10"/>
      <c r="J6" s="2"/>
      <c r="K6" s="2"/>
      <c r="L6" s="2"/>
      <c r="M6" s="2"/>
      <c r="N6" s="2"/>
    </row>
    <row r="7" spans="1:14" ht="14.25" x14ac:dyDescent="0.2">
      <c r="A7" s="66"/>
      <c r="B7" s="67"/>
      <c r="C7" s="67"/>
      <c r="D7" s="67"/>
      <c r="E7" s="67"/>
      <c r="F7" s="67"/>
      <c r="J7" s="4"/>
      <c r="K7" s="4"/>
      <c r="L7" s="4"/>
      <c r="M7" s="4"/>
      <c r="N7" s="4"/>
    </row>
    <row r="8" spans="1:14" ht="14.25" x14ac:dyDescent="0.2">
      <c r="A8" s="66"/>
      <c r="B8" s="67"/>
      <c r="C8" s="67"/>
      <c r="D8" s="67"/>
      <c r="E8" s="67"/>
      <c r="F8" s="67"/>
    </row>
    <row r="9" spans="1:14" ht="14.25" x14ac:dyDescent="0.2">
      <c r="A9" s="66"/>
      <c r="B9" s="67"/>
      <c r="C9" s="67"/>
      <c r="D9" s="67"/>
      <c r="E9" s="67"/>
      <c r="F9" s="67"/>
    </row>
    <row r="10" spans="1:14" ht="14.25" x14ac:dyDescent="0.2">
      <c r="A10" s="66"/>
      <c r="B10" s="67"/>
      <c r="C10" s="67"/>
      <c r="D10" s="67"/>
      <c r="E10" s="67"/>
      <c r="F10" s="67"/>
      <c r="N10" s="10"/>
    </row>
    <row r="11" spans="1:14" ht="14.25" x14ac:dyDescent="0.2">
      <c r="A11" s="66"/>
      <c r="B11" s="67"/>
      <c r="C11" s="67"/>
      <c r="D11" s="67"/>
      <c r="E11" s="67"/>
      <c r="F11" s="67"/>
    </row>
    <row r="12" spans="1:14" ht="14.25" x14ac:dyDescent="0.2">
      <c r="A12" s="66"/>
      <c r="B12" s="67"/>
      <c r="C12" s="67"/>
      <c r="D12" s="67"/>
      <c r="E12" s="67"/>
      <c r="F12" s="67"/>
    </row>
    <row r="13" spans="1:14" ht="14.25" x14ac:dyDescent="0.2">
      <c r="A13" s="66"/>
      <c r="B13" s="67"/>
      <c r="C13" s="67"/>
      <c r="D13" s="67"/>
      <c r="E13" s="67"/>
      <c r="F13" s="67"/>
    </row>
    <row r="14" spans="1:14" ht="14.25" x14ac:dyDescent="0.2">
      <c r="A14" s="66"/>
      <c r="B14" s="67"/>
      <c r="C14" s="67"/>
      <c r="D14" s="67"/>
      <c r="E14" s="67"/>
      <c r="F14" s="67"/>
    </row>
    <row r="15" spans="1:14" ht="14.25" x14ac:dyDescent="0.2">
      <c r="A15" s="66"/>
      <c r="B15" s="67"/>
      <c r="C15" s="67"/>
      <c r="D15" s="67"/>
      <c r="E15" s="67"/>
      <c r="F15" s="67"/>
    </row>
    <row r="16" spans="1:14" ht="14.25" x14ac:dyDescent="0.2">
      <c r="A16" s="66"/>
      <c r="B16" s="67"/>
      <c r="C16" s="67"/>
      <c r="D16" s="67"/>
      <c r="E16" s="67"/>
      <c r="F16" s="67"/>
    </row>
    <row r="17" spans="1:6" ht="14.25" x14ac:dyDescent="0.2">
      <c r="A17" s="66"/>
      <c r="B17" s="67"/>
      <c r="C17" s="67"/>
      <c r="D17" s="67"/>
      <c r="E17" s="67"/>
      <c r="F17" s="67"/>
    </row>
    <row r="18" spans="1:6" ht="14.25" x14ac:dyDescent="0.2">
      <c r="A18" s="66"/>
      <c r="B18" s="67"/>
      <c r="C18" s="67"/>
      <c r="D18" s="67"/>
      <c r="E18" s="67"/>
      <c r="F18" s="67"/>
    </row>
    <row r="19" spans="1:6" ht="14.25" x14ac:dyDescent="0.2">
      <c r="A19" s="66"/>
      <c r="B19" s="67"/>
      <c r="C19" s="67"/>
      <c r="D19" s="67"/>
      <c r="E19" s="67"/>
      <c r="F19" s="67"/>
    </row>
    <row r="20" spans="1:6" ht="14.25" x14ac:dyDescent="0.2">
      <c r="A20" s="66"/>
      <c r="B20" s="67"/>
      <c r="C20" s="67"/>
      <c r="D20" s="67"/>
      <c r="E20" s="67"/>
      <c r="F20" s="67"/>
    </row>
    <row r="21" spans="1:6" ht="14.25" x14ac:dyDescent="0.2">
      <c r="A21" s="66"/>
      <c r="B21" s="67"/>
      <c r="C21" s="67"/>
      <c r="D21" s="67"/>
      <c r="E21" s="67"/>
      <c r="F21" s="67"/>
    </row>
    <row r="22" spans="1:6" ht="14.25" x14ac:dyDescent="0.2">
      <c r="A22" s="66"/>
      <c r="B22" s="67"/>
      <c r="C22" s="67"/>
      <c r="D22" s="67"/>
      <c r="E22" s="67"/>
      <c r="F22" s="67"/>
    </row>
    <row r="23" spans="1:6" ht="14.25" x14ac:dyDescent="0.2">
      <c r="A23" s="66"/>
      <c r="B23" s="67"/>
      <c r="C23" s="67"/>
      <c r="D23" s="67"/>
      <c r="E23" s="67"/>
      <c r="F23" s="67"/>
    </row>
    <row r="24" spans="1:6" ht="14.25" x14ac:dyDescent="0.2">
      <c r="A24" s="66"/>
      <c r="B24" s="67"/>
      <c r="C24" s="67"/>
      <c r="D24" s="67"/>
      <c r="E24" s="67"/>
      <c r="F24" s="67"/>
    </row>
    <row r="25" spans="1:6" ht="14.25" x14ac:dyDescent="0.2">
      <c r="A25" s="66"/>
      <c r="B25" s="67"/>
      <c r="C25" s="67"/>
      <c r="D25" s="67"/>
      <c r="E25" s="67"/>
      <c r="F25" s="67"/>
    </row>
    <row r="26" spans="1:6" ht="14.25" x14ac:dyDescent="0.2">
      <c r="A26" s="66"/>
      <c r="B26" s="67"/>
      <c r="C26" s="67"/>
      <c r="D26" s="67"/>
      <c r="E26" s="67"/>
      <c r="F26" s="67"/>
    </row>
    <row r="27" spans="1:6" ht="15" x14ac:dyDescent="0.2">
      <c r="A27" s="187" t="s">
        <v>26</v>
      </c>
      <c r="B27" s="188" t="s">
        <v>27</v>
      </c>
      <c r="C27" s="189" t="s">
        <v>28</v>
      </c>
      <c r="D27" s="71"/>
      <c r="E27" s="67"/>
      <c r="F27" s="67"/>
    </row>
    <row r="28" spans="1:6" ht="14.25" x14ac:dyDescent="0.2">
      <c r="A28" s="192" t="s">
        <v>18</v>
      </c>
      <c r="B28" s="27">
        <v>-4.7592862966684413E-3</v>
      </c>
      <c r="C28" s="62">
        <v>-6.1641876430206022E-2</v>
      </c>
      <c r="D28" s="71"/>
      <c r="E28" s="67"/>
      <c r="F28" s="67"/>
    </row>
    <row r="29" spans="1:6" ht="14.25" x14ac:dyDescent="0.2">
      <c r="A29" s="196" t="s">
        <v>35</v>
      </c>
      <c r="B29" s="27">
        <v>2.6058013751624198E-3</v>
      </c>
      <c r="C29" s="62">
        <v>0.16479966080135666</v>
      </c>
      <c r="D29" s="71"/>
      <c r="E29" s="67"/>
      <c r="F29" s="67"/>
    </row>
    <row r="30" spans="1:6" ht="28.5" x14ac:dyDescent="0.2">
      <c r="A30" s="195" t="s">
        <v>34</v>
      </c>
      <c r="B30" s="27">
        <v>6.5656355673819888E-3</v>
      </c>
      <c r="C30" s="62">
        <v>0.16491840089819165</v>
      </c>
      <c r="D30" s="71"/>
      <c r="E30" s="67"/>
      <c r="F30" s="67"/>
    </row>
    <row r="31" spans="1:6" ht="14.25" x14ac:dyDescent="0.2">
      <c r="A31" s="190" t="s">
        <v>29</v>
      </c>
      <c r="B31" s="27">
        <v>1.4287419148811376E-2</v>
      </c>
      <c r="C31" s="62">
        <v>2.3057770876953487E-2</v>
      </c>
      <c r="D31" s="71"/>
      <c r="E31" s="67"/>
      <c r="F31" s="67"/>
    </row>
    <row r="32" spans="1:6" ht="14.25" x14ac:dyDescent="0.2">
      <c r="A32" s="194" t="s">
        <v>19</v>
      </c>
      <c r="B32" s="27">
        <v>1.562713385488812E-2</v>
      </c>
      <c r="C32" s="62">
        <v>-8.404494909210336E-2</v>
      </c>
      <c r="D32" s="71"/>
      <c r="E32" s="67"/>
      <c r="F32" s="67"/>
    </row>
    <row r="33" spans="1:6" ht="14.25" x14ac:dyDescent="0.2">
      <c r="A33" s="195" t="s">
        <v>39</v>
      </c>
      <c r="B33" s="27">
        <v>1.7181167690656807E-2</v>
      </c>
      <c r="C33" s="62">
        <v>0.19752669225260888</v>
      </c>
      <c r="D33" s="71"/>
      <c r="E33" s="67"/>
      <c r="F33" s="67"/>
    </row>
    <row r="34" spans="1:6" ht="14.25" x14ac:dyDescent="0.2">
      <c r="A34" s="191" t="s">
        <v>30</v>
      </c>
      <c r="B34" s="27">
        <v>1.7815244116613949E-2</v>
      </c>
      <c r="C34" s="62">
        <v>-4.5391653452691139E-2</v>
      </c>
      <c r="D34" s="71"/>
      <c r="E34" s="67"/>
      <c r="F34" s="67"/>
    </row>
    <row r="35" spans="1:6" ht="14.25" x14ac:dyDescent="0.2">
      <c r="A35" s="197" t="s">
        <v>38</v>
      </c>
      <c r="B35" s="27">
        <v>1.9450234970806779E-2</v>
      </c>
      <c r="C35" s="62">
        <v>0.16713048078257242</v>
      </c>
      <c r="D35" s="71"/>
      <c r="E35" s="67"/>
      <c r="F35" s="67"/>
    </row>
    <row r="36" spans="1:6" ht="14.25" x14ac:dyDescent="0.2">
      <c r="A36" s="192" t="s">
        <v>31</v>
      </c>
      <c r="B36" s="27">
        <v>2.7893017796142061E-2</v>
      </c>
      <c r="C36" s="62">
        <v>0.10012518618289068</v>
      </c>
      <c r="D36" s="71"/>
      <c r="E36" s="67"/>
      <c r="F36" s="67"/>
    </row>
    <row r="37" spans="1:6" ht="14.25" x14ac:dyDescent="0.2">
      <c r="A37" s="193" t="s">
        <v>32</v>
      </c>
      <c r="B37" s="27">
        <v>3.138434416849667E-2</v>
      </c>
      <c r="C37" s="62">
        <v>0.2511701199666081</v>
      </c>
      <c r="D37" s="71"/>
      <c r="E37" s="67"/>
      <c r="F37" s="67"/>
    </row>
    <row r="38" spans="1:6" ht="14.25" x14ac:dyDescent="0.2">
      <c r="A38" s="191" t="s">
        <v>33</v>
      </c>
      <c r="B38" s="27">
        <v>3.600232096458722E-2</v>
      </c>
      <c r="C38" s="62">
        <v>0.21352971099056584</v>
      </c>
      <c r="D38" s="71"/>
      <c r="E38" s="67"/>
      <c r="F38" s="67"/>
    </row>
    <row r="39" spans="1:6" ht="14.25" x14ac:dyDescent="0.2">
      <c r="A39" s="191" t="s">
        <v>37</v>
      </c>
      <c r="B39" s="27">
        <v>4.0940492223986658E-2</v>
      </c>
      <c r="C39" s="62">
        <v>0.17701743353512089</v>
      </c>
      <c r="D39" s="71"/>
      <c r="E39" s="67"/>
      <c r="F39" s="67"/>
    </row>
    <row r="40" spans="1:6" ht="15" thickBot="1" x14ac:dyDescent="0.25">
      <c r="A40" s="191" t="s">
        <v>36</v>
      </c>
      <c r="B40" s="72">
        <v>5.0784930910720893E-2</v>
      </c>
      <c r="C40" s="73">
        <v>8.6989258432647487E-2</v>
      </c>
      <c r="D40" s="71"/>
      <c r="E40" s="67"/>
      <c r="F40" s="67"/>
    </row>
    <row r="41" spans="1:6" ht="14.25" x14ac:dyDescent="0.2">
      <c r="A41" s="66"/>
      <c r="B41" s="67"/>
      <c r="C41" s="67"/>
      <c r="D41" s="71"/>
      <c r="E41" s="67"/>
      <c r="F41" s="67"/>
    </row>
    <row r="42" spans="1:6" ht="14.25" x14ac:dyDescent="0.2">
      <c r="A42" s="66"/>
      <c r="B42" s="67"/>
      <c r="C42" s="67"/>
      <c r="D42" s="71"/>
      <c r="E42" s="67"/>
      <c r="F42" s="67"/>
    </row>
  </sheetData>
  <autoFilter ref="A27:C27"/>
  <phoneticPr fontId="12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K6"/>
  <sheetViews>
    <sheetView topLeftCell="B1" zoomScale="85" workbookViewId="0">
      <selection activeCell="B32" sqref="B32"/>
    </sheetView>
  </sheetViews>
  <sheetFormatPr defaultRowHeight="14.25" x14ac:dyDescent="0.2"/>
  <cols>
    <col min="1" max="1" width="4.7109375" style="30" customWidth="1"/>
    <col min="2" max="2" width="37" style="28" bestFit="1" customWidth="1"/>
    <col min="3" max="4" width="12.7109375" style="30" customWidth="1"/>
    <col min="5" max="5" width="16.7109375" style="6" customWidth="1"/>
    <col min="6" max="6" width="14.7109375" style="12" customWidth="1"/>
    <col min="7" max="7" width="14.7109375" style="6" customWidth="1"/>
    <col min="8" max="8" width="12.7109375" style="12" customWidth="1"/>
    <col min="9" max="9" width="39.140625" style="28" bestFit="1" customWidth="1"/>
    <col min="10" max="10" width="34.7109375" style="28" customWidth="1"/>
    <col min="11" max="11" width="35.85546875" style="28" customWidth="1"/>
    <col min="12" max="16384" width="9.140625" style="28"/>
  </cols>
  <sheetData>
    <row r="1" spans="1:11" ht="16.5" thickBot="1" x14ac:dyDescent="0.25">
      <c r="A1" s="167" t="s">
        <v>130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1" ht="45.75" thickBot="1" x14ac:dyDescent="0.25">
      <c r="A2" s="25" t="s">
        <v>41</v>
      </c>
      <c r="B2" s="210" t="s">
        <v>81</v>
      </c>
      <c r="C2" s="15" t="s">
        <v>111</v>
      </c>
      <c r="D2" s="42" t="s">
        <v>112</v>
      </c>
      <c r="E2" s="42" t="s">
        <v>43</v>
      </c>
      <c r="F2" s="42" t="s">
        <v>131</v>
      </c>
      <c r="G2" s="42" t="s">
        <v>132</v>
      </c>
      <c r="H2" s="42" t="s">
        <v>133</v>
      </c>
      <c r="I2" s="17" t="s">
        <v>47</v>
      </c>
      <c r="J2" s="18" t="s">
        <v>48</v>
      </c>
    </row>
    <row r="3" spans="1:11" ht="14.25" customHeight="1" x14ac:dyDescent="0.2">
      <c r="A3" s="21">
        <v>1</v>
      </c>
      <c r="B3" s="191" t="s">
        <v>135</v>
      </c>
      <c r="C3" s="219" t="s">
        <v>116</v>
      </c>
      <c r="D3" s="220" t="s">
        <v>137</v>
      </c>
      <c r="E3" s="78">
        <v>11646317.460000001</v>
      </c>
      <c r="F3" s="79">
        <v>173488</v>
      </c>
      <c r="G3" s="78">
        <v>67.130392073226972</v>
      </c>
      <c r="H3" s="50">
        <v>100</v>
      </c>
      <c r="I3" s="202" t="s">
        <v>69</v>
      </c>
      <c r="J3" s="80" t="s">
        <v>7</v>
      </c>
      <c r="K3" s="46"/>
    </row>
    <row r="4" spans="1:11" ht="28.5" x14ac:dyDescent="0.2">
      <c r="A4" s="21">
        <v>2</v>
      </c>
      <c r="B4" s="77" t="s">
        <v>134</v>
      </c>
      <c r="C4" s="219" t="s">
        <v>116</v>
      </c>
      <c r="D4" s="220" t="s">
        <v>137</v>
      </c>
      <c r="E4" s="78">
        <v>932996.36010000005</v>
      </c>
      <c r="F4" s="79">
        <v>648</v>
      </c>
      <c r="G4" s="78">
        <v>1439.8091976851852</v>
      </c>
      <c r="H4" s="50">
        <v>5000</v>
      </c>
      <c r="I4" s="202" t="s">
        <v>136</v>
      </c>
      <c r="J4" s="80" t="s">
        <v>0</v>
      </c>
      <c r="K4" s="47"/>
    </row>
    <row r="5" spans="1:11" ht="15.75" thickBot="1" x14ac:dyDescent="0.25">
      <c r="A5" s="168" t="s">
        <v>66</v>
      </c>
      <c r="B5" s="169"/>
      <c r="C5" s="104" t="s">
        <v>4</v>
      </c>
      <c r="D5" s="104" t="s">
        <v>4</v>
      </c>
      <c r="E5" s="92">
        <f>SUM(E3:E4)</f>
        <v>12579313.8201</v>
      </c>
      <c r="F5" s="93">
        <f>SUM(F3:F4)</f>
        <v>174136</v>
      </c>
      <c r="G5" s="104" t="s">
        <v>4</v>
      </c>
      <c r="H5" s="104" t="s">
        <v>4</v>
      </c>
      <c r="I5" s="104" t="s">
        <v>4</v>
      </c>
      <c r="J5" s="104" t="s">
        <v>4</v>
      </c>
    </row>
    <row r="6" spans="1:11" ht="15" thickBot="1" x14ac:dyDescent="0.25">
      <c r="A6" s="180"/>
      <c r="B6" s="180"/>
      <c r="C6" s="180"/>
      <c r="D6" s="180"/>
      <c r="E6" s="180"/>
      <c r="F6" s="180"/>
      <c r="G6" s="180"/>
      <c r="H6" s="180"/>
      <c r="I6" s="157"/>
      <c r="J6" s="157"/>
    </row>
  </sheetData>
  <mergeCells count="3">
    <mergeCell ref="A1:J1"/>
    <mergeCell ref="A5:B5"/>
    <mergeCell ref="A6:H6"/>
  </mergeCells>
  <phoneticPr fontId="12" type="noConversion"/>
  <pageMargins left="0.75" right="0.75" top="1" bottom="1" header="0.5" footer="0.5"/>
  <pageSetup paperSize="9" scale="63" orientation="landscape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K12"/>
  <sheetViews>
    <sheetView zoomScale="85" workbookViewId="0">
      <selection activeCell="A2" sqref="A2:A3"/>
    </sheetView>
  </sheetViews>
  <sheetFormatPr defaultRowHeight="14.25" x14ac:dyDescent="0.2"/>
  <cols>
    <col min="1" max="1" width="4.42578125" style="30" customWidth="1"/>
    <col min="2" max="2" width="46.7109375" style="30" customWidth="1"/>
    <col min="3" max="4" width="14.7109375" style="29" customWidth="1"/>
    <col min="5" max="8" width="12.7109375" style="30" customWidth="1"/>
    <col min="9" max="9" width="16.140625" style="30" bestFit="1" customWidth="1"/>
    <col min="10" max="10" width="19.140625" style="30" customWidth="1"/>
    <col min="11" max="11" width="21.42578125" style="30" bestFit="1" customWidth="1"/>
    <col min="12" max="16384" width="9.140625" style="30"/>
  </cols>
  <sheetData>
    <row r="1" spans="1:11" s="48" customFormat="1" ht="16.5" thickBot="1" x14ac:dyDescent="0.25">
      <c r="A1" s="167" t="s">
        <v>138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1" s="22" customFormat="1" ht="15.75" customHeight="1" thickBot="1" x14ac:dyDescent="0.25">
      <c r="A2" s="174" t="s">
        <v>41</v>
      </c>
      <c r="B2" s="96"/>
      <c r="C2" s="97"/>
      <c r="D2" s="98"/>
      <c r="E2" s="176" t="s">
        <v>80</v>
      </c>
      <c r="F2" s="176"/>
      <c r="G2" s="176"/>
      <c r="H2" s="176"/>
      <c r="I2" s="176"/>
      <c r="J2" s="176"/>
      <c r="K2" s="176"/>
    </row>
    <row r="3" spans="1:11" s="22" customFormat="1" ht="51.75" thickBot="1" x14ac:dyDescent="0.25">
      <c r="A3" s="175"/>
      <c r="B3" s="99" t="s">
        <v>81</v>
      </c>
      <c r="C3" s="204" t="s">
        <v>82</v>
      </c>
      <c r="D3" s="204" t="s">
        <v>83</v>
      </c>
      <c r="E3" s="17" t="s">
        <v>84</v>
      </c>
      <c r="F3" s="17" t="s">
        <v>85</v>
      </c>
      <c r="G3" s="17" t="s">
        <v>86</v>
      </c>
      <c r="H3" s="17" t="s">
        <v>87</v>
      </c>
      <c r="I3" s="18" t="s">
        <v>88</v>
      </c>
      <c r="J3" s="18" t="s">
        <v>89</v>
      </c>
      <c r="K3" s="205" t="s">
        <v>90</v>
      </c>
    </row>
    <row r="4" spans="1:11" s="22" customFormat="1" collapsed="1" x14ac:dyDescent="0.2">
      <c r="A4" s="21">
        <v>1</v>
      </c>
      <c r="B4" s="26" t="s">
        <v>134</v>
      </c>
      <c r="C4" s="100">
        <v>38945</v>
      </c>
      <c r="D4" s="100">
        <v>39016</v>
      </c>
      <c r="E4" s="94">
        <v>-8.256660592864673E-4</v>
      </c>
      <c r="F4" s="94">
        <v>-1.3011583585281539E-2</v>
      </c>
      <c r="G4" s="94">
        <v>-4.2920397107404029E-2</v>
      </c>
      <c r="H4" s="94">
        <v>-0.134457183360848</v>
      </c>
      <c r="I4" s="94">
        <v>-0.12099480259806994</v>
      </c>
      <c r="J4" s="101">
        <v>-0.71203816046295887</v>
      </c>
      <c r="K4" s="112">
        <v>-9.174498507987805E-2</v>
      </c>
    </row>
    <row r="5" spans="1:11" s="22" customFormat="1" collapsed="1" x14ac:dyDescent="0.2">
      <c r="A5" s="21">
        <v>2</v>
      </c>
      <c r="B5" s="26" t="s">
        <v>135</v>
      </c>
      <c r="C5" s="100">
        <v>40555</v>
      </c>
      <c r="D5" s="100">
        <v>40626</v>
      </c>
      <c r="E5" s="94">
        <v>4.2333795729088131E-4</v>
      </c>
      <c r="F5" s="94">
        <v>-8.308340141788384E-3</v>
      </c>
      <c r="G5" s="94">
        <v>-7.4022461056325928E-2</v>
      </c>
      <c r="H5" s="94">
        <v>2.4288719016762439E-2</v>
      </c>
      <c r="I5" s="94">
        <v>-2.6281516630293655E-2</v>
      </c>
      <c r="J5" s="101">
        <v>-0.32869607926774502</v>
      </c>
      <c r="K5" s="113">
        <v>-4.566750575365397E-2</v>
      </c>
    </row>
    <row r="6" spans="1:11" s="22" customFormat="1" ht="15.75" collapsed="1" thickBot="1" x14ac:dyDescent="0.25">
      <c r="A6" s="158"/>
      <c r="B6" s="159" t="s">
        <v>91</v>
      </c>
      <c r="C6" s="160" t="s">
        <v>4</v>
      </c>
      <c r="D6" s="160" t="s">
        <v>4</v>
      </c>
      <c r="E6" s="161">
        <f>AVERAGE(E4:E5)</f>
        <v>-2.01164050997793E-4</v>
      </c>
      <c r="F6" s="161">
        <f>AVERAGE(F4:F5)</f>
        <v>-1.0659961863534961E-2</v>
      </c>
      <c r="G6" s="161">
        <f>AVERAGE(G4:G5)</f>
        <v>-5.8471429081864978E-2</v>
      </c>
      <c r="H6" s="161">
        <f>AVERAGE(H4:H5)</f>
        <v>-5.508423217204278E-2</v>
      </c>
      <c r="I6" s="161">
        <f>AVERAGE(I4:I5)</f>
        <v>-7.3638159614181797E-2</v>
      </c>
      <c r="J6" s="160" t="s">
        <v>4</v>
      </c>
      <c r="K6" s="161">
        <f>AVERAGE(K4:K5)</f>
        <v>-6.870624541676601E-2</v>
      </c>
    </row>
    <row r="7" spans="1:11" s="22" customFormat="1" hidden="1" x14ac:dyDescent="0.2">
      <c r="A7" s="183" t="s">
        <v>9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</row>
    <row r="8" spans="1:11" s="22" customFormat="1" ht="15" hidden="1" thickBot="1" x14ac:dyDescent="0.25">
      <c r="A8" s="182" t="s">
        <v>10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</row>
    <row r="9" spans="1:11" s="22" customFormat="1" ht="15.75" hidden="1" customHeight="1" x14ac:dyDescent="0.2">
      <c r="C9" s="61"/>
      <c r="D9" s="61"/>
    </row>
    <row r="10" spans="1:11" ht="15" thickBot="1" x14ac:dyDescent="0.25">
      <c r="A10" s="181"/>
      <c r="B10" s="181"/>
      <c r="C10" s="181"/>
      <c r="D10" s="181"/>
      <c r="E10" s="181"/>
      <c r="F10" s="181"/>
      <c r="G10" s="181"/>
      <c r="H10" s="181"/>
      <c r="I10" s="162"/>
      <c r="J10" s="162"/>
      <c r="K10" s="162"/>
    </row>
    <row r="11" spans="1:11" x14ac:dyDescent="0.2">
      <c r="B11" s="28"/>
      <c r="C11" s="102"/>
      <c r="E11" s="102"/>
    </row>
    <row r="12" spans="1:11" x14ac:dyDescent="0.2">
      <c r="E12" s="102"/>
      <c r="F12" s="102"/>
    </row>
  </sheetData>
  <mergeCells count="6">
    <mergeCell ref="A10:H10"/>
    <mergeCell ref="A8:K8"/>
    <mergeCell ref="A1:J1"/>
    <mergeCell ref="A2:A3"/>
    <mergeCell ref="E2:K2"/>
    <mergeCell ref="A7:K7"/>
  </mergeCells>
  <phoneticPr fontId="12" type="noConversion"/>
  <pageMargins left="0.75" right="0.75" top="1" bottom="1" header="0.5" footer="0.5"/>
  <pageSetup paperSize="9" scale="69" orientation="landscape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H119"/>
  <sheetViews>
    <sheetView zoomScale="60" zoomScaleNormal="60" workbookViewId="0">
      <selection activeCell="C35" sqref="C35:E35"/>
    </sheetView>
  </sheetViews>
  <sheetFormatPr defaultRowHeight="14.25" x14ac:dyDescent="0.2"/>
  <cols>
    <col min="1" max="1" width="4" style="20" customWidth="1"/>
    <col min="2" max="2" width="50.7109375" style="20" customWidth="1"/>
    <col min="3" max="3" width="24.7109375" style="20" customWidth="1"/>
    <col min="4" max="4" width="24.7109375" style="49" customWidth="1"/>
    <col min="5" max="7" width="24.7109375" style="20" customWidth="1"/>
    <col min="8" max="16384" width="9.140625" style="20"/>
  </cols>
  <sheetData>
    <row r="1" spans="1:8" s="28" customFormat="1" ht="16.5" thickBot="1" x14ac:dyDescent="0.25">
      <c r="A1" s="173" t="s">
        <v>139</v>
      </c>
      <c r="B1" s="173"/>
      <c r="C1" s="173"/>
      <c r="D1" s="173"/>
      <c r="E1" s="173"/>
      <c r="F1" s="173"/>
      <c r="G1" s="173"/>
    </row>
    <row r="2" spans="1:8" s="28" customFormat="1" ht="15.75" customHeight="1" thickBot="1" x14ac:dyDescent="0.25">
      <c r="A2" s="184" t="s">
        <v>41</v>
      </c>
      <c r="B2" s="84"/>
      <c r="C2" s="207" t="s">
        <v>95</v>
      </c>
      <c r="D2" s="208"/>
      <c r="E2" s="221" t="s">
        <v>140</v>
      </c>
      <c r="F2" s="221"/>
      <c r="G2" s="85"/>
    </row>
    <row r="3" spans="1:8" s="28" customFormat="1" ht="45.75" thickBot="1" x14ac:dyDescent="0.25">
      <c r="A3" s="175"/>
      <c r="B3" s="17" t="s">
        <v>81</v>
      </c>
      <c r="C3" s="99" t="s">
        <v>97</v>
      </c>
      <c r="D3" s="99" t="s">
        <v>98</v>
      </c>
      <c r="E3" s="99" t="s">
        <v>99</v>
      </c>
      <c r="F3" s="99" t="s">
        <v>98</v>
      </c>
      <c r="G3" s="18" t="s">
        <v>100</v>
      </c>
    </row>
    <row r="4" spans="1:8" s="28" customFormat="1" x14ac:dyDescent="0.2">
      <c r="A4" s="21">
        <v>1</v>
      </c>
      <c r="B4" s="35" t="s">
        <v>135</v>
      </c>
      <c r="C4" s="36">
        <v>41.029110000001268</v>
      </c>
      <c r="D4" s="94">
        <v>3.5353804888442319E-3</v>
      </c>
      <c r="E4" s="37">
        <v>538</v>
      </c>
      <c r="F4" s="94">
        <v>3.110725643249494E-3</v>
      </c>
      <c r="G4" s="38">
        <v>35.947419735645454</v>
      </c>
    </row>
    <row r="5" spans="1:8" s="28" customFormat="1" x14ac:dyDescent="0.2">
      <c r="A5" s="21">
        <v>2</v>
      </c>
      <c r="B5" s="35" t="s">
        <v>134</v>
      </c>
      <c r="C5" s="36">
        <v>-0.77097999999998135</v>
      </c>
      <c r="D5" s="94">
        <v>-8.2566605929632834E-4</v>
      </c>
      <c r="E5" s="37">
        <v>0</v>
      </c>
      <c r="F5" s="94">
        <v>0</v>
      </c>
      <c r="G5" s="38">
        <v>0</v>
      </c>
    </row>
    <row r="6" spans="1:8" s="28" customFormat="1" ht="15.75" thickBot="1" x14ac:dyDescent="0.25">
      <c r="A6" s="107"/>
      <c r="B6" s="86" t="s">
        <v>66</v>
      </c>
      <c r="C6" s="87">
        <v>40.258130000001287</v>
      </c>
      <c r="D6" s="91">
        <v>3.2106189648544599E-3</v>
      </c>
      <c r="E6" s="88">
        <v>538</v>
      </c>
      <c r="F6" s="91">
        <v>3.0991140450926853E-3</v>
      </c>
      <c r="G6" s="108">
        <v>35.947419735645454</v>
      </c>
    </row>
    <row r="7" spans="1:8" s="28" customFormat="1" ht="15" customHeight="1" thickBot="1" x14ac:dyDescent="0.25">
      <c r="A7" s="170"/>
      <c r="B7" s="170"/>
      <c r="C7" s="170"/>
      <c r="D7" s="170"/>
      <c r="E7" s="170"/>
      <c r="F7" s="170"/>
      <c r="G7" s="170"/>
      <c r="H7" s="7"/>
    </row>
    <row r="8" spans="1:8" s="28" customFormat="1" x14ac:dyDescent="0.2">
      <c r="D8" s="6"/>
    </row>
    <row r="9" spans="1:8" s="28" customFormat="1" x14ac:dyDescent="0.2">
      <c r="D9" s="6"/>
    </row>
    <row r="10" spans="1:8" s="28" customFormat="1" x14ac:dyDescent="0.2">
      <c r="D10" s="6"/>
    </row>
    <row r="11" spans="1:8" s="28" customFormat="1" x14ac:dyDescent="0.2">
      <c r="D11" s="6"/>
    </row>
    <row r="12" spans="1:8" s="28" customFormat="1" x14ac:dyDescent="0.2">
      <c r="D12" s="6"/>
    </row>
    <row r="13" spans="1:8" s="28" customFormat="1" x14ac:dyDescent="0.2">
      <c r="D13" s="6"/>
    </row>
    <row r="14" spans="1:8" s="28" customFormat="1" x14ac:dyDescent="0.2">
      <c r="D14" s="6"/>
    </row>
    <row r="15" spans="1:8" s="28" customFormat="1" x14ac:dyDescent="0.2">
      <c r="D15" s="6"/>
    </row>
    <row r="16" spans="1:8" s="28" customFormat="1" x14ac:dyDescent="0.2">
      <c r="D16" s="6"/>
    </row>
    <row r="17" spans="2:5" s="28" customFormat="1" x14ac:dyDescent="0.2">
      <c r="D17" s="6"/>
    </row>
    <row r="18" spans="2:5" s="28" customFormat="1" x14ac:dyDescent="0.2">
      <c r="D18" s="6"/>
    </row>
    <row r="19" spans="2:5" s="28" customFormat="1" x14ac:dyDescent="0.2">
      <c r="D19" s="6"/>
    </row>
    <row r="20" spans="2:5" s="28" customFormat="1" x14ac:dyDescent="0.2">
      <c r="D20" s="6"/>
    </row>
    <row r="21" spans="2:5" s="28" customFormat="1" x14ac:dyDescent="0.2">
      <c r="D21" s="6"/>
    </row>
    <row r="22" spans="2:5" s="28" customFormat="1" x14ac:dyDescent="0.2">
      <c r="D22" s="6"/>
    </row>
    <row r="23" spans="2:5" s="28" customFormat="1" x14ac:dyDescent="0.2">
      <c r="D23" s="6"/>
    </row>
    <row r="24" spans="2:5" s="28" customFormat="1" x14ac:dyDescent="0.2">
      <c r="D24" s="6"/>
    </row>
    <row r="25" spans="2:5" s="28" customFormat="1" x14ac:dyDescent="0.2">
      <c r="D25" s="6"/>
    </row>
    <row r="26" spans="2:5" s="28" customFormat="1" x14ac:dyDescent="0.2">
      <c r="D26" s="6"/>
    </row>
    <row r="27" spans="2:5" s="28" customFormat="1" x14ac:dyDescent="0.2">
      <c r="D27" s="6"/>
    </row>
    <row r="28" spans="2:5" s="28" customFormat="1" x14ac:dyDescent="0.2">
      <c r="D28" s="6"/>
    </row>
    <row r="29" spans="2:5" s="28" customFormat="1" ht="15" thickBot="1" x14ac:dyDescent="0.25">
      <c r="B29" s="75"/>
      <c r="C29" s="75"/>
      <c r="D29" s="76"/>
      <c r="E29" s="75"/>
    </row>
    <row r="30" spans="2:5" s="28" customFormat="1" x14ac:dyDescent="0.2"/>
    <row r="31" spans="2:5" s="28" customFormat="1" x14ac:dyDescent="0.2"/>
    <row r="32" spans="2:5" s="28" customFormat="1" x14ac:dyDescent="0.2"/>
    <row r="33" spans="2:6" s="28" customFormat="1" x14ac:dyDescent="0.2"/>
    <row r="34" spans="2:6" s="28" customFormat="1" ht="15" thickBot="1" x14ac:dyDescent="0.25"/>
    <row r="35" spans="2:6" s="28" customFormat="1" ht="30.75" thickBot="1" x14ac:dyDescent="0.25">
      <c r="B35" s="45" t="s">
        <v>81</v>
      </c>
      <c r="C35" s="210" t="s">
        <v>101</v>
      </c>
      <c r="D35" s="210" t="s">
        <v>102</v>
      </c>
      <c r="E35" s="210" t="s">
        <v>103</v>
      </c>
    </row>
    <row r="36" spans="2:6" s="28" customFormat="1" x14ac:dyDescent="0.2">
      <c r="B36" s="120" t="str">
        <f t="shared" ref="B36:D37" si="0">B4</f>
        <v>Іndeks Ukrainskoi Birzhi</v>
      </c>
      <c r="C36" s="121">
        <f t="shared" si="0"/>
        <v>41.029110000001268</v>
      </c>
      <c r="D36" s="146">
        <f t="shared" si="0"/>
        <v>3.5353804888442319E-3</v>
      </c>
      <c r="E36" s="122">
        <f>G4</f>
        <v>35.947419735645454</v>
      </c>
    </row>
    <row r="37" spans="2:6" x14ac:dyDescent="0.2">
      <c r="B37" s="35" t="str">
        <f t="shared" si="0"/>
        <v>ТАSК Universal</v>
      </c>
      <c r="C37" s="36">
        <f t="shared" si="0"/>
        <v>-0.77097999999998135</v>
      </c>
      <c r="D37" s="147">
        <f t="shared" si="0"/>
        <v>-8.2566605929632834E-4</v>
      </c>
      <c r="E37" s="38">
        <f>G5</f>
        <v>0</v>
      </c>
      <c r="F37" s="19"/>
    </row>
    <row r="38" spans="2:6" x14ac:dyDescent="0.2">
      <c r="B38" s="35"/>
      <c r="C38" s="36"/>
      <c r="D38" s="147"/>
      <c r="E38" s="38"/>
      <c r="F38" s="19"/>
    </row>
    <row r="39" spans="2:6" x14ac:dyDescent="0.2">
      <c r="B39" s="148"/>
      <c r="C39" s="149"/>
      <c r="D39" s="150"/>
      <c r="E39" s="151"/>
      <c r="F39" s="19"/>
    </row>
    <row r="40" spans="2:6" x14ac:dyDescent="0.2">
      <c r="B40" s="28"/>
      <c r="C40" s="152"/>
      <c r="D40" s="6"/>
      <c r="F40" s="19"/>
    </row>
    <row r="41" spans="2:6" x14ac:dyDescent="0.2">
      <c r="B41" s="28"/>
      <c r="C41" s="28"/>
      <c r="D41" s="6"/>
      <c r="F41" s="19"/>
    </row>
    <row r="42" spans="2:6" x14ac:dyDescent="0.2">
      <c r="B42" s="28"/>
      <c r="C42" s="28"/>
      <c r="D42" s="6"/>
      <c r="F42" s="19"/>
    </row>
    <row r="43" spans="2:6" x14ac:dyDescent="0.2">
      <c r="B43" s="28"/>
      <c r="C43" s="28"/>
      <c r="D43" s="6"/>
      <c r="F43" s="19"/>
    </row>
    <row r="44" spans="2:6" x14ac:dyDescent="0.2">
      <c r="B44" s="28"/>
      <c r="C44" s="28"/>
      <c r="D44" s="6"/>
      <c r="F44" s="19"/>
    </row>
    <row r="45" spans="2:6" x14ac:dyDescent="0.2">
      <c r="B45" s="28"/>
      <c r="C45" s="28"/>
      <c r="D45" s="6"/>
      <c r="F45" s="19"/>
    </row>
    <row r="46" spans="2:6" x14ac:dyDescent="0.2">
      <c r="B46" s="28"/>
      <c r="C46" s="28"/>
      <c r="D46" s="6"/>
      <c r="F46" s="19"/>
    </row>
    <row r="47" spans="2:6" x14ac:dyDescent="0.2">
      <c r="B47" s="28"/>
      <c r="C47" s="28"/>
      <c r="D47" s="6"/>
    </row>
    <row r="48" spans="2:6" x14ac:dyDescent="0.2">
      <c r="B48" s="28"/>
      <c r="C48" s="28"/>
      <c r="D48" s="6"/>
    </row>
    <row r="49" spans="2:4" x14ac:dyDescent="0.2">
      <c r="B49" s="28"/>
      <c r="C49" s="28"/>
      <c r="D49" s="6"/>
    </row>
    <row r="50" spans="2:4" x14ac:dyDescent="0.2">
      <c r="B50" s="28"/>
      <c r="C50" s="28"/>
      <c r="D50" s="6"/>
    </row>
    <row r="51" spans="2:4" x14ac:dyDescent="0.2">
      <c r="B51" s="28"/>
      <c r="C51" s="28"/>
      <c r="D51" s="6"/>
    </row>
    <row r="52" spans="2:4" x14ac:dyDescent="0.2">
      <c r="B52" s="28"/>
      <c r="C52" s="28"/>
      <c r="D52" s="6"/>
    </row>
    <row r="53" spans="2:4" x14ac:dyDescent="0.2">
      <c r="B53" s="28"/>
      <c r="C53" s="28"/>
      <c r="D53" s="6"/>
    </row>
    <row r="54" spans="2:4" x14ac:dyDescent="0.2">
      <c r="B54" s="28"/>
      <c r="C54" s="28"/>
      <c r="D54" s="6"/>
    </row>
    <row r="55" spans="2:4" x14ac:dyDescent="0.2">
      <c r="B55" s="28"/>
      <c r="C55" s="28"/>
      <c r="D55" s="6"/>
    </row>
    <row r="56" spans="2:4" x14ac:dyDescent="0.2">
      <c r="B56" s="28"/>
      <c r="C56" s="28"/>
      <c r="D56" s="6"/>
    </row>
    <row r="57" spans="2:4" x14ac:dyDescent="0.2">
      <c r="B57" s="28"/>
      <c r="C57" s="28"/>
      <c r="D57" s="6"/>
    </row>
    <row r="58" spans="2:4" x14ac:dyDescent="0.2">
      <c r="B58" s="28"/>
      <c r="C58" s="28"/>
      <c r="D58" s="6"/>
    </row>
    <row r="59" spans="2:4" x14ac:dyDescent="0.2">
      <c r="B59" s="28"/>
      <c r="C59" s="28"/>
      <c r="D59" s="6"/>
    </row>
    <row r="60" spans="2:4" x14ac:dyDescent="0.2">
      <c r="B60" s="28"/>
      <c r="C60" s="28"/>
      <c r="D60" s="6"/>
    </row>
    <row r="61" spans="2:4" x14ac:dyDescent="0.2">
      <c r="B61" s="28"/>
      <c r="C61" s="28"/>
      <c r="D61" s="6"/>
    </row>
    <row r="62" spans="2:4" x14ac:dyDescent="0.2">
      <c r="B62" s="28"/>
      <c r="C62" s="28"/>
      <c r="D62" s="6"/>
    </row>
    <row r="63" spans="2:4" x14ac:dyDescent="0.2">
      <c r="B63" s="28"/>
      <c r="C63" s="28"/>
      <c r="D63" s="6"/>
    </row>
    <row r="64" spans="2:4" x14ac:dyDescent="0.2">
      <c r="B64" s="28"/>
      <c r="C64" s="28"/>
      <c r="D64" s="6"/>
    </row>
    <row r="65" spans="2:4" x14ac:dyDescent="0.2">
      <c r="B65" s="28"/>
      <c r="C65" s="28"/>
      <c r="D65" s="6"/>
    </row>
    <row r="66" spans="2:4" x14ac:dyDescent="0.2">
      <c r="B66" s="28"/>
      <c r="C66" s="28"/>
      <c r="D66" s="6"/>
    </row>
    <row r="67" spans="2:4" x14ac:dyDescent="0.2">
      <c r="B67" s="28"/>
      <c r="C67" s="28"/>
      <c r="D67" s="6"/>
    </row>
    <row r="68" spans="2:4" x14ac:dyDescent="0.2">
      <c r="B68" s="28"/>
      <c r="C68" s="28"/>
      <c r="D68" s="6"/>
    </row>
    <row r="69" spans="2:4" x14ac:dyDescent="0.2">
      <c r="B69" s="28"/>
      <c r="C69" s="28"/>
      <c r="D69" s="6"/>
    </row>
    <row r="70" spans="2:4" x14ac:dyDescent="0.2">
      <c r="B70" s="28"/>
      <c r="C70" s="28"/>
      <c r="D70" s="6"/>
    </row>
    <row r="71" spans="2:4" x14ac:dyDescent="0.2">
      <c r="B71" s="28"/>
      <c r="C71" s="28"/>
      <c r="D71" s="6"/>
    </row>
    <row r="72" spans="2:4" x14ac:dyDescent="0.2">
      <c r="B72" s="28"/>
      <c r="C72" s="28"/>
      <c r="D72" s="6"/>
    </row>
    <row r="73" spans="2:4" x14ac:dyDescent="0.2">
      <c r="B73" s="28"/>
      <c r="C73" s="28"/>
      <c r="D73" s="6"/>
    </row>
    <row r="74" spans="2:4" x14ac:dyDescent="0.2">
      <c r="B74" s="28"/>
      <c r="C74" s="28"/>
      <c r="D74" s="6"/>
    </row>
    <row r="75" spans="2:4" x14ac:dyDescent="0.2">
      <c r="B75" s="28"/>
      <c r="C75" s="28"/>
      <c r="D75" s="6"/>
    </row>
    <row r="76" spans="2:4" x14ac:dyDescent="0.2">
      <c r="B76" s="28"/>
      <c r="C76" s="28"/>
      <c r="D76" s="6"/>
    </row>
    <row r="77" spans="2:4" x14ac:dyDescent="0.2">
      <c r="B77" s="28"/>
      <c r="C77" s="28"/>
      <c r="D77" s="6"/>
    </row>
    <row r="78" spans="2:4" x14ac:dyDescent="0.2">
      <c r="B78" s="28"/>
      <c r="C78" s="28"/>
      <c r="D78" s="6"/>
    </row>
    <row r="79" spans="2:4" x14ac:dyDescent="0.2">
      <c r="B79" s="28"/>
      <c r="C79" s="28"/>
      <c r="D79" s="6"/>
    </row>
    <row r="80" spans="2:4" x14ac:dyDescent="0.2">
      <c r="B80" s="28"/>
      <c r="C80" s="28"/>
      <c r="D80" s="6"/>
    </row>
    <row r="81" spans="2:4" x14ac:dyDescent="0.2">
      <c r="B81" s="28"/>
      <c r="C81" s="28"/>
      <c r="D81" s="6"/>
    </row>
    <row r="82" spans="2:4" x14ac:dyDescent="0.2">
      <c r="B82" s="28"/>
      <c r="C82" s="28"/>
      <c r="D82" s="6"/>
    </row>
    <row r="83" spans="2:4" x14ac:dyDescent="0.2">
      <c r="B83" s="28"/>
      <c r="C83" s="28"/>
      <c r="D83" s="6"/>
    </row>
    <row r="84" spans="2:4" x14ac:dyDescent="0.2">
      <c r="B84" s="28"/>
      <c r="C84" s="28"/>
      <c r="D84" s="6"/>
    </row>
    <row r="85" spans="2:4" x14ac:dyDescent="0.2">
      <c r="B85" s="28"/>
      <c r="C85" s="28"/>
      <c r="D85" s="6"/>
    </row>
    <row r="86" spans="2:4" x14ac:dyDescent="0.2">
      <c r="B86" s="28"/>
      <c r="C86" s="28"/>
      <c r="D86" s="6"/>
    </row>
    <row r="87" spans="2:4" x14ac:dyDescent="0.2">
      <c r="B87" s="28"/>
      <c r="C87" s="28"/>
      <c r="D87" s="6"/>
    </row>
    <row r="88" spans="2:4" x14ac:dyDescent="0.2">
      <c r="B88" s="28"/>
      <c r="C88" s="28"/>
      <c r="D88" s="6"/>
    </row>
    <row r="89" spans="2:4" x14ac:dyDescent="0.2">
      <c r="B89" s="28"/>
      <c r="C89" s="28"/>
      <c r="D89" s="6"/>
    </row>
    <row r="90" spans="2:4" x14ac:dyDescent="0.2">
      <c r="B90" s="28"/>
      <c r="C90" s="28"/>
      <c r="D90" s="6"/>
    </row>
    <row r="91" spans="2:4" x14ac:dyDescent="0.2">
      <c r="B91" s="28"/>
      <c r="C91" s="28"/>
      <c r="D91" s="6"/>
    </row>
    <row r="92" spans="2:4" x14ac:dyDescent="0.2">
      <c r="B92" s="28"/>
      <c r="C92" s="28"/>
      <c r="D92" s="6"/>
    </row>
    <row r="93" spans="2:4" x14ac:dyDescent="0.2">
      <c r="B93" s="28"/>
      <c r="C93" s="28"/>
      <c r="D93" s="6"/>
    </row>
    <row r="94" spans="2:4" x14ac:dyDescent="0.2">
      <c r="B94" s="28"/>
      <c r="C94" s="28"/>
      <c r="D94" s="6"/>
    </row>
    <row r="95" spans="2:4" x14ac:dyDescent="0.2">
      <c r="B95" s="28"/>
      <c r="C95" s="28"/>
      <c r="D95" s="6"/>
    </row>
    <row r="96" spans="2:4" x14ac:dyDescent="0.2">
      <c r="B96" s="28"/>
      <c r="C96" s="28"/>
      <c r="D96" s="6"/>
    </row>
    <row r="97" spans="2:4" x14ac:dyDescent="0.2">
      <c r="B97" s="28"/>
      <c r="C97" s="28"/>
      <c r="D97" s="6"/>
    </row>
    <row r="98" spans="2:4" x14ac:dyDescent="0.2">
      <c r="B98" s="28"/>
      <c r="C98" s="28"/>
      <c r="D98" s="6"/>
    </row>
    <row r="99" spans="2:4" x14ac:dyDescent="0.2">
      <c r="B99" s="28"/>
      <c r="C99" s="28"/>
      <c r="D99" s="6"/>
    </row>
    <row r="100" spans="2:4" x14ac:dyDescent="0.2">
      <c r="B100" s="28"/>
      <c r="C100" s="28"/>
      <c r="D100" s="6"/>
    </row>
    <row r="101" spans="2:4" x14ac:dyDescent="0.2">
      <c r="B101" s="28"/>
      <c r="C101" s="28"/>
      <c r="D101" s="6"/>
    </row>
    <row r="102" spans="2:4" x14ac:dyDescent="0.2">
      <c r="B102" s="28"/>
      <c r="C102" s="28"/>
      <c r="D102" s="6"/>
    </row>
    <row r="103" spans="2:4" x14ac:dyDescent="0.2">
      <c r="B103" s="28"/>
      <c r="C103" s="28"/>
      <c r="D103" s="6"/>
    </row>
    <row r="104" spans="2:4" x14ac:dyDescent="0.2">
      <c r="B104" s="28"/>
      <c r="C104" s="28"/>
      <c r="D104" s="6"/>
    </row>
    <row r="105" spans="2:4" x14ac:dyDescent="0.2">
      <c r="B105" s="28"/>
      <c r="C105" s="28"/>
      <c r="D105" s="6"/>
    </row>
    <row r="106" spans="2:4" x14ac:dyDescent="0.2">
      <c r="B106" s="28"/>
      <c r="C106" s="28"/>
      <c r="D106" s="6"/>
    </row>
    <row r="107" spans="2:4" x14ac:dyDescent="0.2">
      <c r="B107" s="28"/>
      <c r="C107" s="28"/>
      <c r="D107" s="6"/>
    </row>
    <row r="108" spans="2:4" x14ac:dyDescent="0.2">
      <c r="B108" s="28"/>
      <c r="C108" s="28"/>
      <c r="D108" s="6"/>
    </row>
    <row r="109" spans="2:4" x14ac:dyDescent="0.2">
      <c r="B109" s="28"/>
      <c r="C109" s="28"/>
      <c r="D109" s="6"/>
    </row>
    <row r="110" spans="2:4" x14ac:dyDescent="0.2">
      <c r="B110" s="28"/>
      <c r="C110" s="28"/>
      <c r="D110" s="6"/>
    </row>
    <row r="111" spans="2:4" x14ac:dyDescent="0.2">
      <c r="B111" s="28"/>
      <c r="C111" s="28"/>
      <c r="D111" s="6"/>
    </row>
    <row r="112" spans="2:4" x14ac:dyDescent="0.2">
      <c r="B112" s="28"/>
      <c r="C112" s="28"/>
      <c r="D112" s="6"/>
    </row>
    <row r="113" spans="2:4" x14ac:dyDescent="0.2">
      <c r="B113" s="28"/>
      <c r="C113" s="28"/>
      <c r="D113" s="6"/>
    </row>
    <row r="114" spans="2:4" x14ac:dyDescent="0.2">
      <c r="B114" s="28"/>
      <c r="C114" s="28"/>
      <c r="D114" s="6"/>
    </row>
    <row r="115" spans="2:4" x14ac:dyDescent="0.2">
      <c r="B115" s="28"/>
      <c r="C115" s="28"/>
      <c r="D115" s="6"/>
    </row>
    <row r="116" spans="2:4" x14ac:dyDescent="0.2">
      <c r="B116" s="28"/>
      <c r="C116" s="28"/>
      <c r="D116" s="6"/>
    </row>
    <row r="117" spans="2:4" x14ac:dyDescent="0.2">
      <c r="B117" s="28"/>
      <c r="C117" s="28"/>
      <c r="D117" s="6"/>
    </row>
    <row r="118" spans="2:4" x14ac:dyDescent="0.2">
      <c r="B118" s="28"/>
      <c r="C118" s="28"/>
      <c r="D118" s="6"/>
    </row>
    <row r="119" spans="2:4" x14ac:dyDescent="0.2">
      <c r="B119" s="28"/>
      <c r="C119" s="28"/>
      <c r="D119" s="6"/>
    </row>
  </sheetData>
  <mergeCells count="5">
    <mergeCell ref="A1:G1"/>
    <mergeCell ref="A7:G7"/>
    <mergeCell ref="C2:D2"/>
    <mergeCell ref="E2:F2"/>
    <mergeCell ref="A2:A3"/>
  </mergeCells>
  <phoneticPr fontId="12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D14"/>
  <sheetViews>
    <sheetView tabSelected="1" topLeftCell="F1" zoomScale="85" workbookViewId="0">
      <selection activeCell="M44" sqref="M44"/>
    </sheetView>
  </sheetViews>
  <sheetFormatPr defaultRowHeight="12.75" x14ac:dyDescent="0.2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 x14ac:dyDescent="0.25">
      <c r="A1" s="63" t="s">
        <v>81</v>
      </c>
      <c r="B1" s="64" t="s">
        <v>104</v>
      </c>
      <c r="C1" s="10"/>
      <c r="D1" s="10"/>
    </row>
    <row r="2" spans="1:4" ht="14.25" x14ac:dyDescent="0.2">
      <c r="A2" s="26" t="s">
        <v>134</v>
      </c>
      <c r="B2" s="130">
        <v>-8.256660592864673E-4</v>
      </c>
      <c r="C2" s="10"/>
      <c r="D2" s="10"/>
    </row>
    <row r="3" spans="1:4" ht="14.25" x14ac:dyDescent="0.2">
      <c r="A3" s="26" t="s">
        <v>135</v>
      </c>
      <c r="B3" s="131">
        <v>4.2333795729088131E-4</v>
      </c>
      <c r="C3" s="10"/>
      <c r="D3" s="10"/>
    </row>
    <row r="4" spans="1:4" ht="14.25" x14ac:dyDescent="0.2">
      <c r="A4" s="191" t="s">
        <v>105</v>
      </c>
      <c r="B4" s="131">
        <v>-2.01164050997793E-4</v>
      </c>
      <c r="C4" s="10"/>
      <c r="D4" s="10"/>
    </row>
    <row r="5" spans="1:4" ht="14.25" x14ac:dyDescent="0.2">
      <c r="A5" s="191" t="s">
        <v>19</v>
      </c>
      <c r="B5" s="131">
        <v>1.562713385488812E-2</v>
      </c>
      <c r="C5" s="10"/>
      <c r="D5" s="10"/>
    </row>
    <row r="6" spans="1:4" ht="14.25" x14ac:dyDescent="0.2">
      <c r="A6" s="191" t="s">
        <v>18</v>
      </c>
      <c r="B6" s="131">
        <v>-4.7592862966684413E-3</v>
      </c>
      <c r="C6" s="10"/>
      <c r="D6" s="10"/>
    </row>
    <row r="7" spans="1:4" ht="14.25" x14ac:dyDescent="0.2">
      <c r="A7" s="191" t="s">
        <v>106</v>
      </c>
      <c r="B7" s="131">
        <v>-5.536464338037872E-2</v>
      </c>
      <c r="C7" s="10"/>
      <c r="D7" s="10"/>
    </row>
    <row r="8" spans="1:4" ht="14.25" x14ac:dyDescent="0.2">
      <c r="A8" s="191" t="s">
        <v>107</v>
      </c>
      <c r="B8" s="131">
        <v>-4.1908487348336965E-2</v>
      </c>
      <c r="C8" s="10"/>
      <c r="D8" s="10"/>
    </row>
    <row r="9" spans="1:4" ht="14.25" x14ac:dyDescent="0.2">
      <c r="A9" s="191" t="s">
        <v>108</v>
      </c>
      <c r="B9" s="131">
        <v>1.4438356164383563E-2</v>
      </c>
      <c r="C9" s="10"/>
      <c r="D9" s="10"/>
    </row>
    <row r="10" spans="1:4" ht="15" thickBot="1" x14ac:dyDescent="0.25">
      <c r="A10" s="218" t="s">
        <v>109</v>
      </c>
      <c r="B10" s="132">
        <v>-6.8886468912444765E-2</v>
      </c>
      <c r="C10" s="10"/>
      <c r="D10" s="10"/>
    </row>
    <row r="11" spans="1:4" x14ac:dyDescent="0.2">
      <c r="C11" s="10"/>
      <c r="D11" s="10"/>
    </row>
    <row r="12" spans="1:4" x14ac:dyDescent="0.2">
      <c r="A12" s="10"/>
      <c r="B12" s="10"/>
      <c r="C12" s="10"/>
      <c r="D12" s="10"/>
    </row>
    <row r="13" spans="1:4" x14ac:dyDescent="0.2">
      <c r="B13" s="10"/>
      <c r="C13" s="10"/>
      <c r="D13" s="10"/>
    </row>
    <row r="14" spans="1:4" x14ac:dyDescent="0.2">
      <c r="C14" s="10"/>
    </row>
  </sheetData>
  <autoFilter ref="A1:B1"/>
  <phoneticPr fontId="12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I34"/>
  <sheetViews>
    <sheetView zoomScale="80" zoomScaleNormal="40" workbookViewId="0">
      <selection activeCell="G19" sqref="G19"/>
    </sheetView>
  </sheetViews>
  <sheetFormatPr defaultRowHeight="14.25" x14ac:dyDescent="0.2"/>
  <cols>
    <col min="1" max="1" width="4.7109375" style="22" customWidth="1"/>
    <col min="2" max="2" width="64.42578125" style="20" bestFit="1" customWidth="1"/>
    <col min="3" max="3" width="18.7109375" style="23" customWidth="1"/>
    <col min="4" max="4" width="14.7109375" style="24" customWidth="1"/>
    <col min="5" max="5" width="14.7109375" style="23" customWidth="1"/>
    <col min="6" max="6" width="14.7109375" style="24" customWidth="1"/>
    <col min="7" max="7" width="43.140625" style="20" bestFit="1" customWidth="1"/>
    <col min="8" max="8" width="34.7109375" style="20" customWidth="1"/>
    <col min="9" max="18" width="4.7109375" style="20" customWidth="1"/>
    <col min="19" max="16384" width="9.140625" style="20"/>
  </cols>
  <sheetData>
    <row r="1" spans="1:9" s="14" customFormat="1" ht="16.5" thickBot="1" x14ac:dyDescent="0.25">
      <c r="A1" s="167" t="s">
        <v>40</v>
      </c>
      <c r="B1" s="167"/>
      <c r="C1" s="167"/>
      <c r="D1" s="167"/>
      <c r="E1" s="167"/>
      <c r="F1" s="167"/>
      <c r="G1" s="167"/>
      <c r="H1" s="167"/>
      <c r="I1" s="13"/>
    </row>
    <row r="2" spans="1:9" ht="30.75" thickBot="1" x14ac:dyDescent="0.25">
      <c r="A2" s="15" t="s">
        <v>41</v>
      </c>
      <c r="B2" s="16" t="s">
        <v>42</v>
      </c>
      <c r="C2" s="17" t="s">
        <v>43</v>
      </c>
      <c r="D2" s="17" t="s">
        <v>44</v>
      </c>
      <c r="E2" s="17" t="s">
        <v>45</v>
      </c>
      <c r="F2" s="17" t="s">
        <v>46</v>
      </c>
      <c r="G2" s="17" t="s">
        <v>47</v>
      </c>
      <c r="H2" s="18" t="s">
        <v>48</v>
      </c>
      <c r="I2" s="19"/>
    </row>
    <row r="3" spans="1:9" x14ac:dyDescent="0.2">
      <c r="A3" s="21">
        <v>1</v>
      </c>
      <c r="B3" s="77" t="s">
        <v>49</v>
      </c>
      <c r="C3" s="78">
        <v>30356369.460000001</v>
      </c>
      <c r="D3" s="79">
        <v>47400</v>
      </c>
      <c r="E3" s="78">
        <v>640.429735443038</v>
      </c>
      <c r="F3" s="79">
        <v>100</v>
      </c>
      <c r="G3" s="199" t="s">
        <v>69</v>
      </c>
      <c r="H3" s="80" t="s">
        <v>7</v>
      </c>
      <c r="I3" s="19"/>
    </row>
    <row r="4" spans="1:9" x14ac:dyDescent="0.2">
      <c r="A4" s="21">
        <v>2</v>
      </c>
      <c r="B4" s="198" t="s">
        <v>50</v>
      </c>
      <c r="C4" s="78">
        <v>11297008.710000001</v>
      </c>
      <c r="D4" s="79">
        <v>7747603</v>
      </c>
      <c r="E4" s="78">
        <v>1.4581295285780649</v>
      </c>
      <c r="F4" s="79">
        <v>1</v>
      </c>
      <c r="G4" s="198" t="s">
        <v>70</v>
      </c>
      <c r="H4" s="80" t="s">
        <v>3</v>
      </c>
      <c r="I4" s="19"/>
    </row>
    <row r="5" spans="1:9" ht="14.25" customHeight="1" x14ac:dyDescent="0.2">
      <c r="A5" s="21">
        <v>3</v>
      </c>
      <c r="B5" s="198" t="s">
        <v>51</v>
      </c>
      <c r="C5" s="78">
        <v>7492065.29</v>
      </c>
      <c r="D5" s="79">
        <v>2094</v>
      </c>
      <c r="E5" s="78">
        <v>3577.8726313276029</v>
      </c>
      <c r="F5" s="79">
        <v>1000</v>
      </c>
      <c r="G5" s="200" t="s">
        <v>71</v>
      </c>
      <c r="H5" s="80" t="s">
        <v>1</v>
      </c>
      <c r="I5" s="19"/>
    </row>
    <row r="6" spans="1:9" x14ac:dyDescent="0.2">
      <c r="A6" s="21">
        <v>4</v>
      </c>
      <c r="B6" s="198" t="s">
        <v>52</v>
      </c>
      <c r="C6" s="78">
        <v>6289914.4800000004</v>
      </c>
      <c r="D6" s="79">
        <v>1635</v>
      </c>
      <c r="E6" s="78">
        <v>3847.0424954128443</v>
      </c>
      <c r="F6" s="79">
        <v>1000</v>
      </c>
      <c r="G6" s="198" t="s">
        <v>70</v>
      </c>
      <c r="H6" s="80" t="s">
        <v>3</v>
      </c>
      <c r="I6" s="19"/>
    </row>
    <row r="7" spans="1:9" ht="14.25" customHeight="1" x14ac:dyDescent="0.2">
      <c r="A7" s="21">
        <v>5</v>
      </c>
      <c r="B7" s="198" t="s">
        <v>53</v>
      </c>
      <c r="C7" s="78">
        <v>5287470.7</v>
      </c>
      <c r="D7" s="79">
        <v>4231</v>
      </c>
      <c r="E7" s="78">
        <v>1249.6976364925549</v>
      </c>
      <c r="F7" s="79">
        <v>1000</v>
      </c>
      <c r="G7" s="199" t="s">
        <v>69</v>
      </c>
      <c r="H7" s="80" t="s">
        <v>7</v>
      </c>
      <c r="I7" s="19"/>
    </row>
    <row r="8" spans="1:9" x14ac:dyDescent="0.2">
      <c r="A8" s="21">
        <v>6</v>
      </c>
      <c r="B8" s="198" t="s">
        <v>54</v>
      </c>
      <c r="C8" s="78">
        <v>5031478.2200999996</v>
      </c>
      <c r="D8" s="79">
        <v>3571</v>
      </c>
      <c r="E8" s="78">
        <v>1408.9829795855501</v>
      </c>
      <c r="F8" s="79">
        <v>1000</v>
      </c>
      <c r="G8" s="198" t="s">
        <v>72</v>
      </c>
      <c r="H8" s="80" t="s">
        <v>8</v>
      </c>
      <c r="I8" s="19"/>
    </row>
    <row r="9" spans="1:9" x14ac:dyDescent="0.2">
      <c r="A9" s="21">
        <v>7</v>
      </c>
      <c r="B9" s="198" t="s">
        <v>55</v>
      </c>
      <c r="C9" s="78">
        <v>4248685.6100000003</v>
      </c>
      <c r="D9" s="79">
        <v>1256</v>
      </c>
      <c r="E9" s="78">
        <v>3382.7114729299365</v>
      </c>
      <c r="F9" s="79">
        <v>1000</v>
      </c>
      <c r="G9" s="201" t="s">
        <v>73</v>
      </c>
      <c r="H9" s="80" t="s">
        <v>5</v>
      </c>
      <c r="I9" s="19"/>
    </row>
    <row r="10" spans="1:9" x14ac:dyDescent="0.2">
      <c r="A10" s="21">
        <v>8</v>
      </c>
      <c r="B10" s="198" t="s">
        <v>56</v>
      </c>
      <c r="C10" s="78">
        <v>3394082.58</v>
      </c>
      <c r="D10" s="79">
        <v>678</v>
      </c>
      <c r="E10" s="78">
        <v>5006.0215044247789</v>
      </c>
      <c r="F10" s="79">
        <v>1000</v>
      </c>
      <c r="G10" s="201" t="s">
        <v>73</v>
      </c>
      <c r="H10" s="80" t="s">
        <v>5</v>
      </c>
      <c r="I10" s="19"/>
    </row>
    <row r="11" spans="1:9" x14ac:dyDescent="0.2">
      <c r="A11" s="21">
        <v>9</v>
      </c>
      <c r="B11" s="198" t="s">
        <v>57</v>
      </c>
      <c r="C11" s="78">
        <v>2612483.48</v>
      </c>
      <c r="D11" s="79">
        <v>11077</v>
      </c>
      <c r="E11" s="78">
        <v>235.84756522524148</v>
      </c>
      <c r="F11" s="79">
        <v>100</v>
      </c>
      <c r="G11" s="199" t="s">
        <v>69</v>
      </c>
      <c r="H11" s="80" t="s">
        <v>7</v>
      </c>
      <c r="I11" s="19"/>
    </row>
    <row r="12" spans="1:9" x14ac:dyDescent="0.2">
      <c r="A12" s="21">
        <v>10</v>
      </c>
      <c r="B12" s="198" t="s">
        <v>58</v>
      </c>
      <c r="C12" s="78">
        <v>1829060.85</v>
      </c>
      <c r="D12" s="79">
        <v>27043</v>
      </c>
      <c r="E12" s="78">
        <v>67.635279000110941</v>
      </c>
      <c r="F12" s="79">
        <v>100</v>
      </c>
      <c r="G12" s="198" t="s">
        <v>74</v>
      </c>
      <c r="H12" s="80" t="s">
        <v>14</v>
      </c>
      <c r="I12" s="19"/>
    </row>
    <row r="13" spans="1:9" x14ac:dyDescent="0.2">
      <c r="A13" s="21">
        <v>11</v>
      </c>
      <c r="B13" s="198" t="s">
        <v>59</v>
      </c>
      <c r="C13" s="78">
        <v>1655772.46</v>
      </c>
      <c r="D13" s="79">
        <v>578</v>
      </c>
      <c r="E13" s="78">
        <v>2864.6582352941177</v>
      </c>
      <c r="F13" s="79">
        <v>1000</v>
      </c>
      <c r="G13" s="200" t="s">
        <v>71</v>
      </c>
      <c r="H13" s="80" t="s">
        <v>1</v>
      </c>
      <c r="I13" s="19"/>
    </row>
    <row r="14" spans="1:9" x14ac:dyDescent="0.2">
      <c r="A14" s="21">
        <v>12</v>
      </c>
      <c r="B14" s="198" t="s">
        <v>60</v>
      </c>
      <c r="C14" s="78">
        <v>1593449.44</v>
      </c>
      <c r="D14" s="79">
        <v>1265</v>
      </c>
      <c r="E14" s="78">
        <v>1259.6438260869566</v>
      </c>
      <c r="F14" s="79">
        <v>1000</v>
      </c>
      <c r="G14" s="202" t="s">
        <v>75</v>
      </c>
      <c r="H14" s="80" t="s">
        <v>6</v>
      </c>
      <c r="I14" s="19"/>
    </row>
    <row r="15" spans="1:9" x14ac:dyDescent="0.2">
      <c r="A15" s="21">
        <v>13</v>
      </c>
      <c r="B15" s="198" t="s">
        <v>61</v>
      </c>
      <c r="C15" s="78">
        <v>1322695.52</v>
      </c>
      <c r="D15" s="79">
        <v>1781</v>
      </c>
      <c r="E15" s="78">
        <v>742.67014037057834</v>
      </c>
      <c r="F15" s="79">
        <v>1000</v>
      </c>
      <c r="G15" s="200" t="s">
        <v>71</v>
      </c>
      <c r="H15" s="80" t="s">
        <v>1</v>
      </c>
      <c r="I15" s="19"/>
    </row>
    <row r="16" spans="1:9" x14ac:dyDescent="0.2">
      <c r="A16" s="21">
        <v>14</v>
      </c>
      <c r="B16" s="198" t="s">
        <v>62</v>
      </c>
      <c r="C16" s="78">
        <v>1194461.18</v>
      </c>
      <c r="D16" s="79">
        <v>379</v>
      </c>
      <c r="E16" s="78">
        <v>3151.6126121372031</v>
      </c>
      <c r="F16" s="79">
        <v>1000</v>
      </c>
      <c r="G16" s="200" t="s">
        <v>71</v>
      </c>
      <c r="H16" s="80" t="s">
        <v>1</v>
      </c>
      <c r="I16" s="19"/>
    </row>
    <row r="17" spans="1:9" x14ac:dyDescent="0.2">
      <c r="A17" s="21">
        <v>15</v>
      </c>
      <c r="B17" s="198" t="s">
        <v>63</v>
      </c>
      <c r="C17" s="78">
        <v>1081489.33</v>
      </c>
      <c r="D17" s="79">
        <v>953</v>
      </c>
      <c r="E17" s="78">
        <v>1134.8261594963274</v>
      </c>
      <c r="F17" s="79">
        <v>1000</v>
      </c>
      <c r="G17" s="202" t="s">
        <v>76</v>
      </c>
      <c r="H17" s="80" t="s">
        <v>0</v>
      </c>
      <c r="I17" s="19"/>
    </row>
    <row r="18" spans="1:9" x14ac:dyDescent="0.2">
      <c r="A18" s="21">
        <v>16</v>
      </c>
      <c r="B18" s="198" t="s">
        <v>64</v>
      </c>
      <c r="C18" s="78">
        <v>760351.08</v>
      </c>
      <c r="D18" s="79">
        <v>7524</v>
      </c>
      <c r="E18" s="78">
        <v>101.05676236044657</v>
      </c>
      <c r="F18" s="79">
        <v>100</v>
      </c>
      <c r="G18" s="202" t="s">
        <v>77</v>
      </c>
      <c r="H18" s="80" t="s">
        <v>11</v>
      </c>
      <c r="I18" s="19"/>
    </row>
    <row r="19" spans="1:9" x14ac:dyDescent="0.2">
      <c r="A19" s="21">
        <v>17</v>
      </c>
      <c r="B19" s="198" t="s">
        <v>65</v>
      </c>
      <c r="C19" s="78">
        <v>435921.45990000002</v>
      </c>
      <c r="D19" s="79">
        <v>8840</v>
      </c>
      <c r="E19" s="78">
        <v>49.312382341628961</v>
      </c>
      <c r="F19" s="79">
        <v>100</v>
      </c>
      <c r="G19" s="198" t="s">
        <v>78</v>
      </c>
      <c r="H19" s="80" t="s">
        <v>12</v>
      </c>
      <c r="I19" s="19"/>
    </row>
    <row r="20" spans="1:9" ht="15" customHeight="1" thickBot="1" x14ac:dyDescent="0.25">
      <c r="A20" s="168" t="s">
        <v>66</v>
      </c>
      <c r="B20" s="169"/>
      <c r="C20" s="92">
        <f>SUM(C3:C19)</f>
        <v>85882759.849999994</v>
      </c>
      <c r="D20" s="93">
        <f>SUM(D3:D19)</f>
        <v>7867908</v>
      </c>
      <c r="E20" s="54" t="s">
        <v>4</v>
      </c>
      <c r="F20" s="54" t="s">
        <v>4</v>
      </c>
      <c r="G20" s="54" t="s">
        <v>4</v>
      </c>
      <c r="H20" s="54" t="s">
        <v>4</v>
      </c>
    </row>
    <row r="21" spans="1:9" ht="15" customHeight="1" x14ac:dyDescent="0.2">
      <c r="A21" s="171" t="s">
        <v>67</v>
      </c>
      <c r="B21" s="171"/>
      <c r="C21" s="171"/>
      <c r="D21" s="171"/>
      <c r="E21" s="171"/>
      <c r="F21" s="171"/>
      <c r="G21" s="171"/>
      <c r="H21" s="171"/>
    </row>
    <row r="22" spans="1:9" ht="15" customHeight="1" thickBot="1" x14ac:dyDescent="0.25">
      <c r="A22" s="170"/>
      <c r="B22" s="170"/>
      <c r="C22" s="170"/>
      <c r="D22" s="170"/>
      <c r="E22" s="170"/>
      <c r="F22" s="170"/>
      <c r="G22" s="170"/>
      <c r="H22" s="170"/>
    </row>
    <row r="24" spans="1:9" x14ac:dyDescent="0.2">
      <c r="B24" s="20" t="s">
        <v>68</v>
      </c>
      <c r="C24" s="23">
        <f>C20-SUM(C3:C13)</f>
        <v>6388368.0099000037</v>
      </c>
      <c r="D24" s="119">
        <f>C24/$C$20</f>
        <v>7.4384754531150579E-2</v>
      </c>
    </row>
    <row r="25" spans="1:9" x14ac:dyDescent="0.2">
      <c r="B25" s="77" t="str">
        <f t="shared" ref="B25:C33" si="0">B3</f>
        <v>КІNТО-Klasychnyi</v>
      </c>
      <c r="C25" s="78">
        <f t="shared" si="0"/>
        <v>30356369.460000001</v>
      </c>
      <c r="D25" s="119">
        <f>C25/$C$20</f>
        <v>0.35346290120414664</v>
      </c>
      <c r="H25" s="19"/>
    </row>
    <row r="26" spans="1:9" x14ac:dyDescent="0.2">
      <c r="B26" s="77" t="str">
        <f t="shared" si="0"/>
        <v>OTP Fond Aktsii</v>
      </c>
      <c r="C26" s="78">
        <f t="shared" si="0"/>
        <v>11297008.710000001</v>
      </c>
      <c r="D26" s="119">
        <f t="shared" ref="D26:D34" si="1">C26/$C$20</f>
        <v>0.13153988914342046</v>
      </c>
      <c r="H26" s="19"/>
    </row>
    <row r="27" spans="1:9" x14ac:dyDescent="0.2">
      <c r="B27" s="77" t="str">
        <f t="shared" si="0"/>
        <v>UNIVER.UA/Myhailo Hrushevskyi: Fond Derzhavnykh Paperiv</v>
      </c>
      <c r="C27" s="78">
        <f t="shared" si="0"/>
        <v>7492065.29</v>
      </c>
      <c r="D27" s="119">
        <f t="shared" si="1"/>
        <v>8.7235963342181769E-2</v>
      </c>
      <c r="H27" s="19"/>
    </row>
    <row r="28" spans="1:9" x14ac:dyDescent="0.2">
      <c r="B28" s="77" t="str">
        <f t="shared" si="0"/>
        <v>OTP Klasychnyi'</v>
      </c>
      <c r="C28" s="78">
        <f t="shared" si="0"/>
        <v>6289914.4800000004</v>
      </c>
      <c r="D28" s="119">
        <f t="shared" si="1"/>
        <v>7.3238383244620439E-2</v>
      </c>
      <c r="H28" s="19"/>
    </row>
    <row r="29" spans="1:9" x14ac:dyDescent="0.2">
      <c r="B29" s="77" t="str">
        <f t="shared" si="0"/>
        <v>КІNTO-Ekviti</v>
      </c>
      <c r="C29" s="78">
        <f t="shared" si="0"/>
        <v>5287470.7</v>
      </c>
      <c r="D29" s="119">
        <f t="shared" si="1"/>
        <v>6.1566147958390285E-2</v>
      </c>
      <c r="H29" s="19"/>
    </row>
    <row r="30" spans="1:9" x14ac:dyDescent="0.2">
      <c r="B30" s="77" t="str">
        <f t="shared" si="0"/>
        <v>Sofiivskyi</v>
      </c>
      <c r="C30" s="78">
        <f t="shared" si="0"/>
        <v>5031478.2200999996</v>
      </c>
      <c r="D30" s="119">
        <f t="shared" si="1"/>
        <v>5.8585427725981493E-2</v>
      </c>
      <c r="H30" s="19"/>
    </row>
    <row r="31" spans="1:9" x14ac:dyDescent="0.2">
      <c r="B31" s="77" t="str">
        <f t="shared" si="0"/>
        <v>Altus – Depozyt</v>
      </c>
      <c r="C31" s="78">
        <f t="shared" si="0"/>
        <v>4248685.6100000003</v>
      </c>
      <c r="D31" s="119">
        <f t="shared" si="1"/>
        <v>4.9470762437311223E-2</v>
      </c>
      <c r="H31" s="19"/>
    </row>
    <row r="32" spans="1:9" x14ac:dyDescent="0.2">
      <c r="B32" s="77" t="str">
        <f t="shared" si="0"/>
        <v>Altus – Zbalansovanyi</v>
      </c>
      <c r="C32" s="78">
        <f t="shared" si="0"/>
        <v>3394082.58</v>
      </c>
      <c r="D32" s="119">
        <f t="shared" si="1"/>
        <v>3.9519952385414642E-2</v>
      </c>
      <c r="H32" s="19"/>
    </row>
    <row r="33" spans="2:4" x14ac:dyDescent="0.2">
      <c r="B33" s="77" t="str">
        <f t="shared" si="0"/>
        <v>KINTO-Kaznacheiskyi</v>
      </c>
      <c r="C33" s="78">
        <f t="shared" si="0"/>
        <v>2612483.48</v>
      </c>
      <c r="D33" s="119">
        <f t="shared" si="1"/>
        <v>3.041918406631177E-2</v>
      </c>
    </row>
    <row r="34" spans="2:4" x14ac:dyDescent="0.2">
      <c r="B34" s="77" t="str">
        <f>B13</f>
        <v>UNIVER.UA/Volodymyr Velykyi: Fond Zbalansovanyi</v>
      </c>
      <c r="C34" s="78">
        <f>C13</f>
        <v>1655772.46</v>
      </c>
      <c r="D34" s="119">
        <f t="shared" si="1"/>
        <v>1.9279450996823086E-2</v>
      </c>
    </row>
  </sheetData>
  <mergeCells count="4">
    <mergeCell ref="A1:H1"/>
    <mergeCell ref="A20:B20"/>
    <mergeCell ref="A22:H22"/>
    <mergeCell ref="A21:H21"/>
  </mergeCells>
  <phoneticPr fontId="12" type="noConversion"/>
  <pageMargins left="0.75" right="0.75" top="1" bottom="1" header="0.5" footer="0.5"/>
  <pageSetup paperSize="9" scale="29" orientation="portrait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L62"/>
  <sheetViews>
    <sheetView zoomScale="70" zoomScaleNormal="70" workbookViewId="0">
      <selection activeCell="B29" sqref="B29"/>
    </sheetView>
  </sheetViews>
  <sheetFormatPr defaultRowHeight="14.25" x14ac:dyDescent="0.2"/>
  <cols>
    <col min="1" max="1" width="4.28515625" style="31" customWidth="1"/>
    <col min="2" max="2" width="61.7109375" style="31" bestFit="1" customWidth="1"/>
    <col min="3" max="4" width="14.7109375" style="32" customWidth="1"/>
    <col min="5" max="8" width="12.7109375" style="33" customWidth="1"/>
    <col min="9" max="9" width="16.140625" style="31" bestFit="1" customWidth="1"/>
    <col min="10" max="10" width="18.5703125" style="31" customWidth="1"/>
    <col min="11" max="11" width="20.7109375" style="31" customWidth="1"/>
    <col min="12" max="16384" width="9.140625" style="31"/>
  </cols>
  <sheetData>
    <row r="1" spans="1:11" s="14" customFormat="1" ht="16.5" thickBot="1" x14ac:dyDescent="0.25">
      <c r="A1" s="173" t="s">
        <v>79</v>
      </c>
      <c r="B1" s="173"/>
      <c r="C1" s="173"/>
      <c r="D1" s="173"/>
      <c r="E1" s="173"/>
      <c r="F1" s="173"/>
      <c r="G1" s="173"/>
      <c r="H1" s="173"/>
      <c r="I1" s="173"/>
      <c r="J1" s="95"/>
    </row>
    <row r="2" spans="1:11" s="20" customFormat="1" ht="15.75" customHeight="1" thickBot="1" x14ac:dyDescent="0.25">
      <c r="A2" s="174" t="s">
        <v>41</v>
      </c>
      <c r="B2" s="96"/>
      <c r="C2" s="97"/>
      <c r="D2" s="98"/>
      <c r="E2" s="176" t="s">
        <v>80</v>
      </c>
      <c r="F2" s="176"/>
      <c r="G2" s="176"/>
      <c r="H2" s="176"/>
      <c r="I2" s="176"/>
      <c r="J2" s="176"/>
      <c r="K2" s="176"/>
    </row>
    <row r="3" spans="1:11" s="22" customFormat="1" ht="51.75" thickBot="1" x14ac:dyDescent="0.25">
      <c r="A3" s="175"/>
      <c r="B3" s="203" t="s">
        <v>81</v>
      </c>
      <c r="C3" s="204" t="s">
        <v>82</v>
      </c>
      <c r="D3" s="204" t="s">
        <v>83</v>
      </c>
      <c r="E3" s="17" t="s">
        <v>84</v>
      </c>
      <c r="F3" s="17" t="s">
        <v>85</v>
      </c>
      <c r="G3" s="17" t="s">
        <v>86</v>
      </c>
      <c r="H3" s="17" t="s">
        <v>87</v>
      </c>
      <c r="I3" s="18" t="s">
        <v>88</v>
      </c>
      <c r="J3" s="18" t="s">
        <v>89</v>
      </c>
      <c r="K3" s="205" t="s">
        <v>90</v>
      </c>
    </row>
    <row r="4" spans="1:11" s="20" customFormat="1" collapsed="1" x14ac:dyDescent="0.2">
      <c r="A4" s="21">
        <v>1</v>
      </c>
      <c r="B4" s="138" t="s">
        <v>49</v>
      </c>
      <c r="C4" s="139">
        <v>38118</v>
      </c>
      <c r="D4" s="139">
        <v>38182</v>
      </c>
      <c r="E4" s="140">
        <v>1.5962186335871653E-3</v>
      </c>
      <c r="F4" s="140">
        <v>2.6950732192665416E-3</v>
      </c>
      <c r="G4" s="140">
        <v>9.9559542663623102E-3</v>
      </c>
      <c r="H4" s="140">
        <v>1.8289706808920503E-2</v>
      </c>
      <c r="I4" s="140" t="s">
        <v>13</v>
      </c>
      <c r="J4" s="141">
        <v>5.4042973544298603</v>
      </c>
      <c r="K4" s="112">
        <v>0.12974632767811634</v>
      </c>
    </row>
    <row r="5" spans="1:11" s="20" customFormat="1" collapsed="1" x14ac:dyDescent="0.2">
      <c r="A5" s="21">
        <v>2</v>
      </c>
      <c r="B5" s="191" t="s">
        <v>56</v>
      </c>
      <c r="C5" s="139">
        <v>38828</v>
      </c>
      <c r="D5" s="139">
        <v>39028</v>
      </c>
      <c r="E5" s="140">
        <v>9.7440218085247388E-3</v>
      </c>
      <c r="F5" s="140">
        <v>2.0490146810517418E-2</v>
      </c>
      <c r="G5" s="140">
        <v>6.7320847777782022E-2</v>
      </c>
      <c r="H5" s="140">
        <v>0.10649665201784853</v>
      </c>
      <c r="I5" s="140">
        <v>8.3881949528919808E-2</v>
      </c>
      <c r="J5" s="141">
        <v>4.0060215044247549</v>
      </c>
      <c r="K5" s="113">
        <v>0.13294016136748277</v>
      </c>
    </row>
    <row r="6" spans="1:11" s="20" customFormat="1" collapsed="1" x14ac:dyDescent="0.2">
      <c r="A6" s="21">
        <v>3</v>
      </c>
      <c r="B6" s="191" t="s">
        <v>59</v>
      </c>
      <c r="C6" s="139">
        <v>38919</v>
      </c>
      <c r="D6" s="139">
        <v>39092</v>
      </c>
      <c r="E6" s="140">
        <v>-3.8953045870661063E-3</v>
      </c>
      <c r="F6" s="140">
        <v>-1.2424635959683128E-2</v>
      </c>
      <c r="G6" s="140">
        <v>-1.1795663762163344E-2</v>
      </c>
      <c r="H6" s="140">
        <v>5.8554764369674883E-2</v>
      </c>
      <c r="I6" s="140">
        <v>2.2601778403269712E-2</v>
      </c>
      <c r="J6" s="141">
        <v>1.864658235294137</v>
      </c>
      <c r="K6" s="113">
        <v>8.6197122298422357E-2</v>
      </c>
    </row>
    <row r="7" spans="1:11" s="20" customFormat="1" collapsed="1" x14ac:dyDescent="0.2">
      <c r="A7" s="21">
        <v>4</v>
      </c>
      <c r="B7" s="191" t="s">
        <v>61</v>
      </c>
      <c r="C7" s="139">
        <v>38919</v>
      </c>
      <c r="D7" s="139">
        <v>39092</v>
      </c>
      <c r="E7" s="140">
        <v>-5.1553134896580644E-2</v>
      </c>
      <c r="F7" s="140">
        <v>-6.3705193006856953E-2</v>
      </c>
      <c r="G7" s="140">
        <v>-0.14601515693403677</v>
      </c>
      <c r="H7" s="140">
        <v>-0.12232920296796568</v>
      </c>
      <c r="I7" s="140">
        <v>-0.14530218148575724</v>
      </c>
      <c r="J7" s="141">
        <v>-0.25732985962942689</v>
      </c>
      <c r="K7" s="113">
        <v>-2.3101492500105847E-2</v>
      </c>
    </row>
    <row r="8" spans="1:11" s="20" customFormat="1" collapsed="1" x14ac:dyDescent="0.2">
      <c r="A8" s="21">
        <v>5</v>
      </c>
      <c r="B8" s="191" t="s">
        <v>65</v>
      </c>
      <c r="C8" s="139">
        <v>38968</v>
      </c>
      <c r="D8" s="139">
        <v>39140</v>
      </c>
      <c r="E8" s="140">
        <v>-5.8859192248181813E-3</v>
      </c>
      <c r="F8" s="140" t="s">
        <v>13</v>
      </c>
      <c r="G8" s="140">
        <v>-1.3798985526202179E-2</v>
      </c>
      <c r="H8" s="140">
        <v>-5.4643594554028452E-2</v>
      </c>
      <c r="I8" s="140">
        <v>-2.3656168300882574E-2</v>
      </c>
      <c r="J8" s="141">
        <v>-0.50687617658371131</v>
      </c>
      <c r="K8" s="113">
        <v>-5.4577078343201912E-2</v>
      </c>
    </row>
    <row r="9" spans="1:11" s="20" customFormat="1" collapsed="1" x14ac:dyDescent="0.2">
      <c r="A9" s="21">
        <v>6</v>
      </c>
      <c r="B9" s="191" t="s">
        <v>52</v>
      </c>
      <c r="C9" s="139">
        <v>39413</v>
      </c>
      <c r="D9" s="139">
        <v>39589</v>
      </c>
      <c r="E9" s="140">
        <v>1.1593226494569953E-2</v>
      </c>
      <c r="F9" s="140">
        <v>2.7038971986659499E-2</v>
      </c>
      <c r="G9" s="140">
        <v>8.6078158441922348E-2</v>
      </c>
      <c r="H9" s="140">
        <v>0.17210146584356378</v>
      </c>
      <c r="I9" s="140">
        <v>0.1293237239917</v>
      </c>
      <c r="J9" s="141">
        <v>2.8470424954136151</v>
      </c>
      <c r="K9" s="113">
        <v>0.12583664219185975</v>
      </c>
    </row>
    <row r="10" spans="1:11" s="20" customFormat="1" collapsed="1" x14ac:dyDescent="0.2">
      <c r="A10" s="21">
        <v>7</v>
      </c>
      <c r="B10" s="191" t="s">
        <v>63</v>
      </c>
      <c r="C10" s="139">
        <v>39429</v>
      </c>
      <c r="D10" s="139">
        <v>39618</v>
      </c>
      <c r="E10" s="140">
        <v>5.8576088898125711E-3</v>
      </c>
      <c r="F10" s="140">
        <v>-3.1444476494142171E-2</v>
      </c>
      <c r="G10" s="140">
        <v>-3.6085182353785994E-2</v>
      </c>
      <c r="H10" s="140">
        <v>-9.3497084013166365E-2</v>
      </c>
      <c r="I10" s="140">
        <v>-7.7653969641667486E-2</v>
      </c>
      <c r="J10" s="141">
        <v>0.13482615949632626</v>
      </c>
      <c r="K10" s="113">
        <v>1.1268111444606932E-2</v>
      </c>
    </row>
    <row r="11" spans="1:11" s="20" customFormat="1" collapsed="1" x14ac:dyDescent="0.2">
      <c r="A11" s="21">
        <v>8</v>
      </c>
      <c r="B11" s="191" t="s">
        <v>64</v>
      </c>
      <c r="C11" s="139">
        <v>39560</v>
      </c>
      <c r="D11" s="139">
        <v>39770</v>
      </c>
      <c r="E11" s="140">
        <v>-3.4608261248086913E-2</v>
      </c>
      <c r="F11" s="140">
        <v>-1.5791135251754018E-2</v>
      </c>
      <c r="G11" s="140">
        <v>-5.9310453786662221E-2</v>
      </c>
      <c r="H11" s="140">
        <v>-2.6460147523379107E-2</v>
      </c>
      <c r="I11" s="140" t="s">
        <v>13</v>
      </c>
      <c r="J11" s="141">
        <v>1.0567623604441412E-2</v>
      </c>
      <c r="K11" s="113">
        <v>9.6743955396161319E-4</v>
      </c>
    </row>
    <row r="12" spans="1:11" s="20" customFormat="1" collapsed="1" x14ac:dyDescent="0.2">
      <c r="A12" s="21">
        <v>9</v>
      </c>
      <c r="B12" s="191" t="s">
        <v>53</v>
      </c>
      <c r="C12" s="139">
        <v>39884</v>
      </c>
      <c r="D12" s="139">
        <v>40001</v>
      </c>
      <c r="E12" s="140">
        <v>-8.7963441157710154E-3</v>
      </c>
      <c r="F12" s="140">
        <v>-1.1665767450990128E-2</v>
      </c>
      <c r="G12" s="140">
        <v>-1.4095663988388352E-2</v>
      </c>
      <c r="H12" s="140">
        <v>-3.6385455297256231E-2</v>
      </c>
      <c r="I12" s="140">
        <v>-2.8053945301984684E-2</v>
      </c>
      <c r="J12" s="141">
        <v>0.2496976364925505</v>
      </c>
      <c r="K12" s="113">
        <v>2.2009954940531928E-2</v>
      </c>
    </row>
    <row r="13" spans="1:11" s="20" customFormat="1" x14ac:dyDescent="0.2">
      <c r="A13" s="21">
        <v>10</v>
      </c>
      <c r="B13" s="191" t="s">
        <v>58</v>
      </c>
      <c r="C13" s="139">
        <v>40031</v>
      </c>
      <c r="D13" s="139">
        <v>40129</v>
      </c>
      <c r="E13" s="140">
        <v>-5.2315338877487738E-3</v>
      </c>
      <c r="F13" s="140" t="s">
        <v>13</v>
      </c>
      <c r="G13" s="140" t="s">
        <v>13</v>
      </c>
      <c r="H13" s="140" t="s">
        <v>13</v>
      </c>
      <c r="I13" s="140">
        <v>-5.563816134011268E-2</v>
      </c>
      <c r="J13" s="141">
        <v>-0.32364720999888974</v>
      </c>
      <c r="K13" s="113">
        <v>-3.8776461798215922E-2</v>
      </c>
    </row>
    <row r="14" spans="1:11" s="20" customFormat="1" collapsed="1" x14ac:dyDescent="0.2">
      <c r="A14" s="21">
        <v>11</v>
      </c>
      <c r="B14" s="191" t="s">
        <v>50</v>
      </c>
      <c r="C14" s="139">
        <v>40253</v>
      </c>
      <c r="D14" s="139">
        <v>40366</v>
      </c>
      <c r="E14" s="140">
        <v>1.6771695385475738E-4</v>
      </c>
      <c r="F14" s="140">
        <v>7.2276870811980309E-3</v>
      </c>
      <c r="G14" s="140">
        <v>-3.2433021395148143E-2</v>
      </c>
      <c r="H14" s="140">
        <v>7.3791108426874974E-2</v>
      </c>
      <c r="I14" s="140">
        <v>4.2017567962821634E-2</v>
      </c>
      <c r="J14" s="141">
        <v>0.45812952857800293</v>
      </c>
      <c r="K14" s="113">
        <v>4.1669637169651219E-2</v>
      </c>
    </row>
    <row r="15" spans="1:11" s="20" customFormat="1" x14ac:dyDescent="0.2">
      <c r="A15" s="21">
        <v>12</v>
      </c>
      <c r="B15" s="191" t="s">
        <v>54</v>
      </c>
      <c r="C15" s="139">
        <v>40114</v>
      </c>
      <c r="D15" s="139">
        <v>40401</v>
      </c>
      <c r="E15" s="140">
        <v>-6.0587043885403924E-3</v>
      </c>
      <c r="F15" s="140">
        <v>-9.2152341817075545E-3</v>
      </c>
      <c r="G15" s="140">
        <v>-4.924754093660999E-2</v>
      </c>
      <c r="H15" s="140">
        <v>-0.16692541299921115</v>
      </c>
      <c r="I15" s="140">
        <v>-0.17059754906470126</v>
      </c>
      <c r="J15" s="141">
        <v>0.40898297958553909</v>
      </c>
      <c r="K15" s="113">
        <v>3.8214914118485765E-2</v>
      </c>
    </row>
    <row r="16" spans="1:11" s="20" customFormat="1" x14ac:dyDescent="0.2">
      <c r="A16" s="21">
        <v>13</v>
      </c>
      <c r="B16" s="191" t="s">
        <v>55</v>
      </c>
      <c r="C16" s="139">
        <v>40226</v>
      </c>
      <c r="D16" s="139">
        <v>40430</v>
      </c>
      <c r="E16" s="140">
        <v>-2.2753234456351912E-3</v>
      </c>
      <c r="F16" s="140">
        <v>7.1219457353810522E-3</v>
      </c>
      <c r="G16" s="140">
        <v>1.9851092978778073E-2</v>
      </c>
      <c r="H16" s="140">
        <v>3.5238616535526734E-2</v>
      </c>
      <c r="I16" s="140">
        <v>2.6595525057681701E-2</v>
      </c>
      <c r="J16" s="141">
        <v>2.3827114729299241</v>
      </c>
      <c r="K16" s="113">
        <v>0.14392707739624866</v>
      </c>
    </row>
    <row r="17" spans="1:12" s="20" customFormat="1" x14ac:dyDescent="0.2">
      <c r="A17" s="21">
        <v>14</v>
      </c>
      <c r="B17" s="191" t="s">
        <v>62</v>
      </c>
      <c r="C17" s="139">
        <v>40427</v>
      </c>
      <c r="D17" s="139">
        <v>40543</v>
      </c>
      <c r="E17" s="140">
        <v>1.0977370459479552E-2</v>
      </c>
      <c r="F17" s="140">
        <v>1.6758148932330741E-2</v>
      </c>
      <c r="G17" s="140">
        <v>6.537348628313655E-2</v>
      </c>
      <c r="H17" s="140">
        <v>0.14701281382518427</v>
      </c>
      <c r="I17" s="140">
        <v>0.11149744915345039</v>
      </c>
      <c r="J17" s="141">
        <v>2.1516126121371335</v>
      </c>
      <c r="K17" s="113">
        <v>0.14012610535905501</v>
      </c>
    </row>
    <row r="18" spans="1:12" s="20" customFormat="1" x14ac:dyDescent="0.2">
      <c r="A18" s="21">
        <v>15</v>
      </c>
      <c r="B18" s="191" t="s">
        <v>60</v>
      </c>
      <c r="C18" s="139">
        <v>40444</v>
      </c>
      <c r="D18" s="139">
        <v>40638</v>
      </c>
      <c r="E18" s="140">
        <v>-2.0808766100204656E-2</v>
      </c>
      <c r="F18" s="140">
        <v>-1.743232863888311E-2</v>
      </c>
      <c r="G18" s="140">
        <v>-6.4684113975657209E-2</v>
      </c>
      <c r="H18" s="140">
        <v>-8.0083891653019879E-2</v>
      </c>
      <c r="I18" s="140">
        <v>-7.0303113248566085E-2</v>
      </c>
      <c r="J18" s="141">
        <v>0.25964382608695136</v>
      </c>
      <c r="K18" s="113">
        <v>2.7550951109789334E-2</v>
      </c>
    </row>
    <row r="19" spans="1:12" s="20" customFormat="1" collapsed="1" x14ac:dyDescent="0.2">
      <c r="A19" s="21">
        <v>16</v>
      </c>
      <c r="B19" s="191" t="s">
        <v>51</v>
      </c>
      <c r="C19" s="139">
        <v>40427</v>
      </c>
      <c r="D19" s="139">
        <v>40708</v>
      </c>
      <c r="E19" s="140">
        <v>-3.9458741831792654E-3</v>
      </c>
      <c r="F19" s="140">
        <v>5.574088041892411E-3</v>
      </c>
      <c r="G19" s="140">
        <v>4.9848811387927183E-2</v>
      </c>
      <c r="H19" s="140">
        <v>0.12701860089014305</v>
      </c>
      <c r="I19" s="140">
        <v>8.9805060964954775E-2</v>
      </c>
      <c r="J19" s="141">
        <v>2.5778726313276854</v>
      </c>
      <c r="K19" s="113">
        <v>0.16597915254186679</v>
      </c>
    </row>
    <row r="20" spans="1:12" s="20" customFormat="1" collapsed="1" x14ac:dyDescent="0.2">
      <c r="A20" s="21">
        <v>17</v>
      </c>
      <c r="B20" s="191" t="s">
        <v>57</v>
      </c>
      <c r="C20" s="139">
        <v>41026</v>
      </c>
      <c r="D20" s="139">
        <v>41242</v>
      </c>
      <c r="E20" s="140">
        <v>-2.1987214915585418E-2</v>
      </c>
      <c r="F20" s="140">
        <v>5.5529320985847619E-3</v>
      </c>
      <c r="G20" s="140">
        <v>4.4230945131595867E-4</v>
      </c>
      <c r="H20" s="140">
        <v>5.8988156675908954E-2</v>
      </c>
      <c r="I20" s="140">
        <v>3.6663754453024167E-2</v>
      </c>
      <c r="J20" s="141">
        <v>1.3584756522523884</v>
      </c>
      <c r="K20" s="113">
        <v>0.13368231059391555</v>
      </c>
    </row>
    <row r="21" spans="1:12" s="20" customFormat="1" ht="15.75" thickBot="1" x14ac:dyDescent="0.25">
      <c r="A21" s="137"/>
      <c r="B21" s="142" t="s">
        <v>91</v>
      </c>
      <c r="C21" s="143" t="s">
        <v>4</v>
      </c>
      <c r="D21" s="143" t="s">
        <v>4</v>
      </c>
      <c r="E21" s="144">
        <f>AVERAGE(E4:E20)</f>
        <v>-7.3594245737286955E-3</v>
      </c>
      <c r="F21" s="144">
        <f>AVERAGE(F4:F20)</f>
        <v>-4.6146518052124401E-3</v>
      </c>
      <c r="G21" s="144">
        <f>AVERAGE(G4:G20)</f>
        <v>-8.0371951294643598E-3</v>
      </c>
      <c r="H21" s="144">
        <f>AVERAGE(H4:H20)</f>
        <v>1.3572943524101176E-2</v>
      </c>
      <c r="I21" s="144">
        <f>AVERAGE(I4:I20)</f>
        <v>-1.9212185911899882E-3</v>
      </c>
      <c r="J21" s="143" t="s">
        <v>4</v>
      </c>
      <c r="K21" s="144">
        <f>AVERAGE(K4:K20)</f>
        <v>6.3744757360145315E-2</v>
      </c>
      <c r="L21" s="145"/>
    </row>
    <row r="22" spans="1:12" s="20" customFormat="1" x14ac:dyDescent="0.2">
      <c r="A22" s="177" t="s">
        <v>92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</row>
    <row r="23" spans="1:12" s="20" customFormat="1" ht="15" collapsed="1" thickBot="1" x14ac:dyDescent="0.25">
      <c r="A23" s="172"/>
      <c r="B23" s="172"/>
      <c r="C23" s="172"/>
      <c r="D23" s="172"/>
      <c r="E23" s="172"/>
      <c r="F23" s="172"/>
      <c r="G23" s="172"/>
      <c r="H23" s="172"/>
      <c r="I23" s="156"/>
      <c r="J23" s="156"/>
      <c r="K23" s="156"/>
    </row>
    <row r="24" spans="1:12" s="20" customFormat="1" collapsed="1" x14ac:dyDescent="0.2">
      <c r="E24" s="102"/>
      <c r="J24" s="19"/>
    </row>
    <row r="25" spans="1:12" s="20" customFormat="1" collapsed="1" x14ac:dyDescent="0.2">
      <c r="E25" s="103"/>
      <c r="J25" s="19"/>
    </row>
    <row r="26" spans="1:12" s="20" customFormat="1" x14ac:dyDescent="0.2">
      <c r="E26" s="102"/>
      <c r="F26" s="102"/>
      <c r="J26" s="19"/>
    </row>
    <row r="27" spans="1:12" s="20" customFormat="1" collapsed="1" x14ac:dyDescent="0.2">
      <c r="E27" s="103"/>
      <c r="I27" s="103"/>
      <c r="J27" s="19"/>
    </row>
    <row r="28" spans="1:12" s="20" customFormat="1" collapsed="1" x14ac:dyDescent="0.2"/>
    <row r="29" spans="1:12" s="20" customFormat="1" collapsed="1" x14ac:dyDescent="0.2"/>
    <row r="30" spans="1:12" s="20" customFormat="1" collapsed="1" x14ac:dyDescent="0.2"/>
    <row r="31" spans="1:12" s="20" customFormat="1" collapsed="1" x14ac:dyDescent="0.2"/>
    <row r="32" spans="1:12" s="20" customFormat="1" collapsed="1" x14ac:dyDescent="0.2"/>
    <row r="33" spans="3:8" s="20" customFormat="1" collapsed="1" x14ac:dyDescent="0.2"/>
    <row r="34" spans="3:8" s="20" customFormat="1" collapsed="1" x14ac:dyDescent="0.2"/>
    <row r="35" spans="3:8" s="20" customFormat="1" collapsed="1" x14ac:dyDescent="0.2"/>
    <row r="36" spans="3:8" s="20" customFormat="1" collapsed="1" x14ac:dyDescent="0.2"/>
    <row r="37" spans="3:8" s="20" customFormat="1" collapsed="1" x14ac:dyDescent="0.2"/>
    <row r="38" spans="3:8" s="20" customFormat="1" collapsed="1" x14ac:dyDescent="0.2"/>
    <row r="39" spans="3:8" s="20" customFormat="1" collapsed="1" x14ac:dyDescent="0.2"/>
    <row r="40" spans="3:8" s="20" customFormat="1" collapsed="1" x14ac:dyDescent="0.2"/>
    <row r="41" spans="3:8" s="20" customFormat="1" x14ac:dyDescent="0.2"/>
    <row r="42" spans="3:8" s="20" customFormat="1" x14ac:dyDescent="0.2"/>
    <row r="43" spans="3:8" s="28" customFormat="1" x14ac:dyDescent="0.2">
      <c r="C43" s="29"/>
      <c r="D43" s="29"/>
      <c r="E43" s="30"/>
      <c r="F43" s="30"/>
      <c r="G43" s="30"/>
      <c r="H43" s="30"/>
    </row>
    <row r="44" spans="3:8" s="28" customFormat="1" x14ac:dyDescent="0.2">
      <c r="C44" s="29"/>
      <c r="D44" s="29"/>
      <c r="E44" s="30"/>
      <c r="F44" s="30"/>
      <c r="G44" s="30"/>
      <c r="H44" s="30"/>
    </row>
    <row r="45" spans="3:8" s="28" customFormat="1" x14ac:dyDescent="0.2">
      <c r="C45" s="29"/>
      <c r="D45" s="29"/>
      <c r="E45" s="30"/>
      <c r="F45" s="30"/>
      <c r="G45" s="30"/>
      <c r="H45" s="30"/>
    </row>
    <row r="46" spans="3:8" s="28" customFormat="1" x14ac:dyDescent="0.2">
      <c r="C46" s="29"/>
      <c r="D46" s="29"/>
      <c r="E46" s="30"/>
      <c r="F46" s="30"/>
      <c r="G46" s="30"/>
      <c r="H46" s="30"/>
    </row>
    <row r="47" spans="3:8" s="28" customFormat="1" x14ac:dyDescent="0.2">
      <c r="C47" s="29"/>
      <c r="D47" s="29"/>
      <c r="E47" s="30"/>
      <c r="F47" s="30"/>
      <c r="G47" s="30"/>
      <c r="H47" s="30"/>
    </row>
    <row r="48" spans="3:8" s="28" customFormat="1" x14ac:dyDescent="0.2">
      <c r="C48" s="29"/>
      <c r="D48" s="29"/>
      <c r="E48" s="30"/>
      <c r="F48" s="30"/>
      <c r="G48" s="30"/>
      <c r="H48" s="30"/>
    </row>
    <row r="49" spans="3:8" s="28" customFormat="1" x14ac:dyDescent="0.2">
      <c r="C49" s="29"/>
      <c r="D49" s="29"/>
      <c r="E49" s="30"/>
      <c r="F49" s="30"/>
      <c r="G49" s="30"/>
      <c r="H49" s="30"/>
    </row>
    <row r="50" spans="3:8" s="28" customFormat="1" x14ac:dyDescent="0.2">
      <c r="C50" s="29"/>
      <c r="D50" s="29"/>
      <c r="E50" s="30"/>
      <c r="F50" s="30"/>
      <c r="G50" s="30"/>
      <c r="H50" s="30"/>
    </row>
    <row r="51" spans="3:8" s="28" customFormat="1" x14ac:dyDescent="0.2">
      <c r="C51" s="29"/>
      <c r="D51" s="29"/>
      <c r="E51" s="30"/>
      <c r="F51" s="30"/>
      <c r="G51" s="30"/>
      <c r="H51" s="30"/>
    </row>
    <row r="52" spans="3:8" s="28" customFormat="1" x14ac:dyDescent="0.2">
      <c r="C52" s="29"/>
      <c r="D52" s="29"/>
      <c r="E52" s="30"/>
      <c r="F52" s="30"/>
      <c r="G52" s="30"/>
      <c r="H52" s="30"/>
    </row>
    <row r="53" spans="3:8" s="28" customFormat="1" x14ac:dyDescent="0.2">
      <c r="C53" s="29"/>
      <c r="D53" s="29"/>
      <c r="E53" s="30"/>
      <c r="F53" s="30"/>
      <c r="G53" s="30"/>
      <c r="H53" s="30"/>
    </row>
    <row r="54" spans="3:8" s="28" customFormat="1" x14ac:dyDescent="0.2">
      <c r="C54" s="29"/>
      <c r="D54" s="29"/>
      <c r="E54" s="30"/>
      <c r="F54" s="30"/>
      <c r="G54" s="30"/>
      <c r="H54" s="30"/>
    </row>
    <row r="55" spans="3:8" s="28" customFormat="1" x14ac:dyDescent="0.2">
      <c r="C55" s="29"/>
      <c r="D55" s="29"/>
      <c r="E55" s="30"/>
      <c r="F55" s="30"/>
      <c r="G55" s="30"/>
      <c r="H55" s="30"/>
    </row>
    <row r="56" spans="3:8" s="28" customFormat="1" x14ac:dyDescent="0.2">
      <c r="C56" s="29"/>
      <c r="D56" s="29"/>
      <c r="E56" s="30"/>
      <c r="F56" s="30"/>
      <c r="G56" s="30"/>
      <c r="H56" s="30"/>
    </row>
    <row r="57" spans="3:8" s="28" customFormat="1" x14ac:dyDescent="0.2">
      <c r="C57" s="29"/>
      <c r="D57" s="29"/>
      <c r="E57" s="30"/>
      <c r="F57" s="30"/>
      <c r="G57" s="30"/>
      <c r="H57" s="30"/>
    </row>
    <row r="58" spans="3:8" s="28" customFormat="1" x14ac:dyDescent="0.2">
      <c r="C58" s="29"/>
      <c r="D58" s="29"/>
      <c r="E58" s="30"/>
      <c r="F58" s="30"/>
      <c r="G58" s="30"/>
      <c r="H58" s="30"/>
    </row>
    <row r="59" spans="3:8" s="28" customFormat="1" x14ac:dyDescent="0.2">
      <c r="C59" s="29"/>
      <c r="D59" s="29"/>
      <c r="E59" s="30"/>
      <c r="F59" s="30"/>
      <c r="G59" s="30"/>
      <c r="H59" s="30"/>
    </row>
    <row r="60" spans="3:8" s="28" customFormat="1" x14ac:dyDescent="0.2">
      <c r="C60" s="29"/>
      <c r="D60" s="29"/>
      <c r="E60" s="30"/>
      <c r="F60" s="30"/>
      <c r="G60" s="30"/>
      <c r="H60" s="30"/>
    </row>
    <row r="61" spans="3:8" s="28" customFormat="1" x14ac:dyDescent="0.2">
      <c r="C61" s="29"/>
      <c r="D61" s="29"/>
      <c r="E61" s="30"/>
      <c r="F61" s="30"/>
      <c r="G61" s="30"/>
      <c r="H61" s="30"/>
    </row>
    <row r="62" spans="3:8" s="28" customFormat="1" x14ac:dyDescent="0.2">
      <c r="C62" s="29"/>
      <c r="D62" s="29"/>
      <c r="E62" s="30"/>
      <c r="F62" s="30"/>
      <c r="G62" s="30"/>
      <c r="H62" s="30"/>
    </row>
  </sheetData>
  <mergeCells count="5">
    <mergeCell ref="A23:H23"/>
    <mergeCell ref="A1:I1"/>
    <mergeCell ref="A2:A3"/>
    <mergeCell ref="E2:K2"/>
    <mergeCell ref="A22:K22"/>
  </mergeCells>
  <phoneticPr fontId="12" type="noConversion"/>
  <pageMargins left="0.75" right="0.75" top="1" bottom="1" header="0.5" footer="0.5"/>
  <pageSetup paperSize="9" scale="64" orientation="landscape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H70"/>
  <sheetViews>
    <sheetView zoomScale="70" zoomScaleNormal="70" workbookViewId="0">
      <selection activeCell="B72" sqref="B72"/>
    </sheetView>
  </sheetViews>
  <sheetFormatPr defaultRowHeight="14.25" x14ac:dyDescent="0.2"/>
  <cols>
    <col min="1" max="1" width="3.85546875" style="28" customWidth="1"/>
    <col min="2" max="2" width="61.85546875" style="28" bestFit="1" customWidth="1"/>
    <col min="3" max="3" width="24.7109375" style="28" customWidth="1"/>
    <col min="4" max="4" width="24.7109375" style="39" customWidth="1"/>
    <col min="5" max="7" width="24.7109375" style="28" customWidth="1"/>
    <col min="8" max="16384" width="9.140625" style="28"/>
  </cols>
  <sheetData>
    <row r="1" spans="1:8" ht="16.5" thickBot="1" x14ac:dyDescent="0.25">
      <c r="A1" s="173" t="s">
        <v>93</v>
      </c>
      <c r="B1" s="173"/>
      <c r="C1" s="173"/>
      <c r="D1" s="173"/>
      <c r="E1" s="173"/>
      <c r="F1" s="173"/>
      <c r="G1" s="173"/>
    </row>
    <row r="2" spans="1:8" ht="15.75" customHeight="1" thickBot="1" x14ac:dyDescent="0.25">
      <c r="A2" s="206" t="s">
        <v>94</v>
      </c>
      <c r="B2" s="84"/>
      <c r="C2" s="207" t="s">
        <v>95</v>
      </c>
      <c r="D2" s="208"/>
      <c r="E2" s="207" t="s">
        <v>96</v>
      </c>
      <c r="F2" s="208"/>
      <c r="G2" s="85"/>
    </row>
    <row r="3" spans="1:8" ht="45.75" thickBot="1" x14ac:dyDescent="0.25">
      <c r="A3" s="209"/>
      <c r="B3" s="210" t="s">
        <v>81</v>
      </c>
      <c r="C3" s="99" t="s">
        <v>97</v>
      </c>
      <c r="D3" s="99" t="s">
        <v>98</v>
      </c>
      <c r="E3" s="99" t="s">
        <v>99</v>
      </c>
      <c r="F3" s="99" t="s">
        <v>98</v>
      </c>
      <c r="G3" s="18" t="s">
        <v>100</v>
      </c>
    </row>
    <row r="4" spans="1:8" ht="15" customHeight="1" x14ac:dyDescent="0.2">
      <c r="A4" s="21">
        <v>1</v>
      </c>
      <c r="B4" s="35" t="s">
        <v>61</v>
      </c>
      <c r="C4" s="36">
        <v>296.13242000000002</v>
      </c>
      <c r="D4" s="90">
        <v>0.28846976868738028</v>
      </c>
      <c r="E4" s="37">
        <v>470</v>
      </c>
      <c r="F4" s="90">
        <v>0.35850495804729215</v>
      </c>
      <c r="G4" s="38">
        <v>354.94603989321126</v>
      </c>
      <c r="H4" s="51"/>
    </row>
    <row r="5" spans="1:8" ht="14.25" customHeight="1" x14ac:dyDescent="0.2">
      <c r="A5" s="21">
        <v>2</v>
      </c>
      <c r="B5" s="35" t="s">
        <v>52</v>
      </c>
      <c r="C5" s="36">
        <v>349.70035000000053</v>
      </c>
      <c r="D5" s="90">
        <v>5.8869990600827128E-2</v>
      </c>
      <c r="E5" s="37">
        <v>73</v>
      </c>
      <c r="F5" s="90">
        <v>4.6734955185659413E-2</v>
      </c>
      <c r="G5" s="38">
        <v>278.77238095390533</v>
      </c>
      <c r="H5" s="51"/>
    </row>
    <row r="6" spans="1:8" x14ac:dyDescent="0.2">
      <c r="A6" s="21">
        <v>3</v>
      </c>
      <c r="B6" s="35" t="s">
        <v>56</v>
      </c>
      <c r="C6" s="36">
        <v>32.752870000000115</v>
      </c>
      <c r="D6" s="90">
        <v>9.7440218085598374E-3</v>
      </c>
      <c r="E6" s="37">
        <v>0</v>
      </c>
      <c r="F6" s="90">
        <v>0</v>
      </c>
      <c r="G6" s="38">
        <v>0</v>
      </c>
    </row>
    <row r="7" spans="1:8" x14ac:dyDescent="0.2">
      <c r="A7" s="21">
        <v>4</v>
      </c>
      <c r="B7" s="35" t="s">
        <v>62</v>
      </c>
      <c r="C7" s="36">
        <v>12.969669999999926</v>
      </c>
      <c r="D7" s="90">
        <v>1.0977370459479583E-2</v>
      </c>
      <c r="E7" s="37">
        <v>0</v>
      </c>
      <c r="F7" s="90">
        <v>0</v>
      </c>
      <c r="G7" s="38">
        <v>0</v>
      </c>
    </row>
    <row r="8" spans="1:8" x14ac:dyDescent="0.2">
      <c r="A8" s="21">
        <v>5</v>
      </c>
      <c r="B8" s="35" t="s">
        <v>63</v>
      </c>
      <c r="C8" s="36">
        <v>6.298050000000047</v>
      </c>
      <c r="D8" s="90">
        <v>5.8576088898340452E-3</v>
      </c>
      <c r="E8" s="37">
        <v>0</v>
      </c>
      <c r="F8" s="90">
        <v>0</v>
      </c>
      <c r="G8" s="38">
        <v>0</v>
      </c>
    </row>
    <row r="9" spans="1:8" x14ac:dyDescent="0.2">
      <c r="A9" s="21">
        <v>6</v>
      </c>
      <c r="B9" s="35" t="s">
        <v>65</v>
      </c>
      <c r="C9" s="36">
        <v>-2.5809899999999906</v>
      </c>
      <c r="D9" s="90">
        <v>-5.8859192248266398E-3</v>
      </c>
      <c r="E9" s="37">
        <v>0</v>
      </c>
      <c r="F9" s="90">
        <v>0</v>
      </c>
      <c r="G9" s="38">
        <v>0</v>
      </c>
    </row>
    <row r="10" spans="1:8" x14ac:dyDescent="0.2">
      <c r="A10" s="21">
        <v>7</v>
      </c>
      <c r="B10" s="35" t="s">
        <v>59</v>
      </c>
      <c r="C10" s="36">
        <v>-6.474959999999963</v>
      </c>
      <c r="D10" s="90">
        <v>-3.8953045870872599E-3</v>
      </c>
      <c r="E10" s="37">
        <v>0</v>
      </c>
      <c r="F10" s="90">
        <v>0</v>
      </c>
      <c r="G10" s="38">
        <v>0</v>
      </c>
      <c r="H10" s="51"/>
    </row>
    <row r="11" spans="1:8" x14ac:dyDescent="0.2">
      <c r="A11" s="21">
        <v>8</v>
      </c>
      <c r="B11" s="35" t="s">
        <v>55</v>
      </c>
      <c r="C11" s="36">
        <v>-9.6891799999997037</v>
      </c>
      <c r="D11" s="90">
        <v>-2.2753234456377438E-3</v>
      </c>
      <c r="E11" s="37">
        <v>0</v>
      </c>
      <c r="F11" s="90">
        <v>0</v>
      </c>
      <c r="G11" s="38">
        <v>0</v>
      </c>
      <c r="H11" s="51"/>
    </row>
    <row r="12" spans="1:8" x14ac:dyDescent="0.2">
      <c r="A12" s="21">
        <v>9</v>
      </c>
      <c r="B12" s="35" t="s">
        <v>51</v>
      </c>
      <c r="C12" s="36">
        <v>-29.679860000000335</v>
      </c>
      <c r="D12" s="90">
        <v>-3.9458741832007344E-3</v>
      </c>
      <c r="E12" s="37">
        <v>0</v>
      </c>
      <c r="F12" s="90">
        <v>0</v>
      </c>
      <c r="G12" s="38">
        <v>0</v>
      </c>
    </row>
    <row r="13" spans="1:8" x14ac:dyDescent="0.2">
      <c r="A13" s="21">
        <v>10</v>
      </c>
      <c r="B13" s="35" t="s">
        <v>54</v>
      </c>
      <c r="C13" s="36">
        <v>-30.670060000000518</v>
      </c>
      <c r="D13" s="90">
        <v>-6.0587043885238874E-3</v>
      </c>
      <c r="E13" s="37">
        <v>0</v>
      </c>
      <c r="F13" s="90">
        <v>0</v>
      </c>
      <c r="G13" s="38">
        <v>0</v>
      </c>
    </row>
    <row r="14" spans="1:8" x14ac:dyDescent="0.2">
      <c r="A14" s="21">
        <v>11</v>
      </c>
      <c r="B14" s="35" t="s">
        <v>53</v>
      </c>
      <c r="C14" s="36">
        <v>-49.444740000000223</v>
      </c>
      <c r="D14" s="90">
        <v>-9.2646661832813705E-3</v>
      </c>
      <c r="E14" s="37">
        <v>-2</v>
      </c>
      <c r="F14" s="90">
        <v>-4.7247814788566029E-4</v>
      </c>
      <c r="G14" s="38">
        <v>-2.518036872194588</v>
      </c>
    </row>
    <row r="15" spans="1:8" x14ac:dyDescent="0.2">
      <c r="A15" s="21">
        <v>12</v>
      </c>
      <c r="B15" s="35" t="s">
        <v>64</v>
      </c>
      <c r="C15" s="36">
        <v>-46.100090000000087</v>
      </c>
      <c r="D15" s="90">
        <v>-5.7164142994547432E-2</v>
      </c>
      <c r="E15" s="37">
        <v>-180</v>
      </c>
      <c r="F15" s="90">
        <v>-2.336448598130841E-2</v>
      </c>
      <c r="G15" s="38">
        <v>-18.843280607476594</v>
      </c>
    </row>
    <row r="16" spans="1:8" x14ac:dyDescent="0.2">
      <c r="A16" s="21">
        <v>13</v>
      </c>
      <c r="B16" s="35" t="s">
        <v>60</v>
      </c>
      <c r="C16" s="36">
        <v>-64.736249999999998</v>
      </c>
      <c r="D16" s="90">
        <v>-3.9040410486234509E-2</v>
      </c>
      <c r="E16" s="37">
        <v>-24</v>
      </c>
      <c r="F16" s="90">
        <v>-1.8619084561675717E-2</v>
      </c>
      <c r="G16" s="38">
        <v>-30.345389790535293</v>
      </c>
    </row>
    <row r="17" spans="1:8" x14ac:dyDescent="0.2">
      <c r="A17" s="21">
        <v>14</v>
      </c>
      <c r="B17" s="35" t="s">
        <v>57</v>
      </c>
      <c r="C17" s="36">
        <v>-93.458169999999924</v>
      </c>
      <c r="D17" s="90">
        <v>-3.4538132039912954E-2</v>
      </c>
      <c r="E17" s="37">
        <v>-144</v>
      </c>
      <c r="F17" s="90">
        <v>-1.2833080830585509E-2</v>
      </c>
      <c r="G17" s="38">
        <v>-34.595712463453602</v>
      </c>
    </row>
    <row r="18" spans="1:8" x14ac:dyDescent="0.2">
      <c r="A18" s="21">
        <v>15</v>
      </c>
      <c r="B18" s="35" t="s">
        <v>49</v>
      </c>
      <c r="C18" s="36">
        <v>13.210679999999702</v>
      </c>
      <c r="D18" s="90">
        <v>4.353758979341076E-4</v>
      </c>
      <c r="E18" s="37">
        <v>-55</v>
      </c>
      <c r="F18" s="90">
        <v>-1.1589927299546939E-3</v>
      </c>
      <c r="G18" s="38">
        <v>-35.211467062893824</v>
      </c>
    </row>
    <row r="19" spans="1:8" x14ac:dyDescent="0.2">
      <c r="A19" s="21">
        <v>16</v>
      </c>
      <c r="B19" s="35" t="s">
        <v>50</v>
      </c>
      <c r="C19" s="36">
        <v>-58.405199999999262</v>
      </c>
      <c r="D19" s="90">
        <v>-5.1433792253548303E-3</v>
      </c>
      <c r="E19" s="37">
        <v>-41361</v>
      </c>
      <c r="F19" s="90">
        <v>-5.3102055677751239E-3</v>
      </c>
      <c r="G19" s="38">
        <v>-60.298822732514367</v>
      </c>
    </row>
    <row r="20" spans="1:8" x14ac:dyDescent="0.2">
      <c r="A20" s="21">
        <v>17</v>
      </c>
      <c r="B20" s="35" t="s">
        <v>58</v>
      </c>
      <c r="C20" s="36">
        <v>-150.56440999999992</v>
      </c>
      <c r="D20" s="90">
        <v>-7.6057026065630182E-2</v>
      </c>
      <c r="E20" s="37">
        <v>-2073</v>
      </c>
      <c r="F20" s="90">
        <v>-7.1197966753674957E-2</v>
      </c>
      <c r="G20" s="38">
        <v>-140.64980123677705</v>
      </c>
    </row>
    <row r="21" spans="1:8" ht="15.75" thickBot="1" x14ac:dyDescent="0.25">
      <c r="A21" s="83"/>
      <c r="B21" s="86" t="s">
        <v>66</v>
      </c>
      <c r="C21" s="87">
        <v>169.26013000000037</v>
      </c>
      <c r="D21" s="91">
        <v>1.9747196247139817E-3</v>
      </c>
      <c r="E21" s="88">
        <v>-43296</v>
      </c>
      <c r="F21" s="91">
        <v>-5.4727447301321014E-3</v>
      </c>
      <c r="G21" s="89">
        <v>311.25591008127128</v>
      </c>
      <c r="H21" s="51"/>
    </row>
    <row r="22" spans="1:8" ht="15" customHeight="1" thickBot="1" x14ac:dyDescent="0.25">
      <c r="A22" s="178"/>
      <c r="B22" s="178"/>
      <c r="C22" s="178"/>
      <c r="D22" s="178"/>
      <c r="E22" s="178"/>
      <c r="F22" s="178"/>
      <c r="G22" s="178"/>
      <c r="H22" s="155"/>
    </row>
    <row r="44" spans="2:5" ht="15" x14ac:dyDescent="0.2">
      <c r="B44" s="57"/>
      <c r="C44" s="58"/>
      <c r="D44" s="59"/>
      <c r="E44" s="60"/>
    </row>
    <row r="45" spans="2:5" ht="15" x14ac:dyDescent="0.2">
      <c r="B45" s="57"/>
      <c r="C45" s="58"/>
      <c r="D45" s="59"/>
      <c r="E45" s="60"/>
    </row>
    <row r="46" spans="2:5" ht="15" x14ac:dyDescent="0.2">
      <c r="B46" s="57"/>
      <c r="C46" s="58"/>
      <c r="D46" s="59"/>
      <c r="E46" s="60"/>
    </row>
    <row r="47" spans="2:5" ht="15" x14ac:dyDescent="0.2">
      <c r="B47" s="57"/>
      <c r="C47" s="58"/>
      <c r="D47" s="59"/>
      <c r="E47" s="60"/>
    </row>
    <row r="48" spans="2:5" ht="15" x14ac:dyDescent="0.2">
      <c r="B48" s="57"/>
      <c r="C48" s="58"/>
      <c r="D48" s="59"/>
      <c r="E48" s="60"/>
    </row>
    <row r="49" spans="2:6" ht="15" x14ac:dyDescent="0.2">
      <c r="B49" s="57"/>
      <c r="C49" s="58"/>
      <c r="D49" s="59"/>
      <c r="E49" s="60"/>
    </row>
    <row r="50" spans="2:6" ht="15.75" thickBot="1" x14ac:dyDescent="0.25">
      <c r="B50" s="74"/>
      <c r="C50" s="74"/>
      <c r="D50" s="74"/>
      <c r="E50" s="74"/>
    </row>
    <row r="53" spans="2:6" ht="14.25" customHeight="1" x14ac:dyDescent="0.2"/>
    <row r="54" spans="2:6" x14ac:dyDescent="0.2">
      <c r="F54" s="51"/>
    </row>
    <row r="56" spans="2:6" x14ac:dyDescent="0.2">
      <c r="F56"/>
    </row>
    <row r="57" spans="2:6" x14ac:dyDescent="0.2">
      <c r="F57"/>
    </row>
    <row r="58" spans="2:6" ht="30.75" thickBot="1" x14ac:dyDescent="0.25">
      <c r="B58" s="165" t="s">
        <v>81</v>
      </c>
      <c r="C58" s="99" t="s">
        <v>101</v>
      </c>
      <c r="D58" s="99" t="s">
        <v>102</v>
      </c>
      <c r="E58" s="34" t="s">
        <v>103</v>
      </c>
      <c r="F58"/>
    </row>
    <row r="59" spans="2:6" x14ac:dyDescent="0.2">
      <c r="B59" s="35" t="str">
        <f t="shared" ref="B59:D63" si="0">B4</f>
        <v>UNIVER.UA/Iaroslav Mudryi: Fond Aktsii</v>
      </c>
      <c r="C59" s="36">
        <f t="shared" si="0"/>
        <v>296.13242000000002</v>
      </c>
      <c r="D59" s="90">
        <f t="shared" si="0"/>
        <v>0.28846976868738028</v>
      </c>
      <c r="E59" s="38">
        <f>G4</f>
        <v>354.94603989321126</v>
      </c>
    </row>
    <row r="60" spans="2:6" x14ac:dyDescent="0.2">
      <c r="B60" s="35" t="str">
        <f t="shared" si="0"/>
        <v>OTP Klasychnyi'</v>
      </c>
      <c r="C60" s="36">
        <f t="shared" si="0"/>
        <v>349.70035000000053</v>
      </c>
      <c r="D60" s="90">
        <f t="shared" si="0"/>
        <v>5.8869990600827128E-2</v>
      </c>
      <c r="E60" s="38">
        <f>G5</f>
        <v>278.77238095390533</v>
      </c>
    </row>
    <row r="61" spans="2:6" x14ac:dyDescent="0.2">
      <c r="B61" s="35" t="str">
        <f t="shared" si="0"/>
        <v>Altus – Zbalansovanyi</v>
      </c>
      <c r="C61" s="36">
        <f t="shared" si="0"/>
        <v>32.752870000000115</v>
      </c>
      <c r="D61" s="90">
        <f t="shared" si="0"/>
        <v>9.7440218085598374E-3</v>
      </c>
      <c r="E61" s="38">
        <f>G6</f>
        <v>0</v>
      </c>
    </row>
    <row r="62" spans="2:6" x14ac:dyDescent="0.2">
      <c r="B62" s="35" t="str">
        <f t="shared" si="0"/>
        <v>UNIVER.UA/Taras Shevchenko: Fond Zaoshchadzhen</v>
      </c>
      <c r="C62" s="36">
        <f t="shared" si="0"/>
        <v>12.969669999999926</v>
      </c>
      <c r="D62" s="90">
        <f t="shared" si="0"/>
        <v>1.0977370459479583E-2</v>
      </c>
      <c r="E62" s="38">
        <f>G7</f>
        <v>0</v>
      </c>
    </row>
    <row r="63" spans="2:6" x14ac:dyDescent="0.2">
      <c r="B63" s="115" t="str">
        <f t="shared" si="0"/>
        <v>ТАSK Resurs</v>
      </c>
      <c r="C63" s="116">
        <f t="shared" si="0"/>
        <v>6.298050000000047</v>
      </c>
      <c r="D63" s="117">
        <f t="shared" si="0"/>
        <v>5.8576088898340452E-3</v>
      </c>
      <c r="E63" s="118">
        <f>G8</f>
        <v>0</v>
      </c>
    </row>
    <row r="64" spans="2:6" x14ac:dyDescent="0.2">
      <c r="B64" s="114" t="str">
        <f t="shared" ref="B64:D67" si="1">B16</f>
        <v>VSI</v>
      </c>
      <c r="C64" s="36">
        <f t="shared" si="1"/>
        <v>-64.736249999999998</v>
      </c>
      <c r="D64" s="90">
        <f t="shared" si="1"/>
        <v>-3.9040410486234509E-2</v>
      </c>
      <c r="E64" s="38">
        <f>G16</f>
        <v>-30.345389790535293</v>
      </c>
    </row>
    <row r="65" spans="2:5" x14ac:dyDescent="0.2">
      <c r="B65" s="114" t="str">
        <f t="shared" si="1"/>
        <v>KINTO-Kaznacheiskyi</v>
      </c>
      <c r="C65" s="36">
        <f t="shared" si="1"/>
        <v>-93.458169999999924</v>
      </c>
      <c r="D65" s="90">
        <f t="shared" si="1"/>
        <v>-3.4538132039912954E-2</v>
      </c>
      <c r="E65" s="38">
        <f>G17</f>
        <v>-34.595712463453602</v>
      </c>
    </row>
    <row r="66" spans="2:5" x14ac:dyDescent="0.2">
      <c r="B66" s="114" t="str">
        <f t="shared" si="1"/>
        <v>КІNТО-Klasychnyi</v>
      </c>
      <c r="C66" s="36">
        <f t="shared" si="1"/>
        <v>13.210679999999702</v>
      </c>
      <c r="D66" s="90">
        <f t="shared" si="1"/>
        <v>4.353758979341076E-4</v>
      </c>
      <c r="E66" s="38">
        <f>G18</f>
        <v>-35.211467062893824</v>
      </c>
    </row>
    <row r="67" spans="2:5" x14ac:dyDescent="0.2">
      <c r="B67" s="114" t="str">
        <f t="shared" si="1"/>
        <v>OTP Fond Aktsii</v>
      </c>
      <c r="C67" s="36">
        <f t="shared" si="1"/>
        <v>-58.405199999999262</v>
      </c>
      <c r="D67" s="90">
        <f t="shared" si="1"/>
        <v>-5.1433792253548303E-3</v>
      </c>
      <c r="E67" s="38">
        <f>G19</f>
        <v>-60.298822732514367</v>
      </c>
    </row>
    <row r="68" spans="2:5" x14ac:dyDescent="0.2">
      <c r="B68" s="114" t="str">
        <f>B20</f>
        <v>Argentum</v>
      </c>
      <c r="C68" s="36">
        <f>C20</f>
        <v>-150.56440999999992</v>
      </c>
      <c r="D68" s="90">
        <f>D20</f>
        <v>-7.6057026065630182E-2</v>
      </c>
      <c r="E68" s="38">
        <f>G20</f>
        <v>-140.64980123677705</v>
      </c>
    </row>
    <row r="69" spans="2:5" x14ac:dyDescent="0.2">
      <c r="B69" s="125" t="s">
        <v>68</v>
      </c>
      <c r="C69" s="126">
        <f>C21-SUM(C59:C68)</f>
        <v>-174.63988000000094</v>
      </c>
      <c r="D69" s="127"/>
      <c r="E69" s="126">
        <f>G21-SUM(E59:E68)</f>
        <v>-21.361317479671129</v>
      </c>
    </row>
    <row r="70" spans="2:5" ht="15" x14ac:dyDescent="0.2">
      <c r="B70" s="123" t="s">
        <v>66</v>
      </c>
      <c r="C70" s="124">
        <f>SUM(C59:C69)</f>
        <v>169.26013000000037</v>
      </c>
      <c r="D70" s="124"/>
      <c r="E70" s="124">
        <f>SUM(E59:E69)</f>
        <v>311.25591008127128</v>
      </c>
    </row>
  </sheetData>
  <mergeCells count="5">
    <mergeCell ref="A22:G22"/>
    <mergeCell ref="A1:G1"/>
    <mergeCell ref="C2:D2"/>
    <mergeCell ref="E2:F2"/>
    <mergeCell ref="A2:A3"/>
  </mergeCells>
  <phoneticPr fontId="12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C107"/>
  <sheetViews>
    <sheetView zoomScale="80" workbookViewId="0">
      <selection activeCell="A37" sqref="A37"/>
    </sheetView>
  </sheetViews>
  <sheetFormatPr defaultRowHeight="12.75" x14ac:dyDescent="0.2"/>
  <cols>
    <col min="1" max="1" width="64.42578125" bestFit="1" customWidth="1"/>
    <col min="2" max="2" width="12.7109375" customWidth="1"/>
    <col min="3" max="3" width="2.7109375" customWidth="1"/>
  </cols>
  <sheetData>
    <row r="1" spans="1:3" ht="15.75" thickBot="1" x14ac:dyDescent="0.25">
      <c r="A1" s="63" t="s">
        <v>81</v>
      </c>
      <c r="B1" s="64" t="s">
        <v>104</v>
      </c>
      <c r="C1" s="10"/>
    </row>
    <row r="2" spans="1:3" ht="14.25" x14ac:dyDescent="0.2">
      <c r="A2" s="163" t="s">
        <v>61</v>
      </c>
      <c r="B2" s="164">
        <v>-5.1553134896580644E-2</v>
      </c>
      <c r="C2" s="10"/>
    </row>
    <row r="3" spans="1:3" ht="14.25" x14ac:dyDescent="0.2">
      <c r="A3" s="129" t="s">
        <v>64</v>
      </c>
      <c r="B3" s="166">
        <v>-3.4608261248086913E-2</v>
      </c>
      <c r="C3" s="10"/>
    </row>
    <row r="4" spans="1:3" ht="14.25" x14ac:dyDescent="0.2">
      <c r="A4" s="128" t="s">
        <v>57</v>
      </c>
      <c r="B4" s="133">
        <v>-2.1987214915585418E-2</v>
      </c>
      <c r="C4" s="10"/>
    </row>
    <row r="5" spans="1:3" ht="14.25" x14ac:dyDescent="0.2">
      <c r="A5" s="128" t="s">
        <v>60</v>
      </c>
      <c r="B5" s="134">
        <v>-2.0808766100204656E-2</v>
      </c>
      <c r="C5" s="10"/>
    </row>
    <row r="6" spans="1:3" ht="14.25" x14ac:dyDescent="0.2">
      <c r="A6" s="129" t="s">
        <v>53</v>
      </c>
      <c r="B6" s="135">
        <v>-8.7963441157710154E-3</v>
      </c>
      <c r="C6" s="10"/>
    </row>
    <row r="7" spans="1:3" ht="14.25" x14ac:dyDescent="0.2">
      <c r="A7" s="128" t="s">
        <v>54</v>
      </c>
      <c r="B7" s="134">
        <v>-6.0587043885403924E-3</v>
      </c>
      <c r="C7" s="10"/>
    </row>
    <row r="8" spans="1:3" ht="14.25" x14ac:dyDescent="0.2">
      <c r="A8" s="128" t="s">
        <v>65</v>
      </c>
      <c r="B8" s="134">
        <v>-5.8859192248181813E-3</v>
      </c>
      <c r="C8" s="10"/>
    </row>
    <row r="9" spans="1:3" ht="14.25" x14ac:dyDescent="0.2">
      <c r="A9" s="128" t="s">
        <v>58</v>
      </c>
      <c r="B9" s="134">
        <v>-5.2315338877487738E-3</v>
      </c>
      <c r="C9" s="10"/>
    </row>
    <row r="10" spans="1:3" ht="14.25" x14ac:dyDescent="0.2">
      <c r="A10" s="128" t="s">
        <v>51</v>
      </c>
      <c r="B10" s="134">
        <v>-3.9458741831792654E-3</v>
      </c>
      <c r="C10" s="10"/>
    </row>
    <row r="11" spans="1:3" ht="14.25" x14ac:dyDescent="0.2">
      <c r="A11" s="128" t="s">
        <v>59</v>
      </c>
      <c r="B11" s="134">
        <v>-3.8953045870661063E-3</v>
      </c>
      <c r="C11" s="10"/>
    </row>
    <row r="12" spans="1:3" ht="14.25" x14ac:dyDescent="0.2">
      <c r="A12" s="128" t="s">
        <v>55</v>
      </c>
      <c r="B12" s="134">
        <v>-2.2753234456351912E-3</v>
      </c>
      <c r="C12" s="10"/>
    </row>
    <row r="13" spans="1:3" ht="14.25" x14ac:dyDescent="0.2">
      <c r="A13" s="128" t="s">
        <v>50</v>
      </c>
      <c r="B13" s="134">
        <v>1.6771695385475738E-4</v>
      </c>
      <c r="C13" s="10"/>
    </row>
    <row r="14" spans="1:3" ht="14.25" x14ac:dyDescent="0.2">
      <c r="A14" s="128" t="s">
        <v>49</v>
      </c>
      <c r="B14" s="134">
        <v>1.5962186335871653E-3</v>
      </c>
      <c r="C14" s="10"/>
    </row>
    <row r="15" spans="1:3" ht="14.25" x14ac:dyDescent="0.2">
      <c r="A15" s="128" t="s">
        <v>63</v>
      </c>
      <c r="B15" s="134">
        <v>5.8576088898125711E-3</v>
      </c>
      <c r="C15" s="10"/>
    </row>
    <row r="16" spans="1:3" ht="14.25" x14ac:dyDescent="0.2">
      <c r="A16" s="128" t="s">
        <v>56</v>
      </c>
      <c r="B16" s="134">
        <v>9.7440218085247388E-3</v>
      </c>
      <c r="C16" s="10"/>
    </row>
    <row r="17" spans="1:3" ht="14.25" x14ac:dyDescent="0.2">
      <c r="A17" s="128" t="s">
        <v>62</v>
      </c>
      <c r="B17" s="134">
        <v>1.0977370459479552E-2</v>
      </c>
      <c r="C17" s="10"/>
    </row>
    <row r="18" spans="1:3" ht="14.25" x14ac:dyDescent="0.2">
      <c r="A18" s="128" t="s">
        <v>52</v>
      </c>
      <c r="B18" s="134">
        <v>1.1593226494569953E-2</v>
      </c>
      <c r="C18" s="10"/>
    </row>
    <row r="19" spans="1:3" ht="14.25" x14ac:dyDescent="0.2">
      <c r="A19" s="211" t="s">
        <v>105</v>
      </c>
      <c r="B19" s="133">
        <v>-7.3594245737286998E-3</v>
      </c>
      <c r="C19" s="10"/>
    </row>
    <row r="20" spans="1:3" ht="14.25" x14ac:dyDescent="0.2">
      <c r="A20" s="211" t="s">
        <v>19</v>
      </c>
      <c r="B20" s="133">
        <v>1.562713385488812E-2</v>
      </c>
      <c r="C20" s="10"/>
    </row>
    <row r="21" spans="1:3" ht="14.25" x14ac:dyDescent="0.2">
      <c r="A21" s="211" t="s">
        <v>18</v>
      </c>
      <c r="B21" s="133">
        <v>-4.7592862966684413E-3</v>
      </c>
      <c r="C21" s="55"/>
    </row>
    <row r="22" spans="1:3" ht="14.25" x14ac:dyDescent="0.2">
      <c r="A22" s="211" t="s">
        <v>106</v>
      </c>
      <c r="B22" s="133">
        <v>-5.536464338037872E-2</v>
      </c>
      <c r="C22" s="9"/>
    </row>
    <row r="23" spans="1:3" ht="14.25" x14ac:dyDescent="0.2">
      <c r="A23" s="211" t="s">
        <v>107</v>
      </c>
      <c r="B23" s="133">
        <v>-4.1908487348336965E-2</v>
      </c>
      <c r="C23" s="70"/>
    </row>
    <row r="24" spans="1:3" ht="14.25" x14ac:dyDescent="0.2">
      <c r="A24" s="211" t="s">
        <v>108</v>
      </c>
      <c r="B24" s="133">
        <v>1.4438356164383563E-2</v>
      </c>
      <c r="C24" s="10"/>
    </row>
    <row r="25" spans="1:3" ht="15" thickBot="1" x14ac:dyDescent="0.25">
      <c r="A25" s="212" t="s">
        <v>109</v>
      </c>
      <c r="B25" s="136">
        <v>-6.8886468912444765E-2</v>
      </c>
      <c r="C25" s="10"/>
    </row>
    <row r="26" spans="1:3" x14ac:dyDescent="0.2">
      <c r="B26" s="10"/>
      <c r="C26" s="10"/>
    </row>
    <row r="27" spans="1:3" x14ac:dyDescent="0.2">
      <c r="C27" s="10"/>
    </row>
    <row r="28" spans="1:3" x14ac:dyDescent="0.2">
      <c r="B28" s="10"/>
      <c r="C28" s="10"/>
    </row>
    <row r="29" spans="1:3" x14ac:dyDescent="0.2">
      <c r="C29" s="10"/>
    </row>
    <row r="30" spans="1:3" x14ac:dyDescent="0.2">
      <c r="B30" s="10"/>
    </row>
    <row r="31" spans="1:3" x14ac:dyDescent="0.2">
      <c r="B31" s="10"/>
    </row>
    <row r="32" spans="1:3" x14ac:dyDescent="0.2">
      <c r="B32" s="10"/>
    </row>
    <row r="33" spans="2:2" x14ac:dyDescent="0.2">
      <c r="B33" s="10"/>
    </row>
    <row r="34" spans="2:2" x14ac:dyDescent="0.2">
      <c r="B34" s="10"/>
    </row>
    <row r="35" spans="2:2" x14ac:dyDescent="0.2">
      <c r="B35" s="10"/>
    </row>
    <row r="36" spans="2:2" x14ac:dyDescent="0.2">
      <c r="B36" s="10"/>
    </row>
    <row r="37" spans="2:2" x14ac:dyDescent="0.2">
      <c r="B37" s="10"/>
    </row>
    <row r="38" spans="2:2" x14ac:dyDescent="0.2">
      <c r="B38" s="10"/>
    </row>
    <row r="39" spans="2:2" x14ac:dyDescent="0.2">
      <c r="B39" s="10"/>
    </row>
    <row r="40" spans="2:2" x14ac:dyDescent="0.2">
      <c r="B40" s="10"/>
    </row>
    <row r="41" spans="2:2" x14ac:dyDescent="0.2">
      <c r="B41" s="10"/>
    </row>
    <row r="42" spans="2:2" x14ac:dyDescent="0.2">
      <c r="B42" s="10"/>
    </row>
    <row r="43" spans="2:2" x14ac:dyDescent="0.2">
      <c r="B43" s="10"/>
    </row>
    <row r="44" spans="2:2" x14ac:dyDescent="0.2">
      <c r="B44" s="10"/>
    </row>
    <row r="45" spans="2:2" x14ac:dyDescent="0.2">
      <c r="B45" s="10"/>
    </row>
    <row r="46" spans="2:2" x14ac:dyDescent="0.2">
      <c r="B46" s="10"/>
    </row>
    <row r="47" spans="2:2" x14ac:dyDescent="0.2">
      <c r="B47" s="10"/>
    </row>
    <row r="48" spans="2:2" x14ac:dyDescent="0.2">
      <c r="B48" s="10"/>
    </row>
    <row r="49" spans="2:2" x14ac:dyDescent="0.2">
      <c r="B49" s="10"/>
    </row>
    <row r="50" spans="2:2" x14ac:dyDescent="0.2">
      <c r="B50" s="10"/>
    </row>
    <row r="51" spans="2:2" x14ac:dyDescent="0.2">
      <c r="B51" s="10"/>
    </row>
    <row r="52" spans="2:2" x14ac:dyDescent="0.2">
      <c r="B52" s="10"/>
    </row>
    <row r="53" spans="2:2" x14ac:dyDescent="0.2">
      <c r="B53" s="10"/>
    </row>
    <row r="54" spans="2:2" x14ac:dyDescent="0.2">
      <c r="B54" s="10"/>
    </row>
    <row r="55" spans="2:2" x14ac:dyDescent="0.2">
      <c r="B55" s="10"/>
    </row>
    <row r="56" spans="2:2" x14ac:dyDescent="0.2">
      <c r="B56" s="10"/>
    </row>
    <row r="57" spans="2:2" x14ac:dyDescent="0.2">
      <c r="B57" s="10"/>
    </row>
    <row r="58" spans="2:2" x14ac:dyDescent="0.2">
      <c r="B58" s="10"/>
    </row>
    <row r="59" spans="2:2" x14ac:dyDescent="0.2">
      <c r="B59" s="10"/>
    </row>
    <row r="60" spans="2:2" x14ac:dyDescent="0.2">
      <c r="B60" s="10"/>
    </row>
    <row r="61" spans="2:2" x14ac:dyDescent="0.2">
      <c r="B61" s="10"/>
    </row>
    <row r="62" spans="2:2" x14ac:dyDescent="0.2">
      <c r="B62" s="10"/>
    </row>
    <row r="63" spans="2:2" x14ac:dyDescent="0.2">
      <c r="B63" s="10"/>
    </row>
    <row r="64" spans="2:2" x14ac:dyDescent="0.2">
      <c r="B64" s="10"/>
    </row>
    <row r="65" spans="2:2" x14ac:dyDescent="0.2">
      <c r="B65" s="10"/>
    </row>
    <row r="66" spans="2:2" x14ac:dyDescent="0.2">
      <c r="B66" s="10"/>
    </row>
    <row r="67" spans="2:2" x14ac:dyDescent="0.2">
      <c r="B67" s="10"/>
    </row>
    <row r="68" spans="2:2" x14ac:dyDescent="0.2">
      <c r="B68" s="10"/>
    </row>
    <row r="69" spans="2:2" x14ac:dyDescent="0.2">
      <c r="B69" s="10"/>
    </row>
    <row r="70" spans="2:2" x14ac:dyDescent="0.2">
      <c r="B70" s="10"/>
    </row>
    <row r="71" spans="2:2" x14ac:dyDescent="0.2">
      <c r="B71" s="10"/>
    </row>
    <row r="72" spans="2:2" x14ac:dyDescent="0.2">
      <c r="B72" s="10"/>
    </row>
    <row r="73" spans="2:2" x14ac:dyDescent="0.2">
      <c r="B73" s="10"/>
    </row>
    <row r="74" spans="2:2" x14ac:dyDescent="0.2">
      <c r="B74" s="10"/>
    </row>
    <row r="75" spans="2:2" x14ac:dyDescent="0.2">
      <c r="B75" s="10"/>
    </row>
    <row r="76" spans="2:2" x14ac:dyDescent="0.2">
      <c r="B76" s="10"/>
    </row>
    <row r="77" spans="2:2" x14ac:dyDescent="0.2">
      <c r="B77" s="10"/>
    </row>
    <row r="78" spans="2:2" x14ac:dyDescent="0.2">
      <c r="B78" s="10"/>
    </row>
    <row r="79" spans="2:2" x14ac:dyDescent="0.2">
      <c r="B79" s="10"/>
    </row>
    <row r="80" spans="2:2" x14ac:dyDescent="0.2">
      <c r="B80" s="10"/>
    </row>
    <row r="81" spans="2:2" x14ac:dyDescent="0.2">
      <c r="B81" s="10"/>
    </row>
    <row r="82" spans="2:2" x14ac:dyDescent="0.2">
      <c r="B82" s="10"/>
    </row>
    <row r="83" spans="2:2" x14ac:dyDescent="0.2">
      <c r="B83" s="10"/>
    </row>
    <row r="84" spans="2:2" x14ac:dyDescent="0.2">
      <c r="B84" s="10"/>
    </row>
    <row r="85" spans="2:2" x14ac:dyDescent="0.2">
      <c r="B85" s="10"/>
    </row>
    <row r="86" spans="2:2" x14ac:dyDescent="0.2">
      <c r="B86" s="10"/>
    </row>
    <row r="87" spans="2:2" x14ac:dyDescent="0.2">
      <c r="B87" s="10"/>
    </row>
    <row r="88" spans="2:2" x14ac:dyDescent="0.2">
      <c r="B88" s="10"/>
    </row>
    <row r="89" spans="2:2" x14ac:dyDescent="0.2">
      <c r="B89" s="10"/>
    </row>
    <row r="90" spans="2:2" x14ac:dyDescent="0.2">
      <c r="B90" s="10"/>
    </row>
    <row r="91" spans="2:2" x14ac:dyDescent="0.2">
      <c r="B91" s="10"/>
    </row>
    <row r="92" spans="2:2" x14ac:dyDescent="0.2">
      <c r="B92" s="10"/>
    </row>
    <row r="93" spans="2:2" x14ac:dyDescent="0.2">
      <c r="B93" s="10"/>
    </row>
    <row r="94" spans="2:2" x14ac:dyDescent="0.2">
      <c r="B94" s="10"/>
    </row>
    <row r="95" spans="2:2" x14ac:dyDescent="0.2">
      <c r="B95" s="10"/>
    </row>
    <row r="96" spans="2:2" x14ac:dyDescent="0.2">
      <c r="B96" s="10"/>
    </row>
    <row r="97" spans="2:2" x14ac:dyDescent="0.2">
      <c r="B97" s="10"/>
    </row>
    <row r="98" spans="2:2" x14ac:dyDescent="0.2">
      <c r="B98" s="10"/>
    </row>
    <row r="99" spans="2:2" x14ac:dyDescent="0.2">
      <c r="B99" s="10"/>
    </row>
    <row r="100" spans="2:2" x14ac:dyDescent="0.2">
      <c r="B100" s="10"/>
    </row>
    <row r="101" spans="2:2" x14ac:dyDescent="0.2">
      <c r="B101" s="10"/>
    </row>
    <row r="102" spans="2:2" x14ac:dyDescent="0.2">
      <c r="B102" s="10"/>
    </row>
    <row r="103" spans="2:2" x14ac:dyDescent="0.2">
      <c r="B103" s="10"/>
    </row>
    <row r="104" spans="2:2" x14ac:dyDescent="0.2">
      <c r="B104" s="10"/>
    </row>
    <row r="105" spans="2:2" x14ac:dyDescent="0.2">
      <c r="B105" s="10"/>
    </row>
    <row r="106" spans="2:2" x14ac:dyDescent="0.2">
      <c r="B106" s="10"/>
    </row>
    <row r="107" spans="2:2" x14ac:dyDescent="0.2">
      <c r="B107" s="10"/>
    </row>
  </sheetData>
  <autoFilter ref="A1:B1"/>
  <phoneticPr fontId="12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M8"/>
  <sheetViews>
    <sheetView zoomScale="85" workbookViewId="0">
      <selection activeCell="I12" sqref="I12"/>
    </sheetView>
  </sheetViews>
  <sheetFormatPr defaultRowHeight="14.25" x14ac:dyDescent="0.2"/>
  <cols>
    <col min="1" max="1" width="4.7109375" style="30" customWidth="1"/>
    <col min="2" max="2" width="35.85546875" style="28" customWidth="1"/>
    <col min="3" max="4" width="12.7109375" style="30" customWidth="1"/>
    <col min="5" max="5" width="16.7109375" style="39" customWidth="1"/>
    <col min="6" max="6" width="14.7109375" style="43" customWidth="1"/>
    <col min="7" max="7" width="14.7109375" style="39" customWidth="1"/>
    <col min="8" max="8" width="12.7109375" style="43" customWidth="1"/>
    <col min="9" max="9" width="39.140625" style="28" bestFit="1" customWidth="1"/>
    <col min="10" max="10" width="31.85546875" style="28" bestFit="1" customWidth="1"/>
    <col min="11" max="20" width="4.7109375" style="28" customWidth="1"/>
    <col min="21" max="16384" width="9.140625" style="28"/>
  </cols>
  <sheetData>
    <row r="1" spans="1:13" s="41" customFormat="1" ht="16.5" thickBot="1" x14ac:dyDescent="0.25">
      <c r="A1" s="167" t="s">
        <v>110</v>
      </c>
      <c r="B1" s="167"/>
      <c r="C1" s="167"/>
      <c r="D1" s="167"/>
      <c r="E1" s="167"/>
      <c r="F1" s="167"/>
      <c r="G1" s="167"/>
      <c r="H1" s="167"/>
      <c r="I1" s="167"/>
      <c r="J1" s="167"/>
      <c r="K1" s="13"/>
      <c r="L1" s="14"/>
      <c r="M1" s="14"/>
    </row>
    <row r="2" spans="1:13" ht="30.75" thickBot="1" x14ac:dyDescent="0.25">
      <c r="A2" s="15" t="s">
        <v>94</v>
      </c>
      <c r="B2" s="15" t="s">
        <v>81</v>
      </c>
      <c r="C2" s="42" t="s">
        <v>111</v>
      </c>
      <c r="D2" s="42" t="s">
        <v>112</v>
      </c>
      <c r="E2" s="42" t="s">
        <v>43</v>
      </c>
      <c r="F2" s="42" t="s">
        <v>44</v>
      </c>
      <c r="G2" s="42" t="s">
        <v>45</v>
      </c>
      <c r="H2" s="42" t="s">
        <v>46</v>
      </c>
      <c r="I2" s="17" t="s">
        <v>47</v>
      </c>
      <c r="J2" s="18" t="s">
        <v>48</v>
      </c>
    </row>
    <row r="3" spans="1:13" ht="28.5" x14ac:dyDescent="0.2">
      <c r="A3" s="21">
        <v>1</v>
      </c>
      <c r="B3" s="77" t="s">
        <v>113</v>
      </c>
      <c r="C3" s="213" t="s">
        <v>116</v>
      </c>
      <c r="D3" s="214" t="s">
        <v>117</v>
      </c>
      <c r="E3" s="78">
        <v>1433933.13</v>
      </c>
      <c r="F3" s="79">
        <v>690</v>
      </c>
      <c r="G3" s="78">
        <v>2078.1639565217388</v>
      </c>
      <c r="H3" s="50">
        <v>1000</v>
      </c>
      <c r="I3" s="202" t="s">
        <v>120</v>
      </c>
      <c r="J3" s="80" t="s">
        <v>11</v>
      </c>
    </row>
    <row r="4" spans="1:13" x14ac:dyDescent="0.2">
      <c r="A4" s="21">
        <v>2</v>
      </c>
      <c r="B4" s="77" t="s">
        <v>114</v>
      </c>
      <c r="C4" s="213" t="s">
        <v>116</v>
      </c>
      <c r="D4" s="214" t="s">
        <v>118</v>
      </c>
      <c r="E4" s="78">
        <v>962515.30009999999</v>
      </c>
      <c r="F4" s="79">
        <v>1978</v>
      </c>
      <c r="G4" s="78">
        <v>486.61036405460061</v>
      </c>
      <c r="H4" s="50">
        <v>1000</v>
      </c>
      <c r="I4" s="202" t="s">
        <v>121</v>
      </c>
      <c r="J4" s="80" t="s">
        <v>0</v>
      </c>
    </row>
    <row r="5" spans="1:13" x14ac:dyDescent="0.2">
      <c r="A5" s="21">
        <v>3</v>
      </c>
      <c r="B5" s="77" t="s">
        <v>119</v>
      </c>
      <c r="C5" s="213" t="s">
        <v>116</v>
      </c>
      <c r="D5" s="214" t="s">
        <v>117</v>
      </c>
      <c r="E5" s="78">
        <v>482260.3222</v>
      </c>
      <c r="F5" s="79">
        <v>26854</v>
      </c>
      <c r="G5" s="78">
        <v>17.958602897147539</v>
      </c>
      <c r="H5" s="50">
        <v>10.5</v>
      </c>
      <c r="I5" s="215" t="s">
        <v>123</v>
      </c>
      <c r="J5" s="80" t="s">
        <v>15</v>
      </c>
    </row>
    <row r="6" spans="1:13" x14ac:dyDescent="0.2">
      <c r="A6" s="21">
        <v>4</v>
      </c>
      <c r="B6" s="77" t="s">
        <v>115</v>
      </c>
      <c r="C6" s="213" t="s">
        <v>116</v>
      </c>
      <c r="D6" s="214" t="s">
        <v>117</v>
      </c>
      <c r="E6" s="78">
        <v>247237.77</v>
      </c>
      <c r="F6" s="79">
        <v>671</v>
      </c>
      <c r="G6" s="78">
        <v>368.46165424739195</v>
      </c>
      <c r="H6" s="50">
        <v>1000</v>
      </c>
      <c r="I6" s="202" t="s">
        <v>122</v>
      </c>
      <c r="J6" s="80" t="s">
        <v>2</v>
      </c>
    </row>
    <row r="7" spans="1:13" ht="15.75" thickBot="1" x14ac:dyDescent="0.25">
      <c r="A7" s="168" t="s">
        <v>66</v>
      </c>
      <c r="B7" s="169"/>
      <c r="C7" s="104" t="s">
        <v>4</v>
      </c>
      <c r="D7" s="104" t="s">
        <v>4</v>
      </c>
      <c r="E7" s="92">
        <f>SUM(E3:E6)</f>
        <v>3125946.5222999998</v>
      </c>
      <c r="F7" s="93">
        <f>SUM(F3:F6)</f>
        <v>30193</v>
      </c>
      <c r="G7" s="104" t="s">
        <v>4</v>
      </c>
      <c r="H7" s="104" t="s">
        <v>4</v>
      </c>
      <c r="I7" s="104" t="s">
        <v>4</v>
      </c>
      <c r="J7" s="104" t="s">
        <v>4</v>
      </c>
    </row>
    <row r="8" spans="1:13" x14ac:dyDescent="0.2">
      <c r="A8" s="171"/>
      <c r="B8" s="171"/>
      <c r="C8" s="171"/>
      <c r="D8" s="171"/>
      <c r="E8" s="171"/>
      <c r="F8" s="171"/>
      <c r="G8" s="171"/>
      <c r="H8" s="171"/>
    </row>
  </sheetData>
  <mergeCells count="3">
    <mergeCell ref="A1:J1"/>
    <mergeCell ref="A7:B7"/>
    <mergeCell ref="A8:H8"/>
  </mergeCells>
  <phoneticPr fontId="12" type="noConversion"/>
  <pageMargins left="0.75" right="0.75" top="1" bottom="1" header="0.5" footer="0.5"/>
  <pageSetup paperSize="9" scale="60" orientation="landscape" verticalDpi="1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K29"/>
  <sheetViews>
    <sheetView zoomScale="85" workbookViewId="0">
      <selection activeCell="B34" sqref="B34"/>
    </sheetView>
  </sheetViews>
  <sheetFormatPr defaultRowHeight="14.25" x14ac:dyDescent="0.2"/>
  <cols>
    <col min="1" max="1" width="4.5703125" style="5" customWidth="1"/>
    <col min="2" max="2" width="48.85546875" style="5" bestFit="1" customWidth="1"/>
    <col min="3" max="4" width="14.7109375" style="44" customWidth="1"/>
    <col min="5" max="8" width="12.7109375" style="5" customWidth="1"/>
    <col min="9" max="9" width="16.140625" style="5" bestFit="1" customWidth="1"/>
    <col min="10" max="10" width="18.28515625" style="5" customWidth="1"/>
    <col min="11" max="11" width="24" style="5" customWidth="1"/>
    <col min="12" max="16384" width="9.140625" style="5"/>
  </cols>
  <sheetData>
    <row r="1" spans="1:11" s="11" customFormat="1" ht="16.5" thickBot="1" x14ac:dyDescent="0.25">
      <c r="A1" s="216" t="s">
        <v>124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1" customFormat="1" ht="15.75" customHeight="1" thickBot="1" x14ac:dyDescent="0.25">
      <c r="A2" s="174" t="s">
        <v>41</v>
      </c>
      <c r="B2" s="96"/>
      <c r="C2" s="97"/>
      <c r="D2" s="98"/>
      <c r="E2" s="176" t="s">
        <v>80</v>
      </c>
      <c r="F2" s="176"/>
      <c r="G2" s="176"/>
      <c r="H2" s="176"/>
      <c r="I2" s="176"/>
      <c r="J2" s="176"/>
      <c r="K2" s="176"/>
    </row>
    <row r="3" spans="1:11" customFormat="1" ht="51.75" thickBot="1" x14ac:dyDescent="0.25">
      <c r="A3" s="175"/>
      <c r="B3" s="203" t="s">
        <v>81</v>
      </c>
      <c r="C3" s="204" t="s">
        <v>82</v>
      </c>
      <c r="D3" s="204" t="s">
        <v>83</v>
      </c>
      <c r="E3" s="17" t="s">
        <v>84</v>
      </c>
      <c r="F3" s="17" t="s">
        <v>85</v>
      </c>
      <c r="G3" s="17" t="s">
        <v>86</v>
      </c>
      <c r="H3" s="17" t="s">
        <v>87</v>
      </c>
      <c r="I3" s="18" t="s">
        <v>88</v>
      </c>
      <c r="J3" s="18" t="s">
        <v>89</v>
      </c>
      <c r="K3" s="205" t="s">
        <v>90</v>
      </c>
    </row>
    <row r="4" spans="1:11" customFormat="1" collapsed="1" x14ac:dyDescent="0.2">
      <c r="A4" s="21">
        <v>1</v>
      </c>
      <c r="B4" s="26" t="s">
        <v>115</v>
      </c>
      <c r="C4" s="100">
        <v>38441</v>
      </c>
      <c r="D4" s="100">
        <v>38625</v>
      </c>
      <c r="E4" s="94">
        <v>-6.6354809108477575E-3</v>
      </c>
      <c r="F4" s="94">
        <v>0.1229361875899897</v>
      </c>
      <c r="G4" s="94">
        <v>3.3028332908541014E-2</v>
      </c>
      <c r="H4" s="94">
        <v>-0.27775358951924867</v>
      </c>
      <c r="I4" s="94">
        <v>-0.23894561854979735</v>
      </c>
      <c r="J4" s="101">
        <v>-0.63153834575260881</v>
      </c>
      <c r="K4" s="153">
        <v>-6.8793081949571899E-2</v>
      </c>
    </row>
    <row r="5" spans="1:11" customFormat="1" collapsed="1" x14ac:dyDescent="0.2">
      <c r="A5" s="21">
        <v>2</v>
      </c>
      <c r="B5" s="26" t="s">
        <v>119</v>
      </c>
      <c r="C5" s="100">
        <v>38572</v>
      </c>
      <c r="D5" s="100">
        <v>38888</v>
      </c>
      <c r="E5" s="94" t="s">
        <v>13</v>
      </c>
      <c r="F5" s="94" t="s">
        <v>13</v>
      </c>
      <c r="G5" s="94" t="s">
        <v>13</v>
      </c>
      <c r="H5" s="94" t="s">
        <v>13</v>
      </c>
      <c r="I5" s="94" t="s">
        <v>13</v>
      </c>
      <c r="J5" s="101">
        <v>0.71034313306166808</v>
      </c>
      <c r="K5" s="154">
        <v>4.1217159154331107E-2</v>
      </c>
    </row>
    <row r="6" spans="1:11" customFormat="1" x14ac:dyDescent="0.2">
      <c r="A6" s="21">
        <v>3</v>
      </c>
      <c r="B6" s="26" t="s">
        <v>114</v>
      </c>
      <c r="C6" s="100">
        <v>39048</v>
      </c>
      <c r="D6" s="100">
        <v>39140</v>
      </c>
      <c r="E6" s="94">
        <v>3.7731781486747273E-3</v>
      </c>
      <c r="F6" s="94">
        <v>4.3728141557779043E-2</v>
      </c>
      <c r="G6" s="94">
        <v>7.7766347641212707E-3</v>
      </c>
      <c r="H6" s="94">
        <v>-0.1126058914294602</v>
      </c>
      <c r="I6" s="94">
        <v>-4.9545483082903408E-2</v>
      </c>
      <c r="J6" s="101">
        <v>-0.51338963594540621</v>
      </c>
      <c r="K6" s="154">
        <v>-5.5574458405868499E-2</v>
      </c>
    </row>
    <row r="7" spans="1:11" customFormat="1" x14ac:dyDescent="0.2">
      <c r="A7" s="21">
        <v>4</v>
      </c>
      <c r="B7" s="26" t="s">
        <v>113</v>
      </c>
      <c r="C7" s="100">
        <v>39100</v>
      </c>
      <c r="D7" s="100">
        <v>39268</v>
      </c>
      <c r="E7" s="94">
        <v>-1.8835333061545279E-2</v>
      </c>
      <c r="F7" s="94">
        <v>-7.0800776988838576E-3</v>
      </c>
      <c r="G7" s="94">
        <v>-3.1249007605570922E-2</v>
      </c>
      <c r="H7" s="94">
        <v>-1.1808365250428055E-2</v>
      </c>
      <c r="I7" s="94" t="s">
        <v>13</v>
      </c>
      <c r="J7" s="101">
        <v>1.0781639565218044</v>
      </c>
      <c r="K7" s="154">
        <v>6.1549615939865188E-2</v>
      </c>
    </row>
    <row r="8" spans="1:11" ht="15.75" thickBot="1" x14ac:dyDescent="0.25">
      <c r="A8" s="137"/>
      <c r="B8" s="142" t="s">
        <v>91</v>
      </c>
      <c r="C8" s="143" t="s">
        <v>4</v>
      </c>
      <c r="D8" s="143" t="s">
        <v>4</v>
      </c>
      <c r="E8" s="144">
        <f>AVERAGE(E4:E7)</f>
        <v>-7.2325452745727698E-3</v>
      </c>
      <c r="F8" s="144">
        <f>AVERAGE(F4:F7)</f>
        <v>5.3194750482961628E-2</v>
      </c>
      <c r="G8" s="144">
        <f>AVERAGE(G4:G7)</f>
        <v>3.1853200223637876E-3</v>
      </c>
      <c r="H8" s="144">
        <f>AVERAGE(H4:H7)</f>
        <v>-0.13405594873304563</v>
      </c>
      <c r="I8" s="144">
        <f>AVERAGE(I4:I7)</f>
        <v>-0.14424555081635038</v>
      </c>
      <c r="J8" s="143" t="s">
        <v>4</v>
      </c>
      <c r="K8" s="144">
        <f>AVERAGE(K4:K7)</f>
        <v>-5.4001913153110259E-3</v>
      </c>
    </row>
    <row r="9" spans="1:11" x14ac:dyDescent="0.2">
      <c r="A9" s="217" t="s">
        <v>125</v>
      </c>
      <c r="B9" s="217"/>
      <c r="C9" s="217"/>
      <c r="D9" s="217"/>
      <c r="E9" s="217"/>
      <c r="F9" s="217"/>
      <c r="G9" s="217"/>
      <c r="H9" s="217"/>
      <c r="I9" s="217"/>
      <c r="J9" s="217"/>
      <c r="K9" s="217"/>
    </row>
    <row r="10" spans="1:11" ht="15" thickBot="1" x14ac:dyDescent="0.25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</row>
    <row r="11" spans="1:11" x14ac:dyDescent="0.2">
      <c r="B11" s="28"/>
      <c r="C11" s="29"/>
      <c r="D11" s="29"/>
      <c r="E11" s="28"/>
      <c r="F11" s="28"/>
      <c r="G11" s="28"/>
      <c r="H11" s="28"/>
      <c r="I11" s="28"/>
    </row>
    <row r="12" spans="1:11" x14ac:dyDescent="0.2">
      <c r="B12" s="28"/>
      <c r="C12" s="29"/>
      <c r="D12" s="29"/>
      <c r="E12" s="109"/>
      <c r="F12" s="28"/>
      <c r="G12" s="28"/>
      <c r="H12" s="28"/>
      <c r="I12" s="28"/>
    </row>
    <row r="13" spans="1:11" x14ac:dyDescent="0.2">
      <c r="B13" s="28"/>
      <c r="C13" s="29"/>
      <c r="D13" s="29"/>
      <c r="E13" s="28"/>
      <c r="F13" s="28"/>
      <c r="G13" s="28"/>
      <c r="H13" s="28"/>
      <c r="I13" s="28"/>
    </row>
    <row r="14" spans="1:11" x14ac:dyDescent="0.2">
      <c r="B14" s="28"/>
      <c r="C14" s="29"/>
      <c r="D14" s="29"/>
      <c r="E14" s="28"/>
      <c r="F14" s="28"/>
      <c r="G14" s="28"/>
      <c r="H14" s="28"/>
      <c r="I14" s="28"/>
    </row>
    <row r="15" spans="1:11" x14ac:dyDescent="0.2">
      <c r="B15" s="28"/>
      <c r="C15" s="29"/>
      <c r="D15" s="29"/>
      <c r="E15" s="28"/>
      <c r="F15" s="28"/>
      <c r="G15" s="28"/>
      <c r="H15" s="28"/>
      <c r="I15" s="28"/>
    </row>
    <row r="16" spans="1:11" x14ac:dyDescent="0.2">
      <c r="B16" s="28"/>
      <c r="C16" s="29"/>
      <c r="D16" s="29"/>
      <c r="E16" s="28"/>
      <c r="F16" s="28"/>
      <c r="G16" s="28"/>
      <c r="H16" s="28"/>
      <c r="I16" s="28"/>
    </row>
    <row r="17" spans="2:9" x14ac:dyDescent="0.2">
      <c r="B17" s="28"/>
      <c r="C17" s="29"/>
      <c r="D17" s="29"/>
      <c r="E17" s="28"/>
      <c r="F17" s="28"/>
      <c r="G17" s="28"/>
      <c r="H17" s="28"/>
      <c r="I17" s="28"/>
    </row>
    <row r="18" spans="2:9" x14ac:dyDescent="0.2">
      <c r="B18" s="28"/>
      <c r="C18" s="29"/>
      <c r="D18" s="29"/>
      <c r="E18" s="28"/>
      <c r="F18" s="28"/>
      <c r="G18" s="28"/>
      <c r="H18" s="28"/>
      <c r="I18" s="28"/>
    </row>
    <row r="22" spans="2:9" x14ac:dyDescent="0.2">
      <c r="C22" s="5"/>
    </row>
    <row r="23" spans="2:9" x14ac:dyDescent="0.2">
      <c r="C23" s="5"/>
    </row>
    <row r="24" spans="2:9" x14ac:dyDescent="0.2">
      <c r="C24" s="5"/>
    </row>
    <row r="25" spans="2:9" x14ac:dyDescent="0.2">
      <c r="C25" s="5"/>
    </row>
    <row r="26" spans="2:9" x14ac:dyDescent="0.2">
      <c r="C26" s="5"/>
    </row>
    <row r="27" spans="2:9" x14ac:dyDescent="0.2">
      <c r="C27" s="5"/>
    </row>
    <row r="28" spans="2:9" x14ac:dyDescent="0.2">
      <c r="C28" s="5"/>
    </row>
    <row r="29" spans="2:9" x14ac:dyDescent="0.2">
      <c r="C29" s="5"/>
    </row>
  </sheetData>
  <mergeCells count="5">
    <mergeCell ref="A10:K10"/>
    <mergeCell ref="A2:A3"/>
    <mergeCell ref="A1:J1"/>
    <mergeCell ref="E2:K2"/>
    <mergeCell ref="A9:K9"/>
  </mergeCells>
  <phoneticPr fontId="12" type="noConversion"/>
  <pageMargins left="0.75" right="0.75" top="1" bottom="1" header="0.5" footer="0.5"/>
  <pageSetup paperSize="9" orientation="portrait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K38"/>
  <sheetViews>
    <sheetView zoomScale="85" workbookViewId="0">
      <selection activeCell="F45" sqref="F45"/>
    </sheetView>
  </sheetViews>
  <sheetFormatPr defaultRowHeight="14.25" x14ac:dyDescent="0.2"/>
  <cols>
    <col min="1" max="1" width="4.140625" style="22" customWidth="1"/>
    <col min="2" max="2" width="50.7109375" style="22" customWidth="1"/>
    <col min="3" max="3" width="24.7109375" style="22" customWidth="1"/>
    <col min="4" max="4" width="24.7109375" style="23" customWidth="1"/>
    <col min="5" max="7" width="24.7109375" style="22" customWidth="1"/>
    <col min="8" max="16384" width="9.140625" style="22"/>
  </cols>
  <sheetData>
    <row r="1" spans="1:11" s="30" customFormat="1" ht="16.5" thickBot="1" x14ac:dyDescent="0.25">
      <c r="A1" s="173" t="s">
        <v>126</v>
      </c>
      <c r="B1" s="173"/>
      <c r="C1" s="173"/>
      <c r="D1" s="173"/>
      <c r="E1" s="173"/>
      <c r="F1" s="173"/>
      <c r="G1" s="173"/>
    </row>
    <row r="2" spans="1:11" s="30" customFormat="1" ht="15.75" customHeight="1" thickBot="1" x14ac:dyDescent="0.25">
      <c r="A2" s="174" t="s">
        <v>94</v>
      </c>
      <c r="B2" s="84"/>
      <c r="C2" s="207" t="s">
        <v>95</v>
      </c>
      <c r="D2" s="208"/>
      <c r="E2" s="207" t="s">
        <v>96</v>
      </c>
      <c r="F2" s="208"/>
      <c r="G2" s="85"/>
    </row>
    <row r="3" spans="1:11" s="30" customFormat="1" ht="45.75" thickBot="1" x14ac:dyDescent="0.25">
      <c r="A3" s="175"/>
      <c r="B3" s="99" t="s">
        <v>81</v>
      </c>
      <c r="C3" s="99" t="s">
        <v>97</v>
      </c>
      <c r="D3" s="99" t="s">
        <v>98</v>
      </c>
      <c r="E3" s="99" t="s">
        <v>99</v>
      </c>
      <c r="F3" s="99" t="s">
        <v>98</v>
      </c>
      <c r="G3" s="18" t="s">
        <v>100</v>
      </c>
    </row>
    <row r="4" spans="1:11" s="30" customFormat="1" x14ac:dyDescent="0.2">
      <c r="A4" s="21">
        <v>1</v>
      </c>
      <c r="B4" s="35" t="s">
        <v>114</v>
      </c>
      <c r="C4" s="36">
        <v>3.6180899999999676</v>
      </c>
      <c r="D4" s="94">
        <v>3.7731781487013081E-3</v>
      </c>
      <c r="E4" s="37">
        <v>0</v>
      </c>
      <c r="F4" s="94">
        <v>0</v>
      </c>
      <c r="G4" s="38">
        <v>0</v>
      </c>
    </row>
    <row r="5" spans="1:11" s="30" customFormat="1" x14ac:dyDescent="0.2">
      <c r="A5" s="21">
        <v>2</v>
      </c>
      <c r="B5" s="35" t="s">
        <v>115</v>
      </c>
      <c r="C5" s="36">
        <v>-1.6515</v>
      </c>
      <c r="D5" s="94">
        <v>-6.6354809108484271E-3</v>
      </c>
      <c r="E5" s="37">
        <v>0</v>
      </c>
      <c r="F5" s="94">
        <v>0</v>
      </c>
      <c r="G5" s="38">
        <v>0</v>
      </c>
    </row>
    <row r="6" spans="1:11" s="30" customFormat="1" x14ac:dyDescent="0.2">
      <c r="A6" s="21">
        <v>3</v>
      </c>
      <c r="B6" s="35" t="s">
        <v>113</v>
      </c>
      <c r="C6" s="36">
        <v>-27.527090000000086</v>
      </c>
      <c r="D6" s="94">
        <v>-1.8835333061614286E-2</v>
      </c>
      <c r="E6" s="37">
        <v>0</v>
      </c>
      <c r="F6" s="94">
        <v>0</v>
      </c>
      <c r="G6" s="38">
        <v>0</v>
      </c>
    </row>
    <row r="7" spans="1:11" s="30" customFormat="1" x14ac:dyDescent="0.2">
      <c r="A7" s="21">
        <v>4</v>
      </c>
      <c r="B7" s="35" t="s">
        <v>119</v>
      </c>
      <c r="C7" s="36" t="s">
        <v>13</v>
      </c>
      <c r="D7" s="94" t="s">
        <v>13</v>
      </c>
      <c r="E7" s="37" t="s">
        <v>13</v>
      </c>
      <c r="F7" s="94" t="s">
        <v>13</v>
      </c>
      <c r="G7" s="38" t="s">
        <v>13</v>
      </c>
    </row>
    <row r="8" spans="1:11" s="30" customFormat="1" ht="15.75" thickBot="1" x14ac:dyDescent="0.25">
      <c r="A8" s="105"/>
      <c r="B8" s="86" t="s">
        <v>66</v>
      </c>
      <c r="C8" s="106">
        <v>-25.560500000000118</v>
      </c>
      <c r="D8" s="91">
        <v>-9.57592267475409E-3</v>
      </c>
      <c r="E8" s="88">
        <v>0</v>
      </c>
      <c r="F8" s="91">
        <v>0</v>
      </c>
      <c r="G8" s="89">
        <v>0</v>
      </c>
    </row>
    <row r="9" spans="1:11" s="30" customFormat="1" ht="15" customHeight="1" thickBot="1" x14ac:dyDescent="0.25">
      <c r="A9" s="179"/>
      <c r="B9" s="179"/>
      <c r="C9" s="179"/>
      <c r="D9" s="179"/>
      <c r="E9" s="179"/>
      <c r="F9" s="179"/>
      <c r="G9" s="179"/>
      <c r="H9" s="7"/>
      <c r="I9" s="7"/>
      <c r="J9" s="7"/>
      <c r="K9" s="7"/>
    </row>
    <row r="10" spans="1:11" s="30" customFormat="1" x14ac:dyDescent="0.2">
      <c r="D10" s="39"/>
    </row>
    <row r="11" spans="1:11" s="30" customFormat="1" x14ac:dyDescent="0.2">
      <c r="D11" s="39"/>
    </row>
    <row r="12" spans="1:11" s="30" customFormat="1" x14ac:dyDescent="0.2">
      <c r="D12" s="39"/>
    </row>
    <row r="13" spans="1:11" s="30" customFormat="1" x14ac:dyDescent="0.2">
      <c r="D13" s="39"/>
    </row>
    <row r="14" spans="1:11" s="30" customFormat="1" x14ac:dyDescent="0.2">
      <c r="D14" s="39"/>
    </row>
    <row r="15" spans="1:11" s="30" customFormat="1" x14ac:dyDescent="0.2">
      <c r="D15" s="39"/>
    </row>
    <row r="16" spans="1:11" s="30" customFormat="1" x14ac:dyDescent="0.2">
      <c r="D16" s="39"/>
    </row>
    <row r="17" spans="4:9" s="30" customFormat="1" x14ac:dyDescent="0.2">
      <c r="D17" s="39"/>
    </row>
    <row r="18" spans="4:9" s="30" customFormat="1" x14ac:dyDescent="0.2">
      <c r="D18" s="39"/>
    </row>
    <row r="19" spans="4:9" s="30" customFormat="1" x14ac:dyDescent="0.2">
      <c r="D19" s="39"/>
    </row>
    <row r="20" spans="4:9" s="30" customFormat="1" x14ac:dyDescent="0.2">
      <c r="D20" s="39"/>
    </row>
    <row r="21" spans="4:9" s="30" customFormat="1" x14ac:dyDescent="0.2">
      <c r="D21" s="39"/>
    </row>
    <row r="22" spans="4:9" s="30" customFormat="1" x14ac:dyDescent="0.2">
      <c r="D22" s="39"/>
    </row>
    <row r="23" spans="4:9" s="30" customFormat="1" x14ac:dyDescent="0.2">
      <c r="D23" s="39"/>
    </row>
    <row r="24" spans="4:9" s="30" customFormat="1" x14ac:dyDescent="0.2">
      <c r="D24" s="39"/>
    </row>
    <row r="25" spans="4:9" s="30" customFormat="1" x14ac:dyDescent="0.2">
      <c r="D25" s="39"/>
    </row>
    <row r="26" spans="4:9" s="30" customFormat="1" x14ac:dyDescent="0.2">
      <c r="D26" s="39"/>
    </row>
    <row r="27" spans="4:9" s="30" customFormat="1" x14ac:dyDescent="0.2">
      <c r="D27" s="39"/>
    </row>
    <row r="28" spans="4:9" s="30" customFormat="1" x14ac:dyDescent="0.2">
      <c r="D28" s="39"/>
    </row>
    <row r="29" spans="4:9" s="30" customFormat="1" x14ac:dyDescent="0.2"/>
    <row r="30" spans="4:9" s="30" customFormat="1" x14ac:dyDescent="0.2"/>
    <row r="31" spans="4:9" s="30" customFormat="1" x14ac:dyDescent="0.2">
      <c r="H31" s="22"/>
      <c r="I31" s="22"/>
    </row>
    <row r="34" spans="1:5" ht="30.75" thickBot="1" x14ac:dyDescent="0.25">
      <c r="B34" s="40" t="s">
        <v>81</v>
      </c>
      <c r="C34" s="99" t="s">
        <v>127</v>
      </c>
      <c r="D34" s="99" t="s">
        <v>128</v>
      </c>
      <c r="E34" s="34" t="s">
        <v>129</v>
      </c>
    </row>
    <row r="35" spans="1:5" x14ac:dyDescent="0.2">
      <c r="A35" s="22">
        <v>1</v>
      </c>
      <c r="B35" s="35" t="str">
        <f t="shared" ref="B35:D37" si="0">B4</f>
        <v>ТАSК Ukrainskyi Kapital</v>
      </c>
      <c r="C35" s="110">
        <f t="shared" si="0"/>
        <v>3.6180899999999676</v>
      </c>
      <c r="D35" s="94">
        <f t="shared" si="0"/>
        <v>3.7731781487013081E-3</v>
      </c>
      <c r="E35" s="111">
        <f>G4</f>
        <v>0</v>
      </c>
    </row>
    <row r="36" spans="1:5" x14ac:dyDescent="0.2">
      <c r="A36" s="22">
        <v>2</v>
      </c>
      <c r="B36" s="35" t="str">
        <f t="shared" si="0"/>
        <v>Optimum</v>
      </c>
      <c r="C36" s="110">
        <f t="shared" si="0"/>
        <v>-1.6515</v>
      </c>
      <c r="D36" s="94">
        <f t="shared" si="0"/>
        <v>-6.6354809108484271E-3</v>
      </c>
      <c r="E36" s="111">
        <f>G5</f>
        <v>0</v>
      </c>
    </row>
    <row r="37" spans="1:5" x14ac:dyDescent="0.2">
      <c r="A37" s="22">
        <v>3</v>
      </c>
      <c r="B37" s="35" t="str">
        <f t="shared" si="0"/>
        <v>Zbalansovanyi Fond Parytet</v>
      </c>
      <c r="C37" s="110">
        <f t="shared" si="0"/>
        <v>-27.527090000000086</v>
      </c>
      <c r="D37" s="94">
        <f t="shared" si="0"/>
        <v>-1.8835333061614286E-2</v>
      </c>
      <c r="E37" s="111">
        <f>G6</f>
        <v>0</v>
      </c>
    </row>
    <row r="38" spans="1:5" x14ac:dyDescent="0.2">
      <c r="B38" s="35"/>
      <c r="C38" s="110"/>
      <c r="D38" s="94"/>
      <c r="E38" s="111"/>
    </row>
  </sheetData>
  <mergeCells count="5">
    <mergeCell ref="A9:G9"/>
    <mergeCell ref="A2:A3"/>
    <mergeCell ref="A1:G1"/>
    <mergeCell ref="C2:D2"/>
    <mergeCell ref="E2:F2"/>
  </mergeCells>
  <phoneticPr fontId="12" type="noConversion"/>
  <pageMargins left="0.75" right="0.75" top="1" bottom="1" header="0.5" footer="0.5"/>
  <pageSetup paperSize="9" orientation="portrait" verticalDpi="12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D24"/>
  <sheetViews>
    <sheetView zoomScale="85" workbookViewId="0">
      <selection activeCell="A15" sqref="A15"/>
    </sheetView>
  </sheetViews>
  <sheetFormatPr defaultRowHeight="12.75" x14ac:dyDescent="0.2"/>
  <cols>
    <col min="1" max="1" width="49.42578125" bestFit="1" customWidth="1"/>
    <col min="2" max="2" width="12.7109375" customWidth="1"/>
    <col min="3" max="3" width="2.7109375" customWidth="1"/>
  </cols>
  <sheetData>
    <row r="1" spans="1:4" ht="15.75" thickBot="1" x14ac:dyDescent="0.25">
      <c r="A1" s="63" t="s">
        <v>81</v>
      </c>
      <c r="B1" s="64" t="s">
        <v>104</v>
      </c>
      <c r="C1" s="10"/>
      <c r="D1" s="10"/>
    </row>
    <row r="2" spans="1:4" ht="14.25" x14ac:dyDescent="0.2">
      <c r="A2" s="26" t="s">
        <v>113</v>
      </c>
      <c r="B2" s="130">
        <v>-1.8835333061545279E-2</v>
      </c>
      <c r="C2" s="10"/>
      <c r="D2" s="10"/>
    </row>
    <row r="3" spans="1:4" ht="14.25" x14ac:dyDescent="0.2">
      <c r="A3" s="26" t="s">
        <v>115</v>
      </c>
      <c r="B3" s="130">
        <v>-6.6354809108477575E-3</v>
      </c>
      <c r="C3" s="10"/>
      <c r="D3" s="10"/>
    </row>
    <row r="4" spans="1:4" ht="14.25" x14ac:dyDescent="0.2">
      <c r="A4" s="26" t="s">
        <v>114</v>
      </c>
      <c r="B4" s="130">
        <v>3.7731781486747273E-3</v>
      </c>
      <c r="C4" s="10"/>
      <c r="D4" s="10"/>
    </row>
    <row r="5" spans="1:4" ht="14.25" x14ac:dyDescent="0.2">
      <c r="A5" s="191" t="s">
        <v>105</v>
      </c>
      <c r="B5" s="131">
        <v>-7.2325452745727698E-3</v>
      </c>
      <c r="C5" s="10"/>
      <c r="D5" s="10"/>
    </row>
    <row r="6" spans="1:4" ht="14.25" x14ac:dyDescent="0.2">
      <c r="A6" s="191" t="s">
        <v>19</v>
      </c>
      <c r="B6" s="131">
        <v>1.562713385488812E-2</v>
      </c>
      <c r="C6" s="10"/>
      <c r="D6" s="10"/>
    </row>
    <row r="7" spans="1:4" ht="14.25" x14ac:dyDescent="0.2">
      <c r="A7" s="191" t="s">
        <v>18</v>
      </c>
      <c r="B7" s="131">
        <v>-4.7592862966684413E-3</v>
      </c>
      <c r="C7" s="10"/>
      <c r="D7" s="10"/>
    </row>
    <row r="8" spans="1:4" ht="14.25" x14ac:dyDescent="0.2">
      <c r="A8" s="191" t="s">
        <v>106</v>
      </c>
      <c r="B8" s="131">
        <v>-5.536464338037872E-2</v>
      </c>
      <c r="C8" s="10"/>
      <c r="D8" s="10"/>
    </row>
    <row r="9" spans="1:4" ht="14.25" x14ac:dyDescent="0.2">
      <c r="A9" s="191" t="s">
        <v>107</v>
      </c>
      <c r="B9" s="131">
        <v>-4.1908487348336965E-2</v>
      </c>
      <c r="C9" s="10"/>
      <c r="D9" s="10"/>
    </row>
    <row r="10" spans="1:4" ht="14.25" x14ac:dyDescent="0.2">
      <c r="A10" s="191" t="s">
        <v>108</v>
      </c>
      <c r="B10" s="131">
        <v>1.4438356164383563E-2</v>
      </c>
      <c r="C10" s="10"/>
      <c r="D10" s="10"/>
    </row>
    <row r="11" spans="1:4" ht="15" thickBot="1" x14ac:dyDescent="0.25">
      <c r="A11" s="218" t="s">
        <v>109</v>
      </c>
      <c r="B11" s="132">
        <v>-6.8886468912444765E-2</v>
      </c>
      <c r="C11" s="10"/>
      <c r="D11" s="10"/>
    </row>
    <row r="12" spans="1:4" x14ac:dyDescent="0.2">
      <c r="B12" s="10"/>
      <c r="C12" s="10"/>
      <c r="D12" s="10"/>
    </row>
    <row r="13" spans="1:4" ht="14.25" x14ac:dyDescent="0.2">
      <c r="A13" s="52"/>
      <c r="B13" s="53"/>
      <c r="C13" s="10"/>
      <c r="D13" s="10"/>
    </row>
    <row r="14" spans="1:4" ht="14.25" x14ac:dyDescent="0.2">
      <c r="A14" s="52"/>
      <c r="B14" s="53"/>
      <c r="C14" s="10"/>
      <c r="D14" s="10"/>
    </row>
    <row r="15" spans="1:4" ht="14.25" x14ac:dyDescent="0.2">
      <c r="A15" s="52"/>
      <c r="B15" s="53"/>
      <c r="C15" s="10"/>
      <c r="D15" s="10"/>
    </row>
    <row r="16" spans="1:4" ht="14.25" x14ac:dyDescent="0.2">
      <c r="A16" s="52"/>
      <c r="B16" s="53"/>
      <c r="C16" s="10"/>
      <c r="D16" s="10"/>
    </row>
    <row r="17" spans="1:4" ht="14.25" x14ac:dyDescent="0.2">
      <c r="A17" s="52"/>
      <c r="B17" s="53"/>
      <c r="C17" s="10"/>
      <c r="D17" s="10"/>
    </row>
    <row r="18" spans="1:4" x14ac:dyDescent="0.2">
      <c r="B18" s="10"/>
    </row>
    <row r="22" spans="1:4" x14ac:dyDescent="0.2">
      <c r="A22" s="7"/>
      <c r="B22" s="8"/>
    </row>
    <row r="23" spans="1:4" x14ac:dyDescent="0.2">
      <c r="B23" s="8"/>
    </row>
    <row r="24" spans="1:4" x14ac:dyDescent="0.2">
      <c r="B24" s="8"/>
    </row>
  </sheetData>
  <autoFilter ref="A1:B1"/>
  <phoneticPr fontId="12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13</vt:i4>
      </vt:variant>
    </vt:vector>
  </HeadingPairs>
  <TitlesOfParts>
    <vt:vector size="13" baseType="lpstr">
      <vt:lpstr>IDX + ROR</vt:lpstr>
      <vt:lpstr>O_NAV</vt:lpstr>
      <vt:lpstr>O_ROR</vt:lpstr>
      <vt:lpstr>O_dynamics NAV</vt:lpstr>
      <vt:lpstr>O_diagram(ROR)</vt:lpstr>
      <vt:lpstr>І_NAV</vt:lpstr>
      <vt:lpstr>І_ROR</vt:lpstr>
      <vt:lpstr>І_dynamics NAV</vt:lpstr>
      <vt:lpstr>І_diagram(ROR)</vt:lpstr>
      <vt:lpstr>C_NAV</vt:lpstr>
      <vt:lpstr>C_ROR</vt:lpstr>
      <vt:lpstr>C_dynamics NAV</vt:lpstr>
      <vt:lpstr>C_diagram(ROR)</vt:lpstr>
    </vt:vector>
  </TitlesOfParts>
  <Company>UAIB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lastModifiedBy>Никита</cp:lastModifiedBy>
  <dcterms:created xsi:type="dcterms:W3CDTF">2010-05-19T12:57:40Z</dcterms:created>
  <dcterms:modified xsi:type="dcterms:W3CDTF">2019-10-10T20:59:05Z</dcterms:modified>
</cp:coreProperties>
</file>