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ВЧА'!$B$3:$G$21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2" i="14"/>
  <c r="E63"/>
  <c r="E64"/>
  <c r="E65"/>
  <c r="D62"/>
  <c r="D63"/>
  <c r="D64"/>
  <c r="D65"/>
  <c r="C62"/>
  <c r="C63"/>
  <c r="C64"/>
  <c r="C65"/>
  <c r="B62"/>
  <c r="B63"/>
  <c r="B64"/>
  <c r="B65"/>
  <c r="E66"/>
  <c r="D66"/>
  <c r="C66"/>
  <c r="B66"/>
  <c r="C21" i="12"/>
  <c r="C25" s="1"/>
  <c r="D25" s="1"/>
  <c r="E38" i="17"/>
  <c r="D38"/>
  <c r="C38"/>
  <c r="B38"/>
  <c r="C28" i="12"/>
  <c r="D28"/>
  <c r="C29"/>
  <c r="D29"/>
  <c r="C30"/>
  <c r="D30"/>
  <c r="C31"/>
  <c r="D31"/>
  <c r="C32"/>
  <c r="D32"/>
  <c r="C33"/>
  <c r="D33"/>
  <c r="C34"/>
  <c r="D34"/>
  <c r="C35"/>
  <c r="D35"/>
  <c r="B28"/>
  <c r="B29"/>
  <c r="B30"/>
  <c r="B31"/>
  <c r="B32"/>
  <c r="B33"/>
  <c r="B34"/>
  <c r="B35"/>
  <c r="I8" i="16"/>
  <c r="H8"/>
  <c r="G8"/>
  <c r="F8"/>
  <c r="E8"/>
  <c r="E38" i="20"/>
  <c r="D38"/>
  <c r="C38"/>
  <c r="B38"/>
  <c r="B37" i="17"/>
  <c r="C27" i="12"/>
  <c r="B27"/>
  <c r="C26"/>
  <c r="B26"/>
  <c r="E37" i="20"/>
  <c r="D37"/>
  <c r="C37"/>
  <c r="B37"/>
  <c r="E36"/>
  <c r="D36"/>
  <c r="C36"/>
  <c r="B36"/>
  <c r="I7" i="24"/>
  <c r="H7"/>
  <c r="G7"/>
  <c r="F7"/>
  <c r="E7"/>
  <c r="E37" i="17"/>
  <c r="D37"/>
  <c r="C37"/>
  <c r="E36"/>
  <c r="D36"/>
  <c r="C36"/>
  <c r="B36"/>
  <c r="E7" i="22"/>
  <c r="E61" i="14"/>
  <c r="E60"/>
  <c r="E59"/>
  <c r="E58"/>
  <c r="E57"/>
  <c r="D61"/>
  <c r="D60"/>
  <c r="D59"/>
  <c r="D58"/>
  <c r="D57"/>
  <c r="C61"/>
  <c r="C60"/>
  <c r="C59"/>
  <c r="C58"/>
  <c r="C57"/>
  <c r="B61"/>
  <c r="B60"/>
  <c r="B59"/>
  <c r="B58"/>
  <c r="B57"/>
  <c r="I22" i="21"/>
  <c r="H22"/>
  <c r="G22"/>
  <c r="F22"/>
  <c r="E22"/>
  <c r="E67" i="14"/>
  <c r="E68"/>
  <c r="C67"/>
  <c r="C68"/>
  <c r="D27" i="12"/>
  <c r="D26"/>
  <c r="F6" i="23"/>
  <c r="E6"/>
  <c r="F7" i="22"/>
  <c r="D21" i="12"/>
</calcChain>
</file>

<file path=xl/sharedStrings.xml><?xml version="1.0" encoding="utf-8"?>
<sst xmlns="http://schemas.openxmlformats.org/spreadsheetml/2006/main" count="385" uniqueCount="164">
  <si>
    <t>ТОВ КУА "АРТ-КАПІТАЛ Менеджмент"</t>
  </si>
  <si>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</si>
  <si>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</si>
  <si>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</si>
  <si>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</si>
  <si>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</si>
  <si>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</si>
  <si>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</si>
  <si>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</si>
  <si>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</si>
  <si>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</si>
  <si>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</si>
  <si>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</si>
  <si>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</si>
  <si>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</si>
  <si>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</si>
  <si>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</si>
  <si>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</si>
  <si>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</si>
  <si>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</si>
  <si>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</si>
  <si>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</si>
  <si>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March</t>
  </si>
  <si>
    <t>April</t>
  </si>
  <si>
    <t>YTD 2017</t>
  </si>
  <si>
    <t>Index</t>
  </si>
  <si>
    <t>Monthly change</t>
  </si>
  <si>
    <t>YTD change</t>
  </si>
  <si>
    <t>SHANGHAI SE COMPOSITE (China)</t>
  </si>
  <si>
    <t>FTSE 100 (Great Britain)</t>
  </si>
  <si>
    <t>RTSI (Russia)</t>
  </si>
  <si>
    <t>S&amp;P 500 (USA)</t>
  </si>
  <si>
    <t>DAX (Germany)</t>
  </si>
  <si>
    <t>MICEX (Russia)</t>
  </si>
  <si>
    <t>DJIA (USA)</t>
  </si>
  <si>
    <t>NIKKEI 225 (Japan)</t>
  </si>
  <si>
    <t>HANG SENG (Hong Kong)</t>
  </si>
  <si>
    <t>CAC 40 (France)</t>
  </si>
  <si>
    <t>WIG20 (Poland)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</si>
  <si>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</si>
  <si>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</si>
  <si>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</si>
  <si>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</si>
  <si>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</si>
  <si>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</si>
  <si>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</si>
  <si>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</si>
  <si>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</si>
  <si>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KINTO-Klasychnyi</t>
  </si>
  <si>
    <t>Sofiivskyi</t>
  </si>
  <si>
    <t>UNIVER.UA/Myhailo Hrushevskyi: Fond Derzhavnykh Paperiv</t>
  </si>
  <si>
    <t>KINTO-Ekviti</t>
  </si>
  <si>
    <t>Altus – Depozyt</t>
  </si>
  <si>
    <t>UNIVER.UA/Taras Shevchenko: Fond Zaoshchadzhen</t>
  </si>
  <si>
    <t>OTP Fond Aktsii</t>
  </si>
  <si>
    <t>ОТP Klasychnyi</t>
  </si>
  <si>
    <t>Altus – Zbalansovanyi</t>
  </si>
  <si>
    <t>VSI</t>
  </si>
  <si>
    <t>KINTO-Kaznacheiskyi</t>
  </si>
  <si>
    <t>Argentum</t>
  </si>
  <si>
    <t>UNIVER.UA/Volodymyr Velykyi: Fond Zbalansovanyi</t>
  </si>
  <si>
    <t>ТАSK Resurs</t>
  </si>
  <si>
    <t>UNIVER.UA/Iaroslav Mudryi: Fond Aktsii</t>
  </si>
  <si>
    <t>Nadbannia</t>
  </si>
  <si>
    <t>Bonum Optimum</t>
  </si>
  <si>
    <t>Altus-Stratehichnyi</t>
  </si>
  <si>
    <t>Total</t>
  </si>
  <si>
    <t>PrJSC “KINTO”</t>
  </si>
  <si>
    <t>LLC AMC  "IVEKS ESSET MENEDZHMENT"</t>
  </si>
  <si>
    <t>LLC AMC “Univer Menedzhment”</t>
  </si>
  <si>
    <t>LLC AMC "Altus Assets Activitis"</t>
  </si>
  <si>
    <t>LLC AMC "OTP Kapital"</t>
  </si>
  <si>
    <t>LLC AMC "Altus Essets Activitis"</t>
  </si>
  <si>
    <t>LLC AMC "Vsesvit"</t>
  </si>
  <si>
    <t>LLC AMC "TASK-Invest"</t>
  </si>
  <si>
    <t>LLC AMC "АRТ - КАPITAL  Menedzhment"</t>
  </si>
  <si>
    <t>LLC AMC "Bonum Grup"</t>
  </si>
  <si>
    <t>LLC AMC "OZON"</t>
  </si>
  <si>
    <t>Others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</si>
  <si>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</si>
  <si>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</si>
  <si>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</si>
  <si>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</si>
  <si>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</si>
  <si>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 xml:space="preserve">1 month </t>
  </si>
  <si>
    <t>6 months</t>
  </si>
  <si>
    <t>1 year</t>
  </si>
  <si>
    <t xml:space="preserve">3 months </t>
  </si>
  <si>
    <t>YTD</t>
  </si>
  <si>
    <t>since the fund's inception</t>
  </si>
  <si>
    <t>since the fund's inception, % per annum (average)*</t>
  </si>
  <si>
    <t>ОТP klasychnyi</t>
  </si>
  <si>
    <t>ОТP Fond Aktsii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</si>
  <si>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</si>
  <si>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</si>
  <si>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</si>
  <si>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</si>
  <si>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</si>
  <si>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</si>
  <si>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</si>
  <si>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</si>
  <si>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</si>
  <si>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</si>
  <si>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</si>
  <si>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</si>
  <si>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</si>
  <si>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</si>
  <si>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Altus-Zbalansovanyi</t>
  </si>
  <si>
    <t>KINTO- Kaznacheiskyi</t>
  </si>
  <si>
    <t>Argebtum</t>
  </si>
  <si>
    <t>NAV change, UAH thsd.</t>
  </si>
  <si>
    <t>NAV change, %</t>
  </si>
  <si>
    <t>Net inflow/ outflow of capital, UAH thsd.</t>
  </si>
  <si>
    <t>1 month*</t>
  </si>
  <si>
    <t>ТАSК Resurs</t>
  </si>
  <si>
    <t>KINTO- Кlasychnyi</t>
  </si>
  <si>
    <t>OTP 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</si>
  <si>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</si>
  <si>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</si>
  <si>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</si>
  <si>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</si>
  <si>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</si>
  <si>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</si>
  <si>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</si>
  <si>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</si>
  <si>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Аurum</t>
  </si>
  <si>
    <t>ТАSК Ukrainskyi Kapital</t>
  </si>
  <si>
    <t>Zbalansovanyi Fond "Parytet"</t>
  </si>
  <si>
    <t xml:space="preserve">Optimum </t>
  </si>
  <si>
    <t>LLC AMC "ТАSК-Іnvest"</t>
  </si>
  <si>
    <t>LLC AMC "SЕМ"</t>
  </si>
  <si>
    <t>unit</t>
  </si>
  <si>
    <t>specialized</t>
  </si>
  <si>
    <t>diversified</t>
  </si>
  <si>
    <t>Interval Funds' Rates of Return. Sorting by the Date of Reaching Compliance with the Standards</t>
  </si>
  <si>
    <t>Оptimum</t>
  </si>
  <si>
    <t>Aurum</t>
  </si>
  <si>
    <t>Interval Funds' Dynamics.  Ranking by Net Inflow</t>
  </si>
  <si>
    <t xml:space="preserve">Net inflow/outflow of capital over the month, UAH thsd </t>
  </si>
  <si>
    <t>ТАSК Ukrainckyi Kapital</t>
  </si>
  <si>
    <t>NAV Change, UAH thsd.</t>
  </si>
  <si>
    <t>NAV Change, %</t>
  </si>
  <si>
    <t>Net inflow-outflow,   UAH thsd.</t>
  </si>
  <si>
    <t>Optimum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</si>
  <si>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</si>
  <si>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</si>
  <si>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</si>
  <si>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</si>
  <si>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</si>
  <si>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pcs.</t>
  </si>
  <si>
    <t>NAV per one security, UAH</t>
  </si>
  <si>
    <t>Security nominal, UAH</t>
  </si>
  <si>
    <t>Indeks Ukrainskoi Birzhi</t>
  </si>
  <si>
    <t>AntyBank</t>
  </si>
  <si>
    <t>ТАSК Universal</t>
  </si>
  <si>
    <t>PrJSC "Kinto"</t>
  </si>
  <si>
    <t>LLC AMC "ART KAPITAL Menedzhment"</t>
  </si>
  <si>
    <t>non-diversified</t>
  </si>
  <si>
    <t>Closed-End Funds' Dynamics/  Sorting by Net Inflows</t>
  </si>
  <si>
    <t>Number of Securities in Circulation</t>
  </si>
  <si>
    <t>Net inflow/ outflow of capital during month, UAH thsd.</t>
  </si>
  <si>
    <t>Closed-end Funds' Rates of Return. Sorting by the Date of Reaching Compliance with the Standards</t>
  </si>
  <si>
    <t>1 Month*</t>
  </si>
  <si>
    <t>(*) All funds are diversified unit funds.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</si>
</sst>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 style="dotted">
        <color indexed="55"/>
      </right>
      <top style="dotted">
        <color indexed="55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10" fontId="19" fillId="0" borderId="45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4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0" fillId="0" borderId="57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60" xfId="4" applyFont="1" applyFill="1" applyBorder="1" applyAlignment="1">
      <alignment vertical="center" wrapText="1"/>
    </xf>
    <xf numFmtId="0" fontId="21" fillId="0" borderId="0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1" xfId="3" applyFont="1" applyFill="1" applyBorder="1" applyAlignment="1">
      <alignment vertical="center" wrapText="1"/>
    </xf>
    <xf numFmtId="0" fontId="21" fillId="0" borderId="62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3" xfId="0" applyFont="1" applyBorder="1"/>
    <xf numFmtId="0" fontId="10" fillId="0" borderId="5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6" xfId="0" applyFont="1" applyBorder="1" applyAlignment="1">
      <alignment vertical="top" wrapText="1"/>
    </xf>
    <xf numFmtId="0" fontId="9" fillId="0" borderId="67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68" xfId="0" applyFont="1" applyBorder="1"/>
    <xf numFmtId="0" fontId="21" fillId="0" borderId="69" xfId="4" applyFont="1" applyFill="1" applyBorder="1" applyAlignment="1">
      <alignment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70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1" fillId="0" borderId="21" xfId="4" applyFont="1" applyFill="1" applyBorder="1" applyAlignment="1">
      <alignment vertical="center" wrapText="1"/>
    </xf>
    <xf numFmtId="0" fontId="24" fillId="0" borderId="71" xfId="0" applyFont="1" applyBorder="1" applyAlignment="1">
      <alignment horizontal="center" vertical="center" wrapText="1"/>
    </xf>
    <xf numFmtId="0" fontId="9" fillId="0" borderId="62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4" fillId="0" borderId="72" xfId="4" applyFont="1" applyFill="1" applyBorder="1" applyAlignment="1">
      <alignment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75E-2"/>
          <c:y val="0.29118882898119081"/>
          <c:w val="0.94700933744769766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2154430031661228E-3"/>
                  <c:y val="1.081433049960776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-7.5031870333273076E-3</c:v>
                </c:pt>
                <c:pt idx="1">
                  <c:v>1.3688575727549779E-2</c:v>
                </c:pt>
                <c:pt idx="2">
                  <c:v>4.1749952856873662E-2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645582446466295E-3"/>
                  <c:y val="9.9355407358761964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0.11066582820843496</c:v>
                </c:pt>
                <c:pt idx="1">
                  <c:v>-1.9336698462660507E-2</c:v>
                </c:pt>
                <c:pt idx="2">
                  <c:v>0.28406463610776034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3939E-4"/>
                  <c:y val="-2.6205181983806527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707987321848275E-4"/>
                  <c:y val="0.127192007542501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58E-4"/>
                  <c:y val="-1.873080524482343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3.2950471592591637E-2</c:v>
                </c:pt>
                <c:pt idx="1">
                  <c:v>-2.6196749317764991E-3</c:v>
                </c:pt>
                <c:pt idx="2">
                  <c:v>9.0925827988954808E-2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2226583449224043E-4"/>
                  <c:y val="-1.678289085241450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9E-4"/>
                  <c:y val="4.0794713921337954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8.7456699926830986E-2</c:v>
                </c:pt>
                <c:pt idx="1">
                  <c:v>-1.2507847236442013E-2</c:v>
                </c:pt>
                <c:pt idx="2">
                  <c:v>0.16437456079570867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5.4315435225497123E-2</c:v>
                </c:pt>
                <c:pt idx="1">
                  <c:v>-3.3865405025403438E-2</c:v>
                </c:pt>
                <c:pt idx="2">
                  <c:v>0.11056520285629949</c:v>
                </c:pt>
              </c:numCache>
            </c:numRef>
          </c:val>
        </c:ser>
        <c:dLbls>
          <c:showVal val="1"/>
        </c:dLbls>
        <c:gapWidth val="400"/>
        <c:overlap val="-10"/>
        <c:axId val="62177664"/>
        <c:axId val="62179200"/>
      </c:barChart>
      <c:catAx>
        <c:axId val="6217766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179200"/>
        <c:crosses val="autoZero"/>
        <c:auto val="1"/>
        <c:lblAlgn val="ctr"/>
        <c:lblOffset val="0"/>
        <c:tickLblSkip val="1"/>
        <c:tickMarkSkip val="1"/>
      </c:catAx>
      <c:valAx>
        <c:axId val="62179200"/>
        <c:scaling>
          <c:orientation val="minMax"/>
          <c:max val="0.30000000000000004"/>
          <c:min val="-0.1500000000000000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1776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99E-2"/>
          <c:y val="0.85824075910245712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3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15727735584781183"/>
          <c:w val="0.53846153846153844"/>
          <c:h val="0.6384991162776837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SHANGHAI SE COMPOSITE (China)</c:v>
                </c:pt>
                <c:pt idx="1">
                  <c:v>UX Index</c:v>
                </c:pt>
                <c:pt idx="2">
                  <c:v>FTSE 100 (Great Britain)</c:v>
                </c:pt>
                <c:pt idx="3">
                  <c:v>RTSI (Russia)</c:v>
                </c:pt>
                <c:pt idx="4">
                  <c:v>S&amp;P 500 (USA)</c:v>
                </c:pt>
                <c:pt idx="5">
                  <c:v>DAX (Germany)</c:v>
                </c:pt>
                <c:pt idx="6">
                  <c:v>MICEX (Russia)</c:v>
                </c:pt>
                <c:pt idx="7">
                  <c:v>DJIA (USA)</c:v>
                </c:pt>
                <c:pt idx="8">
                  <c:v>PFTS Index</c:v>
                </c:pt>
                <c:pt idx="9">
                  <c:v>NIKKEI 225 (Japan)</c:v>
                </c:pt>
                <c:pt idx="10">
                  <c:v>HANG SENG (Hong Kong)</c:v>
                </c:pt>
                <c:pt idx="11">
                  <c:v>CAC 40 (France)</c:v>
                </c:pt>
                <c:pt idx="12">
                  <c:v>WIG20 (Poland)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-2.1056851886446459E-2</c:v>
                </c:pt>
                <c:pt idx="1">
                  <c:v>-1.9336698462660507E-2</c:v>
                </c:pt>
                <c:pt idx="2">
                  <c:v>-1.6247617070786036E-2</c:v>
                </c:pt>
                <c:pt idx="3">
                  <c:v>6.0156586697313053E-4</c:v>
                </c:pt>
                <c:pt idx="4">
                  <c:v>9.0912169025529899E-3</c:v>
                </c:pt>
                <c:pt idx="5">
                  <c:v>1.0163349405946764E-2</c:v>
                </c:pt>
                <c:pt idx="6">
                  <c:v>1.0426374066836885E-2</c:v>
                </c:pt>
                <c:pt idx="7">
                  <c:v>1.3419496090154359E-2</c:v>
                </c:pt>
                <c:pt idx="8">
                  <c:v>1.3688575727549779E-2</c:v>
                </c:pt>
                <c:pt idx="9">
                  <c:v>1.5203133279673819E-2</c:v>
                </c:pt>
                <c:pt idx="10">
                  <c:v>2.0883732677936306E-2</c:v>
                </c:pt>
                <c:pt idx="11">
                  <c:v>2.8271296688537451E-2</c:v>
                </c:pt>
                <c:pt idx="12">
                  <c:v>9.2331660508465196E-2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SHANGHAI SE COMPOSITE (China)</c:v>
                </c:pt>
                <c:pt idx="1">
                  <c:v>UX Index</c:v>
                </c:pt>
                <c:pt idx="2">
                  <c:v>FTSE 100 (Great Britain)</c:v>
                </c:pt>
                <c:pt idx="3">
                  <c:v>RTSI (Russia)</c:v>
                </c:pt>
                <c:pt idx="4">
                  <c:v>S&amp;P 500 (USA)</c:v>
                </c:pt>
                <c:pt idx="5">
                  <c:v>DAX (Germany)</c:v>
                </c:pt>
                <c:pt idx="6">
                  <c:v>MICEX (Russia)</c:v>
                </c:pt>
                <c:pt idx="7">
                  <c:v>DJIA (USA)</c:v>
                </c:pt>
                <c:pt idx="8">
                  <c:v>PFTS Index</c:v>
                </c:pt>
                <c:pt idx="9">
                  <c:v>NIKKEI 225 (Japan)</c:v>
                </c:pt>
                <c:pt idx="10">
                  <c:v>HANG SENG (Hong Kong)</c:v>
                </c:pt>
                <c:pt idx="11">
                  <c:v>CAC 40 (France)</c:v>
                </c:pt>
                <c:pt idx="12">
                  <c:v>WIG20 (Poland)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1.8914459075410006E-2</c:v>
                </c:pt>
                <c:pt idx="1">
                  <c:v>0.28406463610776034</c:v>
                </c:pt>
                <c:pt idx="2">
                  <c:v>1.1752379828826376E-2</c:v>
                </c:pt>
                <c:pt idx="3">
                  <c:v>-2.6069249995630317E-2</c:v>
                </c:pt>
                <c:pt idx="4">
                  <c:v>5.999306438561991E-2</c:v>
                </c:pt>
                <c:pt idx="5">
                  <c:v>8.618947607424654E-2</c:v>
                </c:pt>
                <c:pt idx="6">
                  <c:v>-8.5943625840196103E-2</c:v>
                </c:pt>
                <c:pt idx="7">
                  <c:v>5.6546036333400274E-2</c:v>
                </c:pt>
                <c:pt idx="8">
                  <c:v>4.1749952856873662E-2</c:v>
                </c:pt>
                <c:pt idx="9">
                  <c:v>2.695200975286749E-3</c:v>
                </c:pt>
                <c:pt idx="10">
                  <c:v>0.12960541803898962</c:v>
                </c:pt>
                <c:pt idx="11">
                  <c:v>8.8635457076307045E-2</c:v>
                </c:pt>
                <c:pt idx="12">
                  <c:v>0.22121233918369021</c:v>
                </c:pt>
              </c:numCache>
            </c:numRef>
          </c:val>
        </c:ser>
        <c:dLbls>
          <c:showVal val="1"/>
        </c:dLbls>
        <c:gapWidth val="100"/>
        <c:overlap val="-20"/>
        <c:axId val="62470784"/>
        <c:axId val="62472576"/>
      </c:barChart>
      <c:catAx>
        <c:axId val="6247078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472576"/>
        <c:crosses val="autoZero"/>
        <c:lblAlgn val="ctr"/>
        <c:lblOffset val="100"/>
        <c:tickLblSkip val="1"/>
        <c:tickMarkSkip val="1"/>
      </c:catAx>
      <c:valAx>
        <c:axId val="62472576"/>
        <c:scaling>
          <c:orientation val="minMax"/>
          <c:max val="0.30000000000000004"/>
          <c:min val="-0.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4707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24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04"/>
          <c:y val="0.32017612428069386"/>
          <c:w val="0.34048257372654167"/>
          <c:h val="0.353070931569806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0156111774358533E-2"/>
                  <c:y val="-0.1324154939537248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9104249131210833E-2"/>
                  <c:y val="-4.016640748424412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403841369197731"/>
                  <c:y val="-5.3811246336562549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1903508504436491"/>
                  <c:y val="-2.0817435694825411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6660618103473835E-2"/>
                  <c:y val="7.6414890781830044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5.6352165090990468E-2"/>
                  <c:y val="0.11556413001630803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7.1507721151897213E-2"/>
                  <c:y val="7.3897140812595227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8.8206447875055327E-2"/>
                  <c:y val="0.11597921586523231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37451779583797E-2"/>
                  <c:y val="2.8053135455854625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8624968109188166E-2"/>
                  <c:y val="-0.10421158941899811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906789216345775E-2"/>
                  <c:y val="-0.11783498506124855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OTP Fond Aktsii</c:v>
                </c:pt>
                <c:pt idx="8">
                  <c:v>ОТP Klasychnyi</c:v>
                </c:pt>
                <c:pt idx="9">
                  <c:v>Altus – Zbalansovanyi</c:v>
                </c:pt>
                <c:pt idx="10">
                  <c:v>VSI</c:v>
                </c:pt>
              </c:strCache>
            </c:strRef>
          </c:cat>
          <c:val>
            <c:numRef>
              <c:f>В_ВЧА!$C$25:$C$35</c:f>
              <c:numCache>
                <c:formatCode>#,##0.00</c:formatCode>
                <c:ptCount val="11"/>
                <c:pt idx="0">
                  <c:v>7866069.7398999929</c:v>
                </c:pt>
                <c:pt idx="1">
                  <c:v>23337235.800000001</c:v>
                </c:pt>
                <c:pt idx="2">
                  <c:v>4666416.5599999996</c:v>
                </c:pt>
                <c:pt idx="3">
                  <c:v>4154329.83</c:v>
                </c:pt>
                <c:pt idx="4">
                  <c:v>3980320.31</c:v>
                </c:pt>
                <c:pt idx="5">
                  <c:v>3625627.65</c:v>
                </c:pt>
                <c:pt idx="6">
                  <c:v>3217345.15</c:v>
                </c:pt>
                <c:pt idx="7">
                  <c:v>3002139.59</c:v>
                </c:pt>
                <c:pt idx="8">
                  <c:v>2990110.06</c:v>
                </c:pt>
                <c:pt idx="9">
                  <c:v>2823283.26</c:v>
                </c:pt>
                <c:pt idx="10">
                  <c:v>1661724.17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OTP Fond Aktsii</c:v>
                </c:pt>
                <c:pt idx="8">
                  <c:v>ОТP Klasychnyi</c:v>
                </c:pt>
                <c:pt idx="9">
                  <c:v>Altus – Zbalansovanyi</c:v>
                </c:pt>
                <c:pt idx="10">
                  <c:v>VSI</c:v>
                </c:pt>
              </c:strCache>
            </c:strRef>
          </c:cat>
          <c:val>
            <c:numRef>
              <c:f>В_ВЧА!$D$25:$D$35</c:f>
              <c:numCache>
                <c:formatCode>0.00%</c:formatCode>
                <c:ptCount val="11"/>
                <c:pt idx="0">
                  <c:v>0.12826939707689408</c:v>
                </c:pt>
                <c:pt idx="1">
                  <c:v>0.38055258400815628</c:v>
                </c:pt>
                <c:pt idx="2">
                  <c:v>7.6093711148363649E-2</c:v>
                </c:pt>
                <c:pt idx="3">
                  <c:v>6.7743282245477612E-2</c:v>
                </c:pt>
                <c:pt idx="4">
                  <c:v>6.490576656686331E-2</c:v>
                </c:pt>
                <c:pt idx="5">
                  <c:v>5.9121910695992499E-2</c:v>
                </c:pt>
                <c:pt idx="6">
                  <c:v>5.2464183032277074E-2</c:v>
                </c:pt>
                <c:pt idx="7">
                  <c:v>4.8954897157429705E-2</c:v>
                </c:pt>
                <c:pt idx="8">
                  <c:v>4.8758735591204132E-2</c:v>
                </c:pt>
                <c:pt idx="9">
                  <c:v>4.6038346151516849E-2</c:v>
                </c:pt>
                <c:pt idx="10">
                  <c:v>2.7097186325824786E-2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304639745606396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8722621352558503E-2"/>
          <c:y val="0.38398395788945999"/>
          <c:w val="0.90627428951888589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692526260313272E-3"/>
                  <c:y val="-4.6413006350517544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VSI</c:v>
                </c:pt>
                <c:pt idx="1">
                  <c:v>ОТP Fond Aktsii</c:v>
                </c:pt>
                <c:pt idx="2">
                  <c:v>ОТP Klasychnyi</c:v>
                </c:pt>
                <c:pt idx="3">
                  <c:v>Nadbannia</c:v>
                </c:pt>
                <c:pt idx="4">
                  <c:v>Sofiivskyi</c:v>
                </c:pt>
                <c:pt idx="5">
                  <c:v>ТАSK Resurs</c:v>
                </c:pt>
                <c:pt idx="6">
                  <c:v>UNIVER.UA/Iaroslav Mudryi: Fond Aktsii</c:v>
                </c:pt>
                <c:pt idx="7">
                  <c:v>KINTO-Ekviti</c:v>
                </c:pt>
                <c:pt idx="8">
                  <c:v>UNIVER.UA/Volodymyr Velykyi: Fond Zbalansovanyi</c:v>
                </c:pt>
                <c:pt idx="9">
                  <c:v>KINTO-Klasychnyi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83.202409999999915</c:v>
                </c:pt>
                <c:pt idx="1">
                  <c:v>76.586639999999676</c:v>
                </c:pt>
                <c:pt idx="2">
                  <c:v>75.907280000000256</c:v>
                </c:pt>
                <c:pt idx="3">
                  <c:v>14.546680000000052</c:v>
                </c:pt>
                <c:pt idx="4">
                  <c:v>66.337474999999628</c:v>
                </c:pt>
                <c:pt idx="5">
                  <c:v>-27.734410000000036</c:v>
                </c:pt>
                <c:pt idx="6">
                  <c:v>-36.479550000000046</c:v>
                </c:pt>
                <c:pt idx="7">
                  <c:v>-23.399689999999943</c:v>
                </c:pt>
                <c:pt idx="8">
                  <c:v>-34.29488000000012</c:v>
                </c:pt>
                <c:pt idx="9">
                  <c:v>64.02197000000254</c:v>
                </c:pt>
                <c:pt idx="10">
                  <c:v>48.756099999999719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1453324027977412E-3"/>
                  <c:y val="-6.626806274041786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218982562609197E-3"/>
                  <c:y val="-2.065079626670862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6603947966296296E-4"/>
                  <c:y val="3.725909250856410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8103583767178623E-4"/>
                  <c:y val="-3.82931277008166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865398522186362E-3"/>
                  <c:y val="-2.5730129385995535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2423986288165653E-3"/>
                  <c:y val="-2.5730129385995535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2.5176421170492651E-5"/>
                  <c:y val="-6.679793236882817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7405869290869071E-3"/>
                  <c:y val="5.3071506529066247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740587249038395E-3"/>
                  <c:y val="-6.71724608739349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7405875689903271E-3"/>
                  <c:y val="6.2465364610452224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2424002285750602E-3"/>
                  <c:y val="-4.9800986368854196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28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63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6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71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0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78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VSI</c:v>
                </c:pt>
                <c:pt idx="1">
                  <c:v>ОТP Fond Aktsii</c:v>
                </c:pt>
                <c:pt idx="2">
                  <c:v>ОТP Klasychnyi</c:v>
                </c:pt>
                <c:pt idx="3">
                  <c:v>Nadbannia</c:v>
                </c:pt>
                <c:pt idx="4">
                  <c:v>Sofiivskyi</c:v>
                </c:pt>
                <c:pt idx="5">
                  <c:v>ТАSK Resurs</c:v>
                </c:pt>
                <c:pt idx="6">
                  <c:v>UNIVER.UA/Iaroslav Mudryi: Fond Aktsii</c:v>
                </c:pt>
                <c:pt idx="7">
                  <c:v>KINTO-Ekviti</c:v>
                </c:pt>
                <c:pt idx="8">
                  <c:v>UNIVER.UA/Volodymyr Velykyi: Fond Zbalansovanyi</c:v>
                </c:pt>
                <c:pt idx="9">
                  <c:v>KINTO-Klasychnyi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99.192830081143654</c:v>
                </c:pt>
                <c:pt idx="1">
                  <c:v>74.119387417565775</c:v>
                </c:pt>
                <c:pt idx="2">
                  <c:v>37.843450311000481</c:v>
                </c:pt>
                <c:pt idx="3">
                  <c:v>1.4048050191891726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-1.7569498456271857</c:v>
                </c:pt>
                <c:pt idx="8">
                  <c:v>-3.9265992605041879</c:v>
                </c:pt>
                <c:pt idx="9">
                  <c:v>-9.3032113117844677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62996864"/>
        <c:axId val="62998400"/>
      </c:barChart>
      <c:lineChart>
        <c:grouping val="standard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262037205019504E-2"/>
                  <c:y val="-9.106351125131807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726886785093523E-2"/>
                  <c:y val="-5.967604794150112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6565856252898846E-3"/>
                  <c:y val="5.11694938111915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97102896835067E-2"/>
                  <c:y val="4.905977818680159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750321571533643E-2"/>
                  <c:y val="4.372026974813136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750321891485323E-2"/>
                  <c:y val="0.11628717523583124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750322211436923E-2"/>
                  <c:y val="9.878755406506629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726888704803536E-2"/>
                  <c:y val="0.10976323788971219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506181307986615E-2"/>
                  <c:y val="0.10313865273971544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73756997877178E-2"/>
                  <c:y val="5.6792583019526256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0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93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ВЧА'!$B$57:$B$66</c:f>
              <c:strCache>
                <c:ptCount val="10"/>
                <c:pt idx="0">
                  <c:v>VSI</c:v>
                </c:pt>
                <c:pt idx="1">
                  <c:v>ОТP Fond Aktsii</c:v>
                </c:pt>
                <c:pt idx="2">
                  <c:v>ОТP Klasychnyi</c:v>
                </c:pt>
                <c:pt idx="3">
                  <c:v>Nadbannia</c:v>
                </c:pt>
                <c:pt idx="4">
                  <c:v>Sofiivskyi</c:v>
                </c:pt>
                <c:pt idx="5">
                  <c:v>ТАSK Resurs</c:v>
                </c:pt>
                <c:pt idx="6">
                  <c:v>UNIVER.UA/Iaroslav Mudryi: Fond Aktsii</c:v>
                </c:pt>
                <c:pt idx="7">
                  <c:v>KINTO-Ekviti</c:v>
                </c:pt>
                <c:pt idx="8">
                  <c:v>UNIVER.UA/Volodymyr Velykyi: Fond Zbalansovanyi</c:v>
                </c:pt>
                <c:pt idx="9">
                  <c:v>KINTO-Klasychnyi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5.2709067501229702E-2</c:v>
                </c:pt>
                <c:pt idx="1">
                  <c:v>2.6178517808060756E-2</c:v>
                </c:pt>
                <c:pt idx="2">
                  <c:v>2.6047356937872478E-2</c:v>
                </c:pt>
                <c:pt idx="3">
                  <c:v>1.8709035785924116E-2</c:v>
                </c:pt>
                <c:pt idx="4">
                  <c:v>1.4420942286908449E-2</c:v>
                </c:pt>
                <c:pt idx="5">
                  <c:v>-2.6007132266658489E-2</c:v>
                </c:pt>
                <c:pt idx="6">
                  <c:v>-4.4024009166085613E-2</c:v>
                </c:pt>
                <c:pt idx="7">
                  <c:v>-5.8444871269719024E-3</c:v>
                </c:pt>
                <c:pt idx="8">
                  <c:v>-2.8888035521044922E-2</c:v>
                </c:pt>
                <c:pt idx="9">
                  <c:v>2.7508865113195476E-3</c:v>
                </c:pt>
              </c:numCache>
            </c:numRef>
          </c:val>
        </c:ser>
        <c:dLbls>
          <c:showVal val="1"/>
        </c:dLbls>
        <c:marker val="1"/>
        <c:axId val="62999936"/>
        <c:axId val="63046784"/>
      </c:lineChart>
      <c:catAx>
        <c:axId val="6299686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2998400"/>
        <c:crosses val="autoZero"/>
        <c:lblAlgn val="ctr"/>
        <c:lblOffset val="40"/>
        <c:tickLblSkip val="2"/>
        <c:tickMarkSkip val="1"/>
      </c:catAx>
      <c:valAx>
        <c:axId val="62998400"/>
        <c:scaling>
          <c:orientation val="minMax"/>
          <c:max val="100"/>
          <c:min val="-7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2996864"/>
        <c:crosses val="autoZero"/>
        <c:crossBetween val="between"/>
      </c:valAx>
      <c:catAx>
        <c:axId val="62999936"/>
        <c:scaling>
          <c:orientation val="minMax"/>
        </c:scaling>
        <c:delete val="1"/>
        <c:axPos val="b"/>
        <c:tickLblPos val="none"/>
        <c:crossAx val="63046784"/>
        <c:crosses val="autoZero"/>
        <c:lblAlgn val="ctr"/>
        <c:lblOffset val="100"/>
      </c:catAx>
      <c:valAx>
        <c:axId val="6304678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299993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6515544184872349E-2"/>
          <c:y val="0.75564757488407075"/>
          <c:w val="0.48299355379697084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4"/>
          <c:y val="5.747132887855701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108660806961302E-2"/>
          <c:y val="0.10344839198140264"/>
          <c:w val="0.9647892063264385"/>
          <c:h val="0.8563228002904997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'В_діаграма(дох)'!$A$2:$A$25</c:f>
              <c:strCache>
                <c:ptCount val="24"/>
                <c:pt idx="0">
                  <c:v>UNIVER.UA/Iaroslav Mudryi: Fond Aktsii</c:v>
                </c:pt>
                <c:pt idx="1">
                  <c:v>ТАSК Resurs</c:v>
                </c:pt>
                <c:pt idx="2">
                  <c:v>UNIVER.UA/Volodymyr Velykyi: Fond Zbalansovanyi</c:v>
                </c:pt>
                <c:pt idx="3">
                  <c:v>VSI</c:v>
                </c:pt>
                <c:pt idx="4">
                  <c:v>KINTO-Ekviti</c:v>
                </c:pt>
                <c:pt idx="5">
                  <c:v>KINTO-Kaznacheiskyi</c:v>
                </c:pt>
                <c:pt idx="6">
                  <c:v>Bonum Optimum</c:v>
                </c:pt>
                <c:pt idx="7">
                  <c:v>ОТP Fond Aktsii</c:v>
                </c:pt>
                <c:pt idx="8">
                  <c:v>Altus – Zbalansovanyi</c:v>
                </c:pt>
                <c:pt idx="9">
                  <c:v>UNIVER.UA/Taras Shevchenko: Fond Zaoshchadzhen</c:v>
                </c:pt>
                <c:pt idx="10">
                  <c:v>KINTO- Кlasychnyi</c:v>
                </c:pt>
                <c:pt idx="11">
                  <c:v>Altus – Depozyt</c:v>
                </c:pt>
                <c:pt idx="12">
                  <c:v>UNIVER.UA/Myhailo Hrushevskyi: Fond Derzhavnykh Paperiv   </c:v>
                </c:pt>
                <c:pt idx="13">
                  <c:v>Altus-Stratehichnyi</c:v>
                </c:pt>
                <c:pt idx="14">
                  <c:v>OTP Кlasychnyi</c:v>
                </c:pt>
                <c:pt idx="15">
                  <c:v>Sofiivskyi</c:v>
                </c:pt>
                <c:pt idx="16">
                  <c:v>Nadbannia</c:v>
                </c:pt>
                <c:pt idx="17">
                  <c:v>Funds' average rate of return</c:v>
                </c:pt>
                <c:pt idx="18">
                  <c:v>UX Index</c:v>
                </c:pt>
                <c:pt idx="19">
                  <c:v>PFTS Index</c:v>
                </c:pt>
                <c:pt idx="20">
                  <c:v>EURO Deposits</c:v>
                </c:pt>
                <c:pt idx="21">
                  <c:v>USD Deposits</c:v>
                </c:pt>
                <c:pt idx="22">
                  <c:v>UAH Deposits</c:v>
                </c:pt>
                <c:pt idx="23">
                  <c:v>"Gold" deposit (at official rate of gold)</c:v>
                </c:pt>
              </c:strCache>
            </c:strRef>
          </c:cat>
          <c:val>
            <c:numRef>
              <c:f>'В_діаграма(дох)'!$B$2:$B$25</c:f>
              <c:numCache>
                <c:formatCode>0.00%</c:formatCode>
                <c:ptCount val="24"/>
                <c:pt idx="0">
                  <c:v>-4.4024009166077627E-2</c:v>
                </c:pt>
                <c:pt idx="1">
                  <c:v>-2.6007132266648303E-2</c:v>
                </c:pt>
                <c:pt idx="2">
                  <c:v>-2.561278437607295E-2</c:v>
                </c:pt>
                <c:pt idx="3">
                  <c:v>-9.3097528488815806E-3</c:v>
                </c:pt>
                <c:pt idx="4">
                  <c:v>-5.4073035240616019E-3</c:v>
                </c:pt>
                <c:pt idx="5">
                  <c:v>-2.1987011375860233E-3</c:v>
                </c:pt>
                <c:pt idx="6">
                  <c:v>-1.9218393147575341E-3</c:v>
                </c:pt>
                <c:pt idx="7">
                  <c:v>1.5015930409472134E-3</c:v>
                </c:pt>
                <c:pt idx="8">
                  <c:v>2.666149599015899E-3</c:v>
                </c:pt>
                <c:pt idx="9">
                  <c:v>2.8910837320146321E-3</c:v>
                </c:pt>
                <c:pt idx="10">
                  <c:v>3.1517143027777195E-3</c:v>
                </c:pt>
                <c:pt idx="11">
                  <c:v>3.3332737525697542E-3</c:v>
                </c:pt>
                <c:pt idx="12">
                  <c:v>5.4256948311230957E-3</c:v>
                </c:pt>
                <c:pt idx="13">
                  <c:v>6.7032758521128333E-3</c:v>
                </c:pt>
                <c:pt idx="14">
                  <c:v>1.2976689970652044E-2</c:v>
                </c:pt>
                <c:pt idx="15">
                  <c:v>1.4420942286905269E-2</c:v>
                </c:pt>
                <c:pt idx="16">
                  <c:v>1.6876631425766675E-2</c:v>
                </c:pt>
                <c:pt idx="17">
                  <c:v>-2.6196749317764999E-3</c:v>
                </c:pt>
                <c:pt idx="18">
                  <c:v>-1.9336698462660507E-2</c:v>
                </c:pt>
                <c:pt idx="19">
                  <c:v>1.3688575727549779E-2</c:v>
                </c:pt>
                <c:pt idx="20">
                  <c:v>5.2111649321395781E-4</c:v>
                </c:pt>
                <c:pt idx="21">
                  <c:v>-1.1587300540800038E-2</c:v>
                </c:pt>
                <c:pt idx="22">
                  <c:v>7.6712328767123295E-3</c:v>
                </c:pt>
                <c:pt idx="23">
                  <c:v>-2.9401282728535039E-3</c:v>
                </c:pt>
              </c:numCache>
            </c:numRef>
          </c:val>
        </c:ser>
        <c:gapWidth val="60"/>
        <c:axId val="63086976"/>
        <c:axId val="63088512"/>
      </c:barChart>
      <c:catAx>
        <c:axId val="6308697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088512"/>
        <c:crosses val="autoZero"/>
        <c:lblAlgn val="ctr"/>
        <c:lblOffset val="0"/>
        <c:tickLblSkip val="1"/>
        <c:tickMarkSkip val="1"/>
      </c:catAx>
      <c:valAx>
        <c:axId val="63088512"/>
        <c:scaling>
          <c:orientation val="minMax"/>
          <c:max val="2.0000000000000004E-2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086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6000000000001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8E-2"/>
          <c:y val="0.34133422222453702"/>
          <c:w val="0.93280000000000007"/>
          <c:h val="0.43733447222518812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4.9254059471196248E-4"/>
                  <c:y val="2.131989972522042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9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Ukrainckyi Kapital</c:v>
                </c:pt>
              </c:strCache>
            </c:strRef>
          </c:cat>
          <c:val>
            <c:numRef>
              <c:f>'І_динаміка ВЧА'!$C$36:$C$38</c:f>
              <c:numCache>
                <c:formatCode>#,##0.00</c:formatCode>
                <c:ptCount val="3"/>
                <c:pt idx="0">
                  <c:v>9.3531699999999258</c:v>
                </c:pt>
                <c:pt idx="1">
                  <c:v>-2.650219999999972</c:v>
                </c:pt>
                <c:pt idx="2">
                  <c:v>-46.872700100000017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814514450337059E-2"/>
                  <c:y val="-6.478530691432943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822956377119286E-3"/>
                  <c:y val="-1.32792666264527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1499928632432815E-3"/>
                  <c:y val="-1.199462110716206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7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12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07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Ukrainckyi Kapital</c:v>
                </c:pt>
              </c:strCache>
            </c:strRef>
          </c:cat>
          <c:val>
            <c:numRef>
              <c:f>'І_динаміка ВЧА'!$E$36:$E$38</c:f>
              <c:numCache>
                <c:formatCode>#,##0.00</c:formatCode>
                <c:ptCount val="3"/>
                <c:pt idx="0">
                  <c:v>8.992641327201051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3358080"/>
        <c:axId val="63359616"/>
      </c:barChart>
      <c:lineChart>
        <c:grouping val="standard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10747989197734E-3"/>
                  <c:y val="-5.387745750388237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13377573388538E-3"/>
                  <c:y val="-5.870944404342327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3543196521426616E-3"/>
                  <c:y val="-2.400244126453760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9120000000000008"/>
                  <c:y val="0.3173341597243744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20000000000009"/>
                  <c:y val="0.4160010833361546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0000000000007"/>
                  <c:y val="0.4293344513918006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07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16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09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ВЧА'!$D$36:$D$38</c:f>
              <c:numCache>
                <c:formatCode>0.00%</c:formatCode>
                <c:ptCount val="3"/>
                <c:pt idx="0">
                  <c:v>6.842190248510318E-3</c:v>
                </c:pt>
                <c:pt idx="1">
                  <c:v>-5.45378067908538E-3</c:v>
                </c:pt>
                <c:pt idx="2">
                  <c:v>-3.2339874318885228E-2</c:v>
                </c:pt>
              </c:numCache>
            </c:numRef>
          </c:val>
        </c:ser>
        <c:dLbls>
          <c:showVal val="1"/>
        </c:dLbls>
        <c:marker val="1"/>
        <c:axId val="63373696"/>
        <c:axId val="63375232"/>
      </c:lineChart>
      <c:catAx>
        <c:axId val="6335808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359616"/>
        <c:crosses val="autoZero"/>
        <c:lblAlgn val="ctr"/>
        <c:lblOffset val="100"/>
        <c:tickLblSkip val="1"/>
        <c:tickMarkSkip val="1"/>
      </c:catAx>
      <c:valAx>
        <c:axId val="63359616"/>
        <c:scaling>
          <c:orientation val="minMax"/>
          <c:max val="15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358080"/>
        <c:crosses val="autoZero"/>
        <c:crossBetween val="between"/>
      </c:valAx>
      <c:catAx>
        <c:axId val="63373696"/>
        <c:scaling>
          <c:orientation val="minMax"/>
        </c:scaling>
        <c:delete val="1"/>
        <c:axPos val="b"/>
        <c:tickLblPos val="none"/>
        <c:crossAx val="63375232"/>
        <c:crosses val="autoZero"/>
        <c:lblAlgn val="ctr"/>
        <c:lblOffset val="100"/>
      </c:catAx>
      <c:valAx>
        <c:axId val="6337523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37369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0000000000001"/>
          <c:y val="0.81600212500553371"/>
          <c:w val="0.53839999999999999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6.031366640534673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2303987946690732"/>
          <c:w val="0.92893447064089818"/>
          <c:h val="0.8347411430499986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"Parytet"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-3.2339874318886963E-2</c:v>
                </c:pt>
                <c:pt idx="1">
                  <c:v>-5.4537806790839749E-3</c:v>
                </c:pt>
                <c:pt idx="2">
                  <c:v>2.7011328864490203E-4</c:v>
                </c:pt>
                <c:pt idx="3">
                  <c:v>-1.2507847236442E-2</c:v>
                </c:pt>
                <c:pt idx="4">
                  <c:v>-1.9336698462660507E-2</c:v>
                </c:pt>
                <c:pt idx="5">
                  <c:v>1.3688575727549779E-2</c:v>
                </c:pt>
                <c:pt idx="6">
                  <c:v>5.2111649321395781E-4</c:v>
                </c:pt>
                <c:pt idx="7">
                  <c:v>-1.1587300540800038E-2</c:v>
                </c:pt>
                <c:pt idx="8">
                  <c:v>7.6712328767123295E-3</c:v>
                </c:pt>
                <c:pt idx="9">
                  <c:v>-2.9401282728535039E-3</c:v>
                </c:pt>
              </c:numCache>
            </c:numRef>
          </c:val>
        </c:ser>
        <c:gapWidth val="60"/>
        <c:axId val="63423232"/>
        <c:axId val="63424768"/>
      </c:barChart>
      <c:catAx>
        <c:axId val="6342323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424768"/>
        <c:crosses val="autoZero"/>
        <c:lblAlgn val="ctr"/>
        <c:lblOffset val="100"/>
        <c:tickLblSkip val="1"/>
        <c:tickMarkSkip val="1"/>
      </c:catAx>
      <c:valAx>
        <c:axId val="63424768"/>
        <c:scaling>
          <c:orientation val="minMax"/>
          <c:max val="2.0000000000000004E-2"/>
          <c:min val="-4.0000000000000008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42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2840236686390545"/>
          <c:w val="0.9288762446657185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5781641193610349E-3"/>
                  <c:y val="-1.209510755869801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2020119277351815E-3"/>
                  <c:y val="1.083571102230088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84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AntyBank</c:v>
                </c:pt>
                <c:pt idx="1">
                  <c:v>ТАSК Universal</c:v>
                </c:pt>
                <c:pt idx="2">
                  <c:v>Indeks Ukrainskoi Birzhi</c:v>
                </c:pt>
              </c:strCache>
            </c:strRef>
          </c:cat>
          <c:val>
            <c:numRef>
              <c:f>'3_динаміка ВЧА'!$C$36:$C$38</c:f>
              <c:numCache>
                <c:formatCode>#,##0.00</c:formatCode>
                <c:ptCount val="3"/>
                <c:pt idx="0">
                  <c:v>69.552269999999552</c:v>
                </c:pt>
                <c:pt idx="1">
                  <c:v>-99.625439999999941</c:v>
                </c:pt>
                <c:pt idx="2">
                  <c:v>-147.0192770000007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AntyBank</c:v>
                </c:pt>
                <c:pt idx="1">
                  <c:v>ТАSК Universal</c:v>
                </c:pt>
                <c:pt idx="2">
                  <c:v>Indeks Ukrainskoi Birzhi</c:v>
                </c:pt>
              </c:strCache>
            </c:strRef>
          </c:cat>
          <c:val>
            <c:numRef>
              <c:f>'3_динаміка ВЧА'!$E$36:$E$38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3568896"/>
        <c:axId val="63210240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8306032328076605E-3"/>
                  <c:y val="-5.576976043233489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3270209371569311E-3"/>
                  <c:y val="3.04589460098286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1335382147635569E-3"/>
                  <c:y val="0.11679423689454708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ВЧА'!$D$36:$D$38</c:f>
              <c:numCache>
                <c:formatCode>0.00%</c:formatCode>
                <c:ptCount val="3"/>
                <c:pt idx="0">
                  <c:v>1.4267880003139272E-2</c:v>
                </c:pt>
                <c:pt idx="1">
                  <c:v>-9.3562149574905662E-2</c:v>
                </c:pt>
                <c:pt idx="2">
                  <c:v>-2.2301945504508081E-2</c:v>
                </c:pt>
              </c:numCache>
            </c:numRef>
          </c:val>
        </c:ser>
        <c:dLbls>
          <c:showVal val="1"/>
        </c:dLbls>
        <c:marker val="1"/>
        <c:axId val="63211392"/>
        <c:axId val="63212928"/>
      </c:lineChart>
      <c:catAx>
        <c:axId val="6356889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210240"/>
        <c:crosses val="autoZero"/>
        <c:lblAlgn val="ctr"/>
        <c:lblOffset val="100"/>
        <c:tickLblSkip val="1"/>
        <c:tickMarkSkip val="1"/>
      </c:catAx>
      <c:valAx>
        <c:axId val="63210240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568896"/>
        <c:crosses val="autoZero"/>
        <c:crossBetween val="between"/>
      </c:valAx>
      <c:catAx>
        <c:axId val="63211392"/>
        <c:scaling>
          <c:orientation val="minMax"/>
        </c:scaling>
        <c:delete val="1"/>
        <c:axPos val="b"/>
        <c:tickLblPos val="none"/>
        <c:crossAx val="63212928"/>
        <c:crosses val="autoZero"/>
        <c:lblAlgn val="ctr"/>
        <c:lblOffset val="100"/>
      </c:catAx>
      <c:valAx>
        <c:axId val="63212928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21139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069091373464988"/>
          <c:y val="7.598709649993378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1978021978021983E-2"/>
          <c:y val="0.17629192413380104"/>
          <c:w val="0.95704295704295694"/>
          <c:h val="0.7705172891020440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'З_діаграма(дох)'!$A$2:$A$11</c:f>
              <c:strCache>
                <c:ptCount val="10"/>
                <c:pt idx="0">
                  <c:v>ТАSК Universal</c:v>
                </c:pt>
                <c:pt idx="1">
                  <c:v>Indeks Ukrainskoi Birzhi</c:v>
                </c:pt>
                <c:pt idx="2">
                  <c:v>AntyBank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-9.3562149574911047E-2</c:v>
                </c:pt>
                <c:pt idx="1">
                  <c:v>-2.2301945504515586E-2</c:v>
                </c:pt>
                <c:pt idx="2">
                  <c:v>1.4267880003216327E-2</c:v>
                </c:pt>
                <c:pt idx="3">
                  <c:v>-3.3865405025403403E-2</c:v>
                </c:pt>
                <c:pt idx="4">
                  <c:v>-1.9336698462660507E-2</c:v>
                </c:pt>
                <c:pt idx="5">
                  <c:v>1.3688575727549779E-2</c:v>
                </c:pt>
                <c:pt idx="6">
                  <c:v>5.2111649321395781E-4</c:v>
                </c:pt>
                <c:pt idx="7">
                  <c:v>-1.1587300540800038E-2</c:v>
                </c:pt>
                <c:pt idx="8">
                  <c:v>7.6712328767123295E-3</c:v>
                </c:pt>
                <c:pt idx="9">
                  <c:v>-2.9401282728535039E-3</c:v>
                </c:pt>
              </c:numCache>
            </c:numRef>
          </c:val>
        </c:ser>
        <c:gapWidth val="60"/>
        <c:axId val="63756928"/>
        <c:axId val="63766912"/>
      </c:barChart>
      <c:catAx>
        <c:axId val="6375692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766912"/>
        <c:crosses val="autoZero"/>
        <c:lblAlgn val="ctr"/>
        <c:lblOffset val="100"/>
        <c:tickLblSkip val="1"/>
        <c:tickMarkSkip val="1"/>
      </c:catAx>
      <c:valAx>
        <c:axId val="63766912"/>
        <c:scaling>
          <c:orientation val="minMax"/>
          <c:max val="2.0000000000000004E-2"/>
          <c:min val="-0.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75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35</xdr:row>
      <xdr:rowOff>104775</xdr:rowOff>
    </xdr:from>
    <xdr:to>
      <xdr:col>4</xdr:col>
      <xdr:colOff>533400</xdr:colOff>
      <xdr:row>59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104775</xdr:rowOff>
    </xdr:from>
    <xdr:to>
      <xdr:col>7</xdr:col>
      <xdr:colOff>38100</xdr:colOff>
      <xdr:row>50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49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7</xdr:col>
      <xdr:colOff>9525</xdr:colOff>
      <xdr:row>32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38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P40" sqref="P40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9" t="s">
        <v>15</v>
      </c>
      <c r="B1" s="69"/>
      <c r="C1" s="69"/>
      <c r="D1" s="70"/>
      <c r="E1" s="70"/>
      <c r="F1" s="70"/>
    </row>
    <row r="2" spans="1:14" ht="30.75" thickBot="1">
      <c r="A2" s="164" t="s">
        <v>16</v>
      </c>
      <c r="B2" s="164" t="s">
        <v>17</v>
      </c>
      <c r="C2" s="164" t="s">
        <v>18</v>
      </c>
      <c r="D2" s="164" t="s">
        <v>19</v>
      </c>
      <c r="E2" s="164" t="s">
        <v>20</v>
      </c>
      <c r="F2" s="164" t="s">
        <v>21</v>
      </c>
      <c r="G2" s="2"/>
      <c r="I2" s="1"/>
    </row>
    <row r="3" spans="1:14" ht="14.25">
      <c r="A3" s="84" t="s">
        <v>22</v>
      </c>
      <c r="B3" s="85">
        <v>-7.5031870333273076E-3</v>
      </c>
      <c r="C3" s="85">
        <v>0.11066582820843496</v>
      </c>
      <c r="D3" s="85">
        <v>3.2950471592591637E-2</v>
      </c>
      <c r="E3" s="85">
        <v>8.7456699926830986E-2</v>
      </c>
      <c r="F3" s="85">
        <v>5.4315435225497123E-2</v>
      </c>
      <c r="G3" s="57"/>
      <c r="H3" s="57"/>
      <c r="I3" s="2"/>
      <c r="J3" s="2"/>
      <c r="K3" s="2"/>
      <c r="L3" s="2"/>
    </row>
    <row r="4" spans="1:14" ht="14.25">
      <c r="A4" s="84" t="s">
        <v>23</v>
      </c>
      <c r="B4" s="85">
        <v>1.3688575727549779E-2</v>
      </c>
      <c r="C4" s="85">
        <v>-1.9336698462660507E-2</v>
      </c>
      <c r="D4" s="85">
        <v>-2.6196749317764991E-3</v>
      </c>
      <c r="E4" s="85">
        <v>-1.2507847236442013E-2</v>
      </c>
      <c r="F4" s="85">
        <v>-3.3865405025403438E-2</v>
      </c>
      <c r="G4" s="57"/>
      <c r="H4" s="57"/>
      <c r="I4" s="2"/>
      <c r="J4" s="2"/>
      <c r="K4" s="2"/>
      <c r="L4" s="2"/>
    </row>
    <row r="5" spans="1:14" ht="15" thickBot="1">
      <c r="A5" s="73" t="s">
        <v>24</v>
      </c>
      <c r="B5" s="75">
        <v>4.1749952856873662E-2</v>
      </c>
      <c r="C5" s="75">
        <v>0.28406463610776034</v>
      </c>
      <c r="D5" s="75">
        <v>9.0925827988954808E-2</v>
      </c>
      <c r="E5" s="75">
        <v>0.16437456079570867</v>
      </c>
      <c r="F5" s="75">
        <v>0.11056520285629949</v>
      </c>
      <c r="G5" s="57"/>
      <c r="H5" s="57"/>
      <c r="I5" s="2"/>
      <c r="J5" s="2"/>
      <c r="K5" s="2"/>
      <c r="L5" s="2"/>
    </row>
    <row r="6" spans="1:14" ht="14.25">
      <c r="A6" s="67"/>
      <c r="B6" s="66"/>
      <c r="C6" s="66"/>
      <c r="D6" s="68"/>
      <c r="E6" s="68"/>
      <c r="F6" s="68"/>
      <c r="G6" s="10"/>
      <c r="J6" s="2"/>
      <c r="K6" s="2"/>
      <c r="L6" s="2"/>
      <c r="M6" s="2"/>
      <c r="N6" s="2"/>
    </row>
    <row r="7" spans="1:14" ht="14.25">
      <c r="A7" s="67"/>
      <c r="B7" s="68"/>
      <c r="C7" s="68"/>
      <c r="D7" s="68"/>
      <c r="E7" s="68"/>
      <c r="F7" s="68"/>
      <c r="J7" s="4"/>
      <c r="K7" s="4"/>
      <c r="L7" s="4"/>
      <c r="M7" s="4"/>
      <c r="N7" s="4"/>
    </row>
    <row r="8" spans="1:14" ht="14.25">
      <c r="A8" s="67"/>
      <c r="B8" s="68"/>
      <c r="C8" s="68"/>
      <c r="D8" s="68"/>
      <c r="E8" s="68"/>
      <c r="F8" s="68"/>
    </row>
    <row r="9" spans="1:14" ht="14.25">
      <c r="A9" s="67"/>
      <c r="B9" s="68"/>
      <c r="C9" s="68"/>
      <c r="D9" s="68"/>
      <c r="E9" s="68"/>
      <c r="F9" s="68"/>
    </row>
    <row r="10" spans="1:14" ht="14.25">
      <c r="A10" s="67"/>
      <c r="B10" s="68"/>
      <c r="C10" s="68"/>
      <c r="D10" s="68"/>
      <c r="E10" s="68"/>
      <c r="F10" s="68"/>
      <c r="N10" s="10"/>
    </row>
    <row r="11" spans="1:14" ht="14.25">
      <c r="A11" s="67"/>
      <c r="B11" s="68"/>
      <c r="C11" s="68"/>
      <c r="D11" s="68"/>
      <c r="E11" s="68"/>
      <c r="F11" s="68"/>
    </row>
    <row r="12" spans="1:14" ht="14.25">
      <c r="A12" s="67"/>
      <c r="B12" s="68"/>
      <c r="C12" s="68"/>
      <c r="D12" s="68"/>
      <c r="E12" s="68"/>
      <c r="F12" s="68"/>
    </row>
    <row r="13" spans="1:14" ht="14.25">
      <c r="A13" s="67"/>
      <c r="B13" s="68"/>
      <c r="C13" s="68"/>
      <c r="D13" s="68"/>
      <c r="E13" s="68"/>
      <c r="F13" s="68"/>
    </row>
    <row r="14" spans="1:14" ht="14.25">
      <c r="A14" s="67"/>
      <c r="B14" s="68"/>
      <c r="C14" s="68"/>
      <c r="D14" s="68"/>
      <c r="E14" s="68"/>
      <c r="F14" s="68"/>
    </row>
    <row r="15" spans="1:14" ht="14.25">
      <c r="A15" s="67"/>
      <c r="B15" s="68"/>
      <c r="C15" s="68"/>
      <c r="D15" s="68"/>
      <c r="E15" s="68"/>
      <c r="F15" s="68"/>
    </row>
    <row r="16" spans="1:14" ht="14.25">
      <c r="A16" s="67"/>
      <c r="B16" s="68"/>
      <c r="C16" s="68"/>
      <c r="D16" s="68"/>
      <c r="E16" s="68"/>
      <c r="F16" s="68"/>
    </row>
    <row r="17" spans="1:6" ht="14.25">
      <c r="A17" s="67"/>
      <c r="B17" s="68"/>
      <c r="C17" s="68"/>
      <c r="D17" s="68"/>
      <c r="E17" s="68"/>
      <c r="F17" s="68"/>
    </row>
    <row r="18" spans="1:6" ht="14.25">
      <c r="A18" s="67"/>
      <c r="B18" s="68"/>
      <c r="C18" s="68"/>
      <c r="D18" s="68"/>
      <c r="E18" s="68"/>
      <c r="F18" s="68"/>
    </row>
    <row r="19" spans="1:6" ht="14.25">
      <c r="A19" s="67"/>
      <c r="B19" s="68"/>
      <c r="C19" s="68"/>
      <c r="D19" s="68"/>
      <c r="E19" s="68"/>
      <c r="F19" s="68"/>
    </row>
    <row r="20" spans="1:6" ht="14.25">
      <c r="A20" s="67"/>
      <c r="B20" s="68"/>
      <c r="C20" s="68"/>
      <c r="D20" s="68"/>
      <c r="E20" s="68"/>
      <c r="F20" s="68"/>
    </row>
    <row r="21" spans="1:6" ht="15" thickBot="1">
      <c r="A21" s="67"/>
      <c r="B21" s="68"/>
      <c r="C21" s="68"/>
      <c r="D21" s="68"/>
      <c r="E21" s="68"/>
      <c r="F21" s="68"/>
    </row>
    <row r="22" spans="1:6" ht="15.75" thickBot="1">
      <c r="A22" s="188" t="s">
        <v>25</v>
      </c>
      <c r="B22" s="189" t="s">
        <v>26</v>
      </c>
      <c r="C22" s="190" t="s">
        <v>27</v>
      </c>
      <c r="D22" s="72"/>
      <c r="E22" s="68"/>
      <c r="F22" s="68"/>
    </row>
    <row r="23" spans="1:6" ht="28.5">
      <c r="A23" s="191" t="s">
        <v>28</v>
      </c>
      <c r="B23" s="26">
        <v>-2.1056851886446459E-2</v>
      </c>
      <c r="C23" s="63">
        <v>1.8914459075410006E-2</v>
      </c>
      <c r="D23" s="72"/>
      <c r="E23" s="68"/>
      <c r="F23" s="68"/>
    </row>
    <row r="24" spans="1:6" ht="14.25">
      <c r="A24" s="25" t="s">
        <v>18</v>
      </c>
      <c r="B24" s="26">
        <v>-1.9336698462660507E-2</v>
      </c>
      <c r="C24" s="63">
        <v>0.28406463610776034</v>
      </c>
      <c r="D24" s="72"/>
      <c r="E24" s="68"/>
      <c r="F24" s="68"/>
    </row>
    <row r="25" spans="1:6" ht="14.25">
      <c r="A25" s="19" t="s">
        <v>29</v>
      </c>
      <c r="B25" s="26">
        <v>-1.6247617070786036E-2</v>
      </c>
      <c r="C25" s="63">
        <v>1.1752379828826376E-2</v>
      </c>
      <c r="D25" s="72"/>
      <c r="E25" s="68"/>
      <c r="F25" s="68"/>
    </row>
    <row r="26" spans="1:6" ht="14.25">
      <c r="A26" s="192" t="s">
        <v>30</v>
      </c>
      <c r="B26" s="26">
        <v>6.0156586697313053E-4</v>
      </c>
      <c r="C26" s="63">
        <v>-2.6069249995630317E-2</v>
      </c>
      <c r="D26" s="72"/>
      <c r="E26" s="68"/>
      <c r="F26" s="68"/>
    </row>
    <row r="27" spans="1:6" ht="14.25">
      <c r="A27" s="25" t="s">
        <v>31</v>
      </c>
      <c r="B27" s="26">
        <v>9.0912169025529899E-3</v>
      </c>
      <c r="C27" s="63">
        <v>5.999306438561991E-2</v>
      </c>
      <c r="D27" s="72"/>
      <c r="E27" s="68"/>
      <c r="F27" s="68"/>
    </row>
    <row r="28" spans="1:6" ht="14.25">
      <c r="A28" s="19" t="s">
        <v>32</v>
      </c>
      <c r="B28" s="26">
        <v>1.0163349405946764E-2</v>
      </c>
      <c r="C28" s="63">
        <v>8.618947607424654E-2</v>
      </c>
      <c r="D28" s="72"/>
      <c r="E28" s="68"/>
      <c r="F28" s="68"/>
    </row>
    <row r="29" spans="1:6" ht="14.25">
      <c r="A29" s="25" t="s">
        <v>33</v>
      </c>
      <c r="B29" s="26">
        <v>1.0426374066836885E-2</v>
      </c>
      <c r="C29" s="63">
        <v>-8.5943625840196103E-2</v>
      </c>
      <c r="D29" s="72"/>
      <c r="E29" s="68"/>
      <c r="F29" s="68"/>
    </row>
    <row r="30" spans="1:6" ht="14.25">
      <c r="A30" s="25" t="s">
        <v>34</v>
      </c>
      <c r="B30" s="26">
        <v>1.3419496090154359E-2</v>
      </c>
      <c r="C30" s="63">
        <v>5.6546036333400274E-2</v>
      </c>
      <c r="D30" s="72"/>
      <c r="E30" s="68"/>
      <c r="F30" s="68"/>
    </row>
    <row r="31" spans="1:6" ht="14.25">
      <c r="A31" s="25" t="s">
        <v>17</v>
      </c>
      <c r="B31" s="26">
        <v>1.3688575727549779E-2</v>
      </c>
      <c r="C31" s="63">
        <v>4.1749952856873662E-2</v>
      </c>
      <c r="D31" s="72"/>
      <c r="E31" s="68"/>
      <c r="F31" s="68"/>
    </row>
    <row r="32" spans="1:6" ht="14.25">
      <c r="A32" s="192" t="s">
        <v>35</v>
      </c>
      <c r="B32" s="26">
        <v>1.5203133279673819E-2</v>
      </c>
      <c r="C32" s="63">
        <v>2.695200975286749E-3</v>
      </c>
      <c r="D32" s="72"/>
      <c r="E32" s="68"/>
      <c r="F32" s="68"/>
    </row>
    <row r="33" spans="1:6" ht="14.25">
      <c r="A33" s="19" t="s">
        <v>36</v>
      </c>
      <c r="B33" s="26">
        <v>2.0883732677936306E-2</v>
      </c>
      <c r="C33" s="63">
        <v>0.12960541803898962</v>
      </c>
      <c r="D33" s="72"/>
      <c r="E33" s="68"/>
      <c r="F33" s="68"/>
    </row>
    <row r="34" spans="1:6" ht="14.25">
      <c r="A34" s="139" t="s">
        <v>37</v>
      </c>
      <c r="B34" s="26">
        <v>2.8271296688537451E-2</v>
      </c>
      <c r="C34" s="63">
        <v>8.8635457076307045E-2</v>
      </c>
      <c r="D34" s="72"/>
      <c r="E34" s="68"/>
      <c r="F34" s="68"/>
    </row>
    <row r="35" spans="1:6" ht="15" thickBot="1">
      <c r="A35" s="222" t="s">
        <v>38</v>
      </c>
      <c r="B35" s="74">
        <v>9.2331660508465196E-2</v>
      </c>
      <c r="C35" s="75">
        <v>0.22121233918369021</v>
      </c>
      <c r="D35" s="72"/>
      <c r="E35" s="68"/>
      <c r="F35" s="68"/>
    </row>
    <row r="36" spans="1:6" ht="14.25">
      <c r="A36" s="67"/>
      <c r="B36" s="68"/>
      <c r="C36" s="68"/>
      <c r="D36" s="72"/>
      <c r="E36" s="68"/>
      <c r="F36" s="68"/>
    </row>
    <row r="37" spans="1:6" ht="14.25">
      <c r="A37" s="67"/>
      <c r="B37" s="68"/>
      <c r="C37" s="68"/>
      <c r="D37" s="72"/>
      <c r="E37" s="68"/>
      <c r="F37" s="68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J42" sqref="J42"/>
    </sheetView>
  </sheetViews>
  <sheetFormatPr defaultRowHeight="14.25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66" t="s">
        <v>148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1" ht="60.75" thickBot="1">
      <c r="A2" s="164" t="s">
        <v>40</v>
      </c>
      <c r="B2" s="216" t="s">
        <v>81</v>
      </c>
      <c r="C2" s="15" t="s">
        <v>123</v>
      </c>
      <c r="D2" s="42" t="s">
        <v>124</v>
      </c>
      <c r="E2" s="42" t="s">
        <v>42</v>
      </c>
      <c r="F2" s="42" t="s">
        <v>149</v>
      </c>
      <c r="G2" s="42" t="s">
        <v>150</v>
      </c>
      <c r="H2" s="42" t="s">
        <v>151</v>
      </c>
      <c r="I2" s="17" t="s">
        <v>46</v>
      </c>
      <c r="J2" s="18" t="s">
        <v>47</v>
      </c>
    </row>
    <row r="3" spans="1:11" ht="14.25" customHeight="1">
      <c r="A3" s="21">
        <v>1</v>
      </c>
      <c r="B3" s="193" t="s">
        <v>152</v>
      </c>
      <c r="C3" s="213" t="s">
        <v>131</v>
      </c>
      <c r="D3" s="214" t="s">
        <v>157</v>
      </c>
      <c r="E3" s="81">
        <v>6445198.2929999996</v>
      </c>
      <c r="F3" s="82">
        <v>185262</v>
      </c>
      <c r="G3" s="81">
        <v>34.78964003951161</v>
      </c>
      <c r="H3" s="51">
        <v>100</v>
      </c>
      <c r="I3" s="72" t="s">
        <v>155</v>
      </c>
      <c r="J3" s="83" t="s">
        <v>8</v>
      </c>
      <c r="K3" s="46"/>
    </row>
    <row r="4" spans="1:11" ht="28.5">
      <c r="A4" s="21">
        <v>2</v>
      </c>
      <c r="B4" s="193" t="s">
        <v>153</v>
      </c>
      <c r="C4" s="213" t="s">
        <v>131</v>
      </c>
      <c r="D4" s="214" t="s">
        <v>133</v>
      </c>
      <c r="E4" s="81">
        <v>4944296.8</v>
      </c>
      <c r="F4" s="82">
        <v>4806</v>
      </c>
      <c r="G4" s="81">
        <v>1028.7758635039534</v>
      </c>
      <c r="H4" s="51">
        <v>1000</v>
      </c>
      <c r="I4" s="193" t="s">
        <v>156</v>
      </c>
      <c r="J4" s="83" t="s">
        <v>12</v>
      </c>
      <c r="K4" s="47"/>
    </row>
    <row r="5" spans="1:11" ht="14.25" customHeight="1">
      <c r="A5" s="21">
        <v>3</v>
      </c>
      <c r="B5" s="193" t="s">
        <v>154</v>
      </c>
      <c r="C5" s="213" t="s">
        <v>131</v>
      </c>
      <c r="D5" s="214" t="s">
        <v>157</v>
      </c>
      <c r="E5" s="81">
        <v>965179.51</v>
      </c>
      <c r="F5" s="82">
        <v>648</v>
      </c>
      <c r="G5" s="81">
        <v>1489.4745524691359</v>
      </c>
      <c r="H5" s="51">
        <v>5000</v>
      </c>
      <c r="I5" s="193" t="s">
        <v>129</v>
      </c>
      <c r="J5" s="83" t="s">
        <v>1</v>
      </c>
      <c r="K5" s="48"/>
    </row>
    <row r="6" spans="1:11" ht="15.75" customHeight="1" thickBot="1">
      <c r="A6" s="167" t="s">
        <v>66</v>
      </c>
      <c r="B6" s="168"/>
      <c r="C6" s="106" t="s">
        <v>5</v>
      </c>
      <c r="D6" s="106" t="s">
        <v>5</v>
      </c>
      <c r="E6" s="95">
        <f>SUM(E3:E5)</f>
        <v>12354674.602999998</v>
      </c>
      <c r="F6" s="96">
        <f>SUM(F3:F5)</f>
        <v>190716</v>
      </c>
      <c r="G6" s="106" t="s">
        <v>5</v>
      </c>
      <c r="H6" s="106" t="s">
        <v>5</v>
      </c>
      <c r="I6" s="106" t="s">
        <v>5</v>
      </c>
      <c r="J6" s="106" t="s">
        <v>5</v>
      </c>
    </row>
    <row r="7" spans="1:11" ht="15" thickBot="1">
      <c r="A7" s="183"/>
      <c r="B7" s="183"/>
      <c r="C7" s="183"/>
      <c r="D7" s="183"/>
      <c r="E7" s="183"/>
      <c r="F7" s="183"/>
      <c r="G7" s="183"/>
      <c r="H7" s="183"/>
      <c r="I7" s="158"/>
      <c r="J7" s="158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3"/>
  <sheetViews>
    <sheetView zoomScale="85" workbookViewId="0">
      <selection activeCell="L44" sqref="L44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172" t="s">
        <v>161</v>
      </c>
      <c r="B1" s="172"/>
      <c r="C1" s="172"/>
      <c r="D1" s="172"/>
      <c r="E1" s="172"/>
      <c r="F1" s="172"/>
      <c r="G1" s="172"/>
      <c r="H1" s="172"/>
      <c r="I1" s="172"/>
      <c r="J1" s="165"/>
      <c r="K1" s="14"/>
    </row>
    <row r="2" spans="1:11" s="22" customFormat="1" ht="15.75" customHeight="1" thickBot="1">
      <c r="A2" s="173" t="s">
        <v>40</v>
      </c>
      <c r="B2" s="99"/>
      <c r="C2" s="100"/>
      <c r="D2" s="101"/>
      <c r="E2" s="175" t="s">
        <v>80</v>
      </c>
      <c r="F2" s="175"/>
      <c r="G2" s="175"/>
      <c r="H2" s="175"/>
      <c r="I2" s="175"/>
      <c r="J2" s="175"/>
      <c r="K2" s="175"/>
    </row>
    <row r="3" spans="1:11" s="22" customFormat="1" ht="64.5" thickBot="1">
      <c r="A3" s="174"/>
      <c r="B3" s="197" t="s">
        <v>81</v>
      </c>
      <c r="C3" s="198" t="s">
        <v>82</v>
      </c>
      <c r="D3" s="198" t="s">
        <v>83</v>
      </c>
      <c r="E3" s="17" t="s">
        <v>84</v>
      </c>
      <c r="F3" s="17" t="s">
        <v>87</v>
      </c>
      <c r="G3" s="17" t="s">
        <v>85</v>
      </c>
      <c r="H3" s="17" t="s">
        <v>86</v>
      </c>
      <c r="I3" s="17" t="s">
        <v>88</v>
      </c>
      <c r="J3" s="18" t="s">
        <v>89</v>
      </c>
      <c r="K3" s="199" t="s">
        <v>90</v>
      </c>
    </row>
    <row r="4" spans="1:11" s="22" customFormat="1" collapsed="1">
      <c r="A4" s="21">
        <v>1</v>
      </c>
      <c r="B4" s="139" t="s">
        <v>154</v>
      </c>
      <c r="C4" s="102">
        <v>38945</v>
      </c>
      <c r="D4" s="102">
        <v>39016</v>
      </c>
      <c r="E4" s="97">
        <v>-9.3562149574911047E-2</v>
      </c>
      <c r="F4" s="97">
        <v>-6.7424450307909556E-2</v>
      </c>
      <c r="G4" s="97">
        <v>-7.0902895845971314E-2</v>
      </c>
      <c r="H4" s="97">
        <v>-0.11454335796727055</v>
      </c>
      <c r="I4" s="97">
        <v>-6.6571661657166104E-2</v>
      </c>
      <c r="J4" s="103">
        <v>-0.70210508950617745</v>
      </c>
      <c r="K4" s="114">
        <v>-0.10881162234523212</v>
      </c>
    </row>
    <row r="5" spans="1:11" s="22" customFormat="1" collapsed="1">
      <c r="A5" s="21">
        <v>2</v>
      </c>
      <c r="B5" s="193" t="s">
        <v>153</v>
      </c>
      <c r="C5" s="102">
        <v>39205</v>
      </c>
      <c r="D5" s="102">
        <v>39322</v>
      </c>
      <c r="E5" s="97">
        <v>1.4267880003216327E-2</v>
      </c>
      <c r="F5" s="97">
        <v>0.1015590636655066</v>
      </c>
      <c r="G5" s="97">
        <v>0.10499095458061847</v>
      </c>
      <c r="H5" s="97">
        <v>0.21996624153371047</v>
      </c>
      <c r="I5" s="97">
        <v>0.12185559932702361</v>
      </c>
      <c r="J5" s="103">
        <v>2.8775863504008514E-2</v>
      </c>
      <c r="K5" s="115">
        <v>2.9368753889249533E-3</v>
      </c>
    </row>
    <row r="6" spans="1:11" s="22" customFormat="1" collapsed="1">
      <c r="A6" s="21">
        <v>3</v>
      </c>
      <c r="B6" s="217" t="s">
        <v>152</v>
      </c>
      <c r="C6" s="102">
        <v>40555</v>
      </c>
      <c r="D6" s="102">
        <v>40626</v>
      </c>
      <c r="E6" s="97">
        <v>-2.2301945504515586E-2</v>
      </c>
      <c r="F6" s="97">
        <v>0.17155438805797285</v>
      </c>
      <c r="G6" s="97">
        <v>0.19061791218017077</v>
      </c>
      <c r="H6" s="97">
        <v>0.60458765123199676</v>
      </c>
      <c r="I6" s="97">
        <v>0.27641167089904095</v>
      </c>
      <c r="J6" s="103">
        <v>-0.65210359960488773</v>
      </c>
      <c r="K6" s="115">
        <v>-0.15890561118812296</v>
      </c>
    </row>
    <row r="7" spans="1:11" s="22" customFormat="1" ht="15.75" collapsed="1" thickBot="1">
      <c r="A7" s="159"/>
      <c r="B7" s="218" t="s">
        <v>95</v>
      </c>
      <c r="C7" s="160" t="s">
        <v>5</v>
      </c>
      <c r="D7" s="160" t="s">
        <v>5</v>
      </c>
      <c r="E7" s="161">
        <f>AVERAGE(E4:E6)</f>
        <v>-3.3865405025403438E-2</v>
      </c>
      <c r="F7" s="161">
        <f>AVERAGE(F4:F6)</f>
        <v>6.8563000471856636E-2</v>
      </c>
      <c r="G7" s="161">
        <f>AVERAGE(G4:G6)</f>
        <v>7.4901990304939312E-2</v>
      </c>
      <c r="H7" s="161">
        <f>AVERAGE(H4:H6)</f>
        <v>0.23667017826614556</v>
      </c>
      <c r="I7" s="161">
        <f>AVERAGE(I4:I6)</f>
        <v>0.11056520285629949</v>
      </c>
      <c r="J7" s="160" t="s">
        <v>5</v>
      </c>
      <c r="K7" s="160" t="s">
        <v>5</v>
      </c>
    </row>
    <row r="8" spans="1:11" s="22" customFormat="1" hidden="1">
      <c r="A8" s="186" t="s">
        <v>10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</row>
    <row r="9" spans="1:11" s="22" customFormat="1" ht="15" hidden="1" thickBot="1">
      <c r="A9" s="185" t="s">
        <v>11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spans="1:11" s="22" customFormat="1" ht="15.75" hidden="1" customHeight="1">
      <c r="C10" s="62"/>
      <c r="D10" s="62"/>
    </row>
    <row r="11" spans="1:11" ht="15" thickBot="1">
      <c r="A11" s="184"/>
      <c r="B11" s="184"/>
      <c r="C11" s="184"/>
      <c r="D11" s="184"/>
      <c r="E11" s="184"/>
      <c r="F11" s="184"/>
      <c r="G11" s="184"/>
      <c r="H11" s="184"/>
      <c r="I11" s="162"/>
      <c r="J11" s="162"/>
      <c r="K11" s="162"/>
    </row>
    <row r="12" spans="1:11">
      <c r="B12" s="27"/>
      <c r="C12" s="104"/>
      <c r="E12" s="104"/>
    </row>
    <row r="13" spans="1:11">
      <c r="E13" s="104"/>
      <c r="F13" s="104"/>
    </row>
  </sheetData>
  <mergeCells count="6">
    <mergeCell ref="A11:H11"/>
    <mergeCell ref="A9:K9"/>
    <mergeCell ref="A2:A3"/>
    <mergeCell ref="E2:K2"/>
    <mergeCell ref="A8:K8"/>
    <mergeCell ref="A1:I1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21"/>
  <sheetViews>
    <sheetView zoomScale="85" workbookViewId="0">
      <selection activeCell="J42" sqref="J42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8" s="27" customFormat="1" ht="16.5" thickBot="1">
      <c r="A1" s="178" t="s">
        <v>158</v>
      </c>
      <c r="B1" s="178"/>
      <c r="C1" s="178"/>
      <c r="D1" s="178"/>
      <c r="E1" s="178"/>
      <c r="F1" s="178"/>
      <c r="G1" s="178"/>
    </row>
    <row r="2" spans="1:8" s="27" customFormat="1" ht="15.75" customHeight="1" thickBot="1">
      <c r="A2" s="187" t="s">
        <v>40</v>
      </c>
      <c r="B2" s="87"/>
      <c r="C2" s="179" t="s">
        <v>100</v>
      </c>
      <c r="D2" s="180"/>
      <c r="E2" s="219" t="s">
        <v>159</v>
      </c>
      <c r="F2" s="219"/>
      <c r="G2" s="88"/>
    </row>
    <row r="3" spans="1:8" s="27" customFormat="1" ht="45.75" thickBot="1">
      <c r="A3" s="174"/>
      <c r="B3" s="220" t="s">
        <v>81</v>
      </c>
      <c r="C3" s="33" t="s">
        <v>102</v>
      </c>
      <c r="D3" s="33" t="s">
        <v>103</v>
      </c>
      <c r="E3" s="33" t="s">
        <v>104</v>
      </c>
      <c r="F3" s="33" t="s">
        <v>103</v>
      </c>
      <c r="G3" s="18" t="s">
        <v>160</v>
      </c>
    </row>
    <row r="4" spans="1:8" s="27" customFormat="1">
      <c r="A4" s="21">
        <v>1</v>
      </c>
      <c r="B4" s="193" t="s">
        <v>153</v>
      </c>
      <c r="C4" s="36">
        <v>69.552269999999552</v>
      </c>
      <c r="D4" s="97">
        <v>1.4267880003139272E-2</v>
      </c>
      <c r="E4" s="37">
        <v>0</v>
      </c>
      <c r="F4" s="97">
        <v>0</v>
      </c>
      <c r="G4" s="38">
        <v>0</v>
      </c>
    </row>
    <row r="5" spans="1:8" s="27" customFormat="1">
      <c r="A5" s="21">
        <v>2</v>
      </c>
      <c r="B5" s="35" t="s">
        <v>154</v>
      </c>
      <c r="C5" s="36">
        <v>-99.625439999999941</v>
      </c>
      <c r="D5" s="97">
        <v>-9.3562149574905662E-2</v>
      </c>
      <c r="E5" s="37">
        <v>0</v>
      </c>
      <c r="F5" s="97">
        <v>0</v>
      </c>
      <c r="G5" s="38">
        <v>0</v>
      </c>
    </row>
    <row r="6" spans="1:8" s="43" customFormat="1">
      <c r="A6" s="21">
        <v>3</v>
      </c>
      <c r="B6" s="217" t="s">
        <v>152</v>
      </c>
      <c r="C6" s="36">
        <v>-147.0192770000007</v>
      </c>
      <c r="D6" s="97">
        <v>-2.2301945504508081E-2</v>
      </c>
      <c r="E6" s="37">
        <v>0</v>
      </c>
      <c r="F6" s="97">
        <v>0</v>
      </c>
      <c r="G6" s="38">
        <v>0</v>
      </c>
    </row>
    <row r="7" spans="1:8" s="27" customFormat="1" ht="15.75" thickBot="1">
      <c r="A7" s="109"/>
      <c r="B7" s="89" t="s">
        <v>66</v>
      </c>
      <c r="C7" s="90">
        <v>-177.09244700000107</v>
      </c>
      <c r="D7" s="94">
        <v>-1.4131482519059517E-2</v>
      </c>
      <c r="E7" s="91">
        <v>0</v>
      </c>
      <c r="F7" s="94">
        <v>0</v>
      </c>
      <c r="G7" s="110">
        <v>0</v>
      </c>
    </row>
    <row r="8" spans="1:8" s="27" customFormat="1" ht="15" customHeight="1" thickBot="1">
      <c r="A8" s="169"/>
      <c r="B8" s="169"/>
      <c r="C8" s="169"/>
      <c r="D8" s="169"/>
      <c r="E8" s="169"/>
      <c r="F8" s="169"/>
      <c r="G8" s="169"/>
      <c r="H8" s="7"/>
    </row>
    <row r="9" spans="1:8" s="27" customFormat="1">
      <c r="D9" s="6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 ht="15" thickBot="1">
      <c r="B29" s="77"/>
      <c r="C29" s="77"/>
      <c r="D29" s="78"/>
      <c r="E29" s="77"/>
    </row>
    <row r="30" spans="2:5" s="27" customFormat="1"/>
    <row r="31" spans="2:5" s="27" customFormat="1"/>
    <row r="32" spans="2:5" s="27" customFormat="1"/>
    <row r="33" spans="2:6" s="27" customFormat="1"/>
    <row r="34" spans="2:6" s="27" customFormat="1" ht="15" thickBot="1"/>
    <row r="35" spans="2:6" s="27" customFormat="1" ht="30.75" thickBot="1">
      <c r="B35" s="203" t="s">
        <v>81</v>
      </c>
      <c r="C35" s="203" t="s">
        <v>110</v>
      </c>
      <c r="D35" s="203" t="s">
        <v>111</v>
      </c>
      <c r="E35" s="221" t="s">
        <v>112</v>
      </c>
    </row>
    <row r="36" spans="2:6" s="27" customFormat="1">
      <c r="B36" s="122" t="str">
        <f t="shared" ref="B36:D38" si="0">B4</f>
        <v>AntyBank</v>
      </c>
      <c r="C36" s="123">
        <f t="shared" si="0"/>
        <v>69.552269999999552</v>
      </c>
      <c r="D36" s="147">
        <f t="shared" si="0"/>
        <v>1.4267880003139272E-2</v>
      </c>
      <c r="E36" s="124">
        <f>G4</f>
        <v>0</v>
      </c>
    </row>
    <row r="37" spans="2:6" s="27" customFormat="1">
      <c r="B37" s="35" t="str">
        <f t="shared" si="0"/>
        <v>ТАSК Universal</v>
      </c>
      <c r="C37" s="36">
        <f t="shared" si="0"/>
        <v>-99.625439999999941</v>
      </c>
      <c r="D37" s="148">
        <f t="shared" si="0"/>
        <v>-9.3562149574905662E-2</v>
      </c>
      <c r="E37" s="38">
        <f>G5</f>
        <v>0</v>
      </c>
    </row>
    <row r="38" spans="2:6" s="27" customFormat="1">
      <c r="B38" s="35" t="str">
        <f t="shared" si="0"/>
        <v>Indeks Ukrainskoi Birzhi</v>
      </c>
      <c r="C38" s="36">
        <f t="shared" si="0"/>
        <v>-147.0192770000007</v>
      </c>
      <c r="D38" s="148">
        <f t="shared" si="0"/>
        <v>-2.2301945504508081E-2</v>
      </c>
      <c r="E38" s="38">
        <f>G6</f>
        <v>0</v>
      </c>
    </row>
    <row r="39" spans="2:6">
      <c r="B39" s="35"/>
      <c r="C39" s="36"/>
      <c r="D39" s="148"/>
      <c r="E39" s="38"/>
      <c r="F39" s="19"/>
    </row>
    <row r="40" spans="2:6">
      <c r="B40" s="35"/>
      <c r="C40" s="36"/>
      <c r="D40" s="148"/>
      <c r="E40" s="38"/>
      <c r="F40" s="19"/>
    </row>
    <row r="41" spans="2:6">
      <c r="B41" s="149"/>
      <c r="C41" s="150"/>
      <c r="D41" s="151"/>
      <c r="E41" s="152"/>
      <c r="F41" s="19"/>
    </row>
    <row r="42" spans="2:6">
      <c r="B42" s="27"/>
      <c r="C42" s="153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</sheetData>
  <mergeCells count="5">
    <mergeCell ref="A1:G1"/>
    <mergeCell ref="A8:G8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5"/>
  <sheetViews>
    <sheetView tabSelected="1" zoomScale="85" workbookViewId="0">
      <selection activeCell="R50" sqref="R50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81</v>
      </c>
      <c r="B1" s="65" t="s">
        <v>162</v>
      </c>
      <c r="C1" s="10"/>
      <c r="D1" s="10"/>
    </row>
    <row r="2" spans="1:4" ht="14.25">
      <c r="A2" s="139" t="s">
        <v>154</v>
      </c>
      <c r="B2" s="131">
        <v>-9.3562149574911047E-2</v>
      </c>
      <c r="C2" s="10"/>
      <c r="D2" s="10"/>
    </row>
    <row r="3" spans="1:4" ht="14.25">
      <c r="A3" s="209" t="s">
        <v>152</v>
      </c>
      <c r="B3" s="131">
        <v>-2.2301945504515586E-2</v>
      </c>
      <c r="C3" s="10"/>
      <c r="D3" s="10"/>
    </row>
    <row r="4" spans="1:4" ht="14.25">
      <c r="A4" s="139" t="s">
        <v>153</v>
      </c>
      <c r="B4" s="131">
        <v>1.4267880003216327E-2</v>
      </c>
      <c r="C4" s="10"/>
      <c r="D4" s="10"/>
    </row>
    <row r="5" spans="1:4" ht="14.25">
      <c r="A5" s="139" t="s">
        <v>117</v>
      </c>
      <c r="B5" s="132">
        <v>-3.3865405025403403E-2</v>
      </c>
      <c r="C5" s="10"/>
      <c r="D5" s="10"/>
    </row>
    <row r="6" spans="1:4" ht="14.25">
      <c r="A6" s="139" t="s">
        <v>18</v>
      </c>
      <c r="B6" s="132">
        <v>-1.9336698462660507E-2</v>
      </c>
      <c r="C6" s="10"/>
      <c r="D6" s="10"/>
    </row>
    <row r="7" spans="1:4" ht="14.25">
      <c r="A7" s="139" t="s">
        <v>17</v>
      </c>
      <c r="B7" s="132">
        <v>1.3688575727549779E-2</v>
      </c>
      <c r="C7" s="10"/>
      <c r="D7" s="10"/>
    </row>
    <row r="8" spans="1:4" ht="14.25">
      <c r="A8" s="139" t="s">
        <v>144</v>
      </c>
      <c r="B8" s="132">
        <v>5.2111649321395781E-4</v>
      </c>
      <c r="C8" s="10"/>
      <c r="D8" s="10"/>
    </row>
    <row r="9" spans="1:4" ht="14.25">
      <c r="A9" s="139" t="s">
        <v>145</v>
      </c>
      <c r="B9" s="132">
        <v>-1.1587300540800038E-2</v>
      </c>
      <c r="C9" s="10"/>
      <c r="D9" s="10"/>
    </row>
    <row r="10" spans="1:4" ht="14.25">
      <c r="A10" s="139" t="s">
        <v>146</v>
      </c>
      <c r="B10" s="132">
        <v>7.6712328767123295E-3</v>
      </c>
      <c r="C10" s="10"/>
      <c r="D10" s="10"/>
    </row>
    <row r="11" spans="1:4" ht="15" thickBot="1">
      <c r="A11" s="215" t="s">
        <v>147</v>
      </c>
      <c r="B11" s="133">
        <v>-2.9401282728535039E-3</v>
      </c>
      <c r="C11" s="10"/>
      <c r="D11" s="10"/>
    </row>
    <row r="12" spans="1:4">
      <c r="C12" s="10"/>
      <c r="D12" s="10"/>
    </row>
    <row r="13" spans="1:4">
      <c r="A13" s="10"/>
      <c r="B13" s="10"/>
      <c r="C13" s="10"/>
      <c r="D13" s="10"/>
    </row>
    <row r="14" spans="1:4">
      <c r="B14" s="10"/>
      <c r="C14" s="10"/>
      <c r="D14" s="10"/>
    </row>
    <row r="15" spans="1:4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5"/>
  <sheetViews>
    <sheetView zoomScale="80" zoomScaleNormal="40" workbookViewId="0">
      <selection activeCell="A22" sqref="A22:H22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6" t="s">
        <v>39</v>
      </c>
      <c r="B1" s="166"/>
      <c r="C1" s="166"/>
      <c r="D1" s="166"/>
      <c r="E1" s="166"/>
      <c r="F1" s="166"/>
      <c r="G1" s="166"/>
      <c r="H1" s="166"/>
      <c r="I1" s="13"/>
    </row>
    <row r="2" spans="1:9" ht="45.75" thickBot="1">
      <c r="A2" s="15" t="s">
        <v>40</v>
      </c>
      <c r="B2" s="16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7" t="s">
        <v>46</v>
      </c>
      <c r="H2" s="18" t="s">
        <v>47</v>
      </c>
      <c r="I2" s="19"/>
    </row>
    <row r="3" spans="1:9">
      <c r="A3" s="21">
        <v>1</v>
      </c>
      <c r="B3" s="193" t="s">
        <v>48</v>
      </c>
      <c r="C3" s="81">
        <v>23337235.800000001</v>
      </c>
      <c r="D3" s="82">
        <v>50034</v>
      </c>
      <c r="E3" s="81">
        <v>466.42754526921692</v>
      </c>
      <c r="F3" s="82">
        <v>100</v>
      </c>
      <c r="G3" s="194" t="s">
        <v>67</v>
      </c>
      <c r="H3" s="83" t="s">
        <v>8</v>
      </c>
      <c r="I3" s="19"/>
    </row>
    <row r="4" spans="1:9" ht="28.5">
      <c r="A4" s="21">
        <v>2</v>
      </c>
      <c r="B4" s="80" t="s">
        <v>49</v>
      </c>
      <c r="C4" s="81">
        <v>4666416.5599999996</v>
      </c>
      <c r="D4" s="82">
        <v>3643</v>
      </c>
      <c r="E4" s="81">
        <v>1280.9268624759811</v>
      </c>
      <c r="F4" s="82">
        <v>1000</v>
      </c>
      <c r="G4" s="80" t="s">
        <v>68</v>
      </c>
      <c r="H4" s="83" t="s">
        <v>9</v>
      </c>
      <c r="I4" s="19"/>
    </row>
    <row r="5" spans="1:9" ht="14.25" customHeight="1">
      <c r="A5" s="21">
        <v>3</v>
      </c>
      <c r="B5" s="80" t="s">
        <v>50</v>
      </c>
      <c r="C5" s="81">
        <v>4154329.83</v>
      </c>
      <c r="D5" s="82">
        <v>1534</v>
      </c>
      <c r="E5" s="81">
        <v>2708.168076923077</v>
      </c>
      <c r="F5" s="82">
        <v>1000</v>
      </c>
      <c r="G5" s="195" t="s">
        <v>69</v>
      </c>
      <c r="H5" s="83" t="s">
        <v>2</v>
      </c>
      <c r="I5" s="19"/>
    </row>
    <row r="6" spans="1:9">
      <c r="A6" s="21">
        <v>4</v>
      </c>
      <c r="B6" s="80" t="s">
        <v>51</v>
      </c>
      <c r="C6" s="81">
        <v>3980320.31</v>
      </c>
      <c r="D6" s="82">
        <v>4548</v>
      </c>
      <c r="E6" s="81">
        <v>875.18036719437112</v>
      </c>
      <c r="F6" s="82">
        <v>1000</v>
      </c>
      <c r="G6" s="194" t="s">
        <v>67</v>
      </c>
      <c r="H6" s="83" t="s">
        <v>8</v>
      </c>
      <c r="I6" s="19"/>
    </row>
    <row r="7" spans="1:9" ht="14.25" customHeight="1">
      <c r="A7" s="21">
        <v>5</v>
      </c>
      <c r="B7" s="193" t="s">
        <v>52</v>
      </c>
      <c r="C7" s="81">
        <v>3625627.65</v>
      </c>
      <c r="D7" s="82">
        <v>1256</v>
      </c>
      <c r="E7" s="81">
        <v>2886.6462181528664</v>
      </c>
      <c r="F7" s="82">
        <v>1000</v>
      </c>
      <c r="G7" s="196" t="s">
        <v>70</v>
      </c>
      <c r="H7" s="83" t="s">
        <v>6</v>
      </c>
      <c r="I7" s="19"/>
    </row>
    <row r="8" spans="1:9">
      <c r="A8" s="21">
        <v>6</v>
      </c>
      <c r="B8" s="193" t="s">
        <v>53</v>
      </c>
      <c r="C8" s="81">
        <v>3217345.15</v>
      </c>
      <c r="D8" s="82">
        <v>1405</v>
      </c>
      <c r="E8" s="81">
        <v>2289.9253736654805</v>
      </c>
      <c r="F8" s="82">
        <v>1000</v>
      </c>
      <c r="G8" s="195" t="s">
        <v>69</v>
      </c>
      <c r="H8" s="83" t="s">
        <v>2</v>
      </c>
      <c r="I8" s="19"/>
    </row>
    <row r="9" spans="1:9">
      <c r="A9" s="21">
        <v>7</v>
      </c>
      <c r="B9" s="80" t="s">
        <v>54</v>
      </c>
      <c r="C9" s="81">
        <v>3002139.59</v>
      </c>
      <c r="D9" s="82">
        <v>3103662</v>
      </c>
      <c r="E9" s="81">
        <v>0.96728947610918969</v>
      </c>
      <c r="F9" s="82">
        <v>1</v>
      </c>
      <c r="G9" s="80" t="s">
        <v>71</v>
      </c>
      <c r="H9" s="83" t="s">
        <v>4</v>
      </c>
      <c r="I9" s="19"/>
    </row>
    <row r="10" spans="1:9">
      <c r="A10" s="21">
        <v>8</v>
      </c>
      <c r="B10" s="80" t="s">
        <v>55</v>
      </c>
      <c r="C10" s="81">
        <v>2990110.06</v>
      </c>
      <c r="D10" s="82">
        <v>1099</v>
      </c>
      <c r="E10" s="81">
        <v>2720.755286624204</v>
      </c>
      <c r="F10" s="82">
        <v>1000</v>
      </c>
      <c r="G10" s="80" t="s">
        <v>71</v>
      </c>
      <c r="H10" s="83" t="s">
        <v>4</v>
      </c>
      <c r="I10" s="19"/>
    </row>
    <row r="11" spans="1:9">
      <c r="A11" s="21">
        <v>9</v>
      </c>
      <c r="B11" s="193" t="s">
        <v>56</v>
      </c>
      <c r="C11" s="81">
        <v>2823283.26</v>
      </c>
      <c r="D11" s="82">
        <v>706</v>
      </c>
      <c r="E11" s="81">
        <v>3998.9847875354103</v>
      </c>
      <c r="F11" s="82">
        <v>1000</v>
      </c>
      <c r="G11" s="196" t="s">
        <v>72</v>
      </c>
      <c r="H11" s="83" t="s">
        <v>6</v>
      </c>
      <c r="I11" s="19"/>
    </row>
    <row r="12" spans="1:9">
      <c r="A12" s="21">
        <v>10</v>
      </c>
      <c r="B12" s="193" t="s">
        <v>57</v>
      </c>
      <c r="C12" s="81">
        <v>1661724.17</v>
      </c>
      <c r="D12" s="82">
        <v>1307</v>
      </c>
      <c r="E12" s="81">
        <v>1271.4033435348124</v>
      </c>
      <c r="F12" s="82">
        <v>1000</v>
      </c>
      <c r="G12" s="80" t="s">
        <v>73</v>
      </c>
      <c r="H12" s="83" t="s">
        <v>7</v>
      </c>
      <c r="I12" s="19"/>
    </row>
    <row r="13" spans="1:9">
      <c r="A13" s="21">
        <v>11</v>
      </c>
      <c r="B13" s="80" t="s">
        <v>58</v>
      </c>
      <c r="C13" s="81">
        <v>1573091.68</v>
      </c>
      <c r="D13" s="82">
        <v>9922</v>
      </c>
      <c r="E13" s="81">
        <v>158.54582543841966</v>
      </c>
      <c r="F13" s="82">
        <v>100</v>
      </c>
      <c r="G13" s="194" t="s">
        <v>67</v>
      </c>
      <c r="H13" s="83" t="s">
        <v>8</v>
      </c>
      <c r="I13" s="19"/>
    </row>
    <row r="14" spans="1:9">
      <c r="A14" s="21">
        <v>12</v>
      </c>
      <c r="B14" s="80" t="s">
        <v>59</v>
      </c>
      <c r="C14" s="81">
        <v>1429165.87</v>
      </c>
      <c r="D14" s="82">
        <v>38905</v>
      </c>
      <c r="E14" s="81">
        <v>36.734760827657119</v>
      </c>
      <c r="F14" s="82">
        <v>100</v>
      </c>
      <c r="G14" s="80" t="s">
        <v>77</v>
      </c>
      <c r="H14" s="83" t="s">
        <v>14</v>
      </c>
      <c r="I14" s="19"/>
    </row>
    <row r="15" spans="1:9">
      <c r="A15" s="21">
        <v>13</v>
      </c>
      <c r="B15" s="193" t="s">
        <v>60</v>
      </c>
      <c r="C15" s="81">
        <v>1152870.6499999999</v>
      </c>
      <c r="D15" s="82">
        <v>593</v>
      </c>
      <c r="E15" s="81">
        <v>1944.1326306913995</v>
      </c>
      <c r="F15" s="82">
        <v>1000</v>
      </c>
      <c r="G15" s="195" t="s">
        <v>69</v>
      </c>
      <c r="H15" s="83" t="s">
        <v>2</v>
      </c>
      <c r="I15" s="19"/>
    </row>
    <row r="16" spans="1:9">
      <c r="A16" s="21">
        <v>14</v>
      </c>
      <c r="B16" s="80" t="s">
        <v>61</v>
      </c>
      <c r="C16" s="81">
        <v>1038681.13</v>
      </c>
      <c r="D16" s="82">
        <v>955</v>
      </c>
      <c r="E16" s="81">
        <v>1087.624219895288</v>
      </c>
      <c r="F16" s="82">
        <v>1000</v>
      </c>
      <c r="G16" s="80" t="s">
        <v>74</v>
      </c>
      <c r="H16" s="83" t="s">
        <v>1</v>
      </c>
      <c r="I16" s="19"/>
    </row>
    <row r="17" spans="1:9">
      <c r="A17" s="21">
        <v>15</v>
      </c>
      <c r="B17" s="193" t="s">
        <v>62</v>
      </c>
      <c r="C17" s="81">
        <v>792148.98</v>
      </c>
      <c r="D17" s="82">
        <v>1410</v>
      </c>
      <c r="E17" s="81">
        <v>561.80778723404251</v>
      </c>
      <c r="F17" s="82">
        <v>1000</v>
      </c>
      <c r="G17" s="195" t="s">
        <v>69</v>
      </c>
      <c r="H17" s="83" t="s">
        <v>2</v>
      </c>
      <c r="I17" s="19"/>
    </row>
    <row r="18" spans="1:9">
      <c r="A18" s="21">
        <v>16</v>
      </c>
      <c r="B18" s="80" t="s">
        <v>63</v>
      </c>
      <c r="C18" s="81">
        <v>792068.31</v>
      </c>
      <c r="D18" s="82">
        <v>9451</v>
      </c>
      <c r="E18" s="81">
        <v>83.807883821817796</v>
      </c>
      <c r="F18" s="82">
        <v>100</v>
      </c>
      <c r="G18" s="80" t="s">
        <v>75</v>
      </c>
      <c r="H18" s="83" t="s">
        <v>12</v>
      </c>
      <c r="I18" s="19"/>
    </row>
    <row r="19" spans="1:9">
      <c r="A19" s="21">
        <v>17</v>
      </c>
      <c r="B19" s="80" t="s">
        <v>64</v>
      </c>
      <c r="C19" s="81">
        <v>730184.8199</v>
      </c>
      <c r="D19" s="82">
        <v>8850</v>
      </c>
      <c r="E19" s="81">
        <v>82.506759310734466</v>
      </c>
      <c r="F19" s="82">
        <v>100</v>
      </c>
      <c r="G19" s="80" t="s">
        <v>76</v>
      </c>
      <c r="H19" s="83" t="s">
        <v>13</v>
      </c>
      <c r="I19" s="19"/>
    </row>
    <row r="20" spans="1:9">
      <c r="A20" s="21">
        <v>18</v>
      </c>
      <c r="B20" s="80" t="s">
        <v>65</v>
      </c>
      <c r="C20" s="81">
        <v>357858.3</v>
      </c>
      <c r="D20" s="82">
        <v>121</v>
      </c>
      <c r="E20" s="81">
        <v>2957.506611570248</v>
      </c>
      <c r="F20" s="82">
        <v>1000</v>
      </c>
      <c r="G20" s="196" t="s">
        <v>70</v>
      </c>
      <c r="H20" s="83" t="s">
        <v>6</v>
      </c>
      <c r="I20" s="19"/>
    </row>
    <row r="21" spans="1:9" ht="15" customHeight="1" thickBot="1">
      <c r="A21" s="167" t="s">
        <v>66</v>
      </c>
      <c r="B21" s="168"/>
      <c r="C21" s="95">
        <f>SUM(C3:C20)</f>
        <v>61324602.119899996</v>
      </c>
      <c r="D21" s="96">
        <f>SUM(D3:D20)</f>
        <v>3239401</v>
      </c>
      <c r="E21" s="55" t="s">
        <v>5</v>
      </c>
      <c r="F21" s="55" t="s">
        <v>5</v>
      </c>
      <c r="G21" s="55" t="s">
        <v>5</v>
      </c>
      <c r="H21" s="55" t="s">
        <v>5</v>
      </c>
    </row>
    <row r="22" spans="1:9" ht="15" customHeight="1">
      <c r="A22" s="170" t="s">
        <v>163</v>
      </c>
      <c r="B22" s="170"/>
      <c r="C22" s="170"/>
      <c r="D22" s="170"/>
      <c r="E22" s="170"/>
      <c r="F22" s="170"/>
      <c r="G22" s="170"/>
      <c r="H22" s="170"/>
    </row>
    <row r="23" spans="1:9" ht="15" customHeight="1" thickBot="1">
      <c r="A23" s="169"/>
      <c r="B23" s="169"/>
      <c r="C23" s="169"/>
      <c r="D23" s="169"/>
      <c r="E23" s="169"/>
      <c r="F23" s="169"/>
      <c r="G23" s="169"/>
      <c r="H23" s="169"/>
    </row>
    <row r="25" spans="1:9">
      <c r="B25" s="20" t="s">
        <v>78</v>
      </c>
      <c r="C25" s="23">
        <f>C21-SUM(C3:C12)</f>
        <v>7866069.7398999929</v>
      </c>
      <c r="D25" s="121">
        <f>C25/$C$21</f>
        <v>0.12826939707689408</v>
      </c>
    </row>
    <row r="26" spans="1:9">
      <c r="B26" s="80" t="str">
        <f>B3</f>
        <v>KINTO-Klasychnyi</v>
      </c>
      <c r="C26" s="81">
        <f>C3</f>
        <v>23337235.800000001</v>
      </c>
      <c r="D26" s="121">
        <f>C26/$C$21</f>
        <v>0.38055258400815628</v>
      </c>
      <c r="H26" s="19"/>
    </row>
    <row r="27" spans="1:9">
      <c r="B27" s="80" t="str">
        <f>B4</f>
        <v>Sofiivskyi</v>
      </c>
      <c r="C27" s="81">
        <f>C4</f>
        <v>4666416.5599999996</v>
      </c>
      <c r="D27" s="121">
        <f t="shared" ref="D27:D35" si="0">C27/$C$21</f>
        <v>7.6093711148363649E-2</v>
      </c>
      <c r="H27" s="19"/>
    </row>
    <row r="28" spans="1:9">
      <c r="B28" s="80" t="str">
        <f t="shared" ref="B28:C35" si="1">B5</f>
        <v>UNIVER.UA/Myhailo Hrushevskyi: Fond Derzhavnykh Paperiv</v>
      </c>
      <c r="C28" s="81">
        <f t="shared" si="1"/>
        <v>4154329.83</v>
      </c>
      <c r="D28" s="121">
        <f t="shared" si="0"/>
        <v>6.7743282245477612E-2</v>
      </c>
      <c r="H28" s="19"/>
    </row>
    <row r="29" spans="1:9">
      <c r="B29" s="80" t="str">
        <f t="shared" si="1"/>
        <v>KINTO-Ekviti</v>
      </c>
      <c r="C29" s="81">
        <f t="shared" si="1"/>
        <v>3980320.31</v>
      </c>
      <c r="D29" s="121">
        <f t="shared" si="0"/>
        <v>6.490576656686331E-2</v>
      </c>
      <c r="H29" s="19"/>
    </row>
    <row r="30" spans="1:9">
      <c r="B30" s="80" t="str">
        <f t="shared" si="1"/>
        <v>Altus – Depozyt</v>
      </c>
      <c r="C30" s="81">
        <f t="shared" si="1"/>
        <v>3625627.65</v>
      </c>
      <c r="D30" s="121">
        <f t="shared" si="0"/>
        <v>5.9121910695992499E-2</v>
      </c>
      <c r="H30" s="19"/>
    </row>
    <row r="31" spans="1:9">
      <c r="B31" s="80" t="str">
        <f t="shared" si="1"/>
        <v>UNIVER.UA/Taras Shevchenko: Fond Zaoshchadzhen</v>
      </c>
      <c r="C31" s="81">
        <f t="shared" si="1"/>
        <v>3217345.15</v>
      </c>
      <c r="D31" s="121">
        <f t="shared" si="0"/>
        <v>5.2464183032277074E-2</v>
      </c>
      <c r="H31" s="19"/>
    </row>
    <row r="32" spans="1:9">
      <c r="B32" s="80" t="str">
        <f t="shared" si="1"/>
        <v>OTP Fond Aktsii</v>
      </c>
      <c r="C32" s="81">
        <f t="shared" si="1"/>
        <v>3002139.59</v>
      </c>
      <c r="D32" s="121">
        <f t="shared" si="0"/>
        <v>4.8954897157429705E-2</v>
      </c>
      <c r="H32" s="19"/>
    </row>
    <row r="33" spans="2:8">
      <c r="B33" s="80" t="str">
        <f t="shared" si="1"/>
        <v>ОТP Klasychnyi</v>
      </c>
      <c r="C33" s="81">
        <f t="shared" si="1"/>
        <v>2990110.06</v>
      </c>
      <c r="D33" s="121">
        <f t="shared" si="0"/>
        <v>4.8758735591204132E-2</v>
      </c>
      <c r="H33" s="19"/>
    </row>
    <row r="34" spans="2:8">
      <c r="B34" s="80" t="str">
        <f t="shared" si="1"/>
        <v>Altus – Zbalansovanyi</v>
      </c>
      <c r="C34" s="81">
        <f t="shared" si="1"/>
        <v>2823283.26</v>
      </c>
      <c r="D34" s="121">
        <f t="shared" si="0"/>
        <v>4.6038346151516849E-2</v>
      </c>
    </row>
    <row r="35" spans="2:8">
      <c r="B35" s="80" t="str">
        <f t="shared" si="1"/>
        <v>VSI</v>
      </c>
      <c r="C35" s="81">
        <f t="shared" si="1"/>
        <v>1661724.17</v>
      </c>
      <c r="D35" s="121">
        <f t="shared" si="0"/>
        <v>2.7097186325824786E-2</v>
      </c>
    </row>
  </sheetData>
  <mergeCells count="4">
    <mergeCell ref="A1:H1"/>
    <mergeCell ref="A21:B21"/>
    <mergeCell ref="A23:H23"/>
    <mergeCell ref="A22:H22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3"/>
  <sheetViews>
    <sheetView zoomScale="80" workbookViewId="0">
      <selection activeCell="M44" sqref="M44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72" t="s">
        <v>79</v>
      </c>
      <c r="B1" s="172"/>
      <c r="C1" s="172"/>
      <c r="D1" s="172"/>
      <c r="E1" s="172"/>
      <c r="F1" s="172"/>
      <c r="G1" s="172"/>
      <c r="H1" s="172"/>
      <c r="I1" s="172"/>
      <c r="J1" s="98"/>
    </row>
    <row r="2" spans="1:11" s="20" customFormat="1" ht="15.75" customHeight="1" thickBot="1">
      <c r="A2" s="173" t="s">
        <v>40</v>
      </c>
      <c r="B2" s="99"/>
      <c r="C2" s="100"/>
      <c r="D2" s="101"/>
      <c r="E2" s="175" t="s">
        <v>80</v>
      </c>
      <c r="F2" s="175"/>
      <c r="G2" s="175"/>
      <c r="H2" s="175"/>
      <c r="I2" s="175"/>
      <c r="J2" s="175"/>
      <c r="K2" s="175"/>
    </row>
    <row r="3" spans="1:11" s="22" customFormat="1" ht="64.5" thickBot="1">
      <c r="A3" s="174"/>
      <c r="B3" s="197" t="s">
        <v>81</v>
      </c>
      <c r="C3" s="198" t="s">
        <v>82</v>
      </c>
      <c r="D3" s="198" t="s">
        <v>83</v>
      </c>
      <c r="E3" s="17" t="s">
        <v>84</v>
      </c>
      <c r="F3" s="17" t="s">
        <v>87</v>
      </c>
      <c r="G3" s="17" t="s">
        <v>85</v>
      </c>
      <c r="H3" s="17" t="s">
        <v>86</v>
      </c>
      <c r="I3" s="17" t="s">
        <v>88</v>
      </c>
      <c r="J3" s="18" t="s">
        <v>89</v>
      </c>
      <c r="K3" s="199" t="s">
        <v>90</v>
      </c>
    </row>
    <row r="4" spans="1:11" s="20" customFormat="1" collapsed="1">
      <c r="A4" s="21">
        <v>1</v>
      </c>
      <c r="B4" s="193" t="s">
        <v>48</v>
      </c>
      <c r="C4" s="140">
        <v>38118</v>
      </c>
      <c r="D4" s="140">
        <v>38182</v>
      </c>
      <c r="E4" s="141">
        <v>3.1517143027777195E-3</v>
      </c>
      <c r="F4" s="141">
        <v>5.828425144480831E-2</v>
      </c>
      <c r="G4" s="141">
        <v>7.5042993085454146E-2</v>
      </c>
      <c r="H4" s="141">
        <v>0.10327977538729893</v>
      </c>
      <c r="I4" s="141">
        <v>7.5397940180461198E-2</v>
      </c>
      <c r="J4" s="142">
        <v>3.6642754526915793</v>
      </c>
      <c r="K4" s="114">
        <v>0.12787235169789968</v>
      </c>
    </row>
    <row r="5" spans="1:11" s="20" customFormat="1" collapsed="1">
      <c r="A5" s="21">
        <v>2</v>
      </c>
      <c r="B5" s="139" t="s">
        <v>56</v>
      </c>
      <c r="C5" s="140">
        <v>38828</v>
      </c>
      <c r="D5" s="140">
        <v>39028</v>
      </c>
      <c r="E5" s="141">
        <v>2.666149599015899E-3</v>
      </c>
      <c r="F5" s="141">
        <v>1.443961106299807E-2</v>
      </c>
      <c r="G5" s="141">
        <v>5.5631138506997635E-2</v>
      </c>
      <c r="H5" s="141">
        <v>0.12514578838260992</v>
      </c>
      <c r="I5" s="141">
        <v>2.47834094237247E-2</v>
      </c>
      <c r="J5" s="142">
        <v>2.9989847875354072</v>
      </c>
      <c r="K5" s="115">
        <v>0.14140811718154578</v>
      </c>
    </row>
    <row r="6" spans="1:11" s="20" customFormat="1" collapsed="1">
      <c r="A6" s="21">
        <v>3</v>
      </c>
      <c r="B6" s="139" t="s">
        <v>60</v>
      </c>
      <c r="C6" s="140">
        <v>38919</v>
      </c>
      <c r="D6" s="140">
        <v>39092</v>
      </c>
      <c r="E6" s="141">
        <v>-2.561278437607295E-2</v>
      </c>
      <c r="F6" s="141">
        <v>-5.2289143539420158E-3</v>
      </c>
      <c r="G6" s="141">
        <v>2.6616065083973073E-3</v>
      </c>
      <c r="H6" s="141">
        <v>0.16414747675838526</v>
      </c>
      <c r="I6" s="141">
        <v>2.9965272909833196E-2</v>
      </c>
      <c r="J6" s="142">
        <v>0.94413263069139841</v>
      </c>
      <c r="K6" s="115">
        <v>6.664637047719113E-2</v>
      </c>
    </row>
    <row r="7" spans="1:11" s="20" customFormat="1" collapsed="1">
      <c r="A7" s="21">
        <v>4</v>
      </c>
      <c r="B7" s="139" t="s">
        <v>62</v>
      </c>
      <c r="C7" s="140">
        <v>38919</v>
      </c>
      <c r="D7" s="140">
        <v>39092</v>
      </c>
      <c r="E7" s="141">
        <v>-4.4024009166077627E-2</v>
      </c>
      <c r="F7" s="141">
        <v>-7.263621381382368E-3</v>
      </c>
      <c r="G7" s="141">
        <v>-6.1895417820897469E-3</v>
      </c>
      <c r="H7" s="141">
        <v>0.21380288647588763</v>
      </c>
      <c r="I7" s="141">
        <v>4.9697735957482392E-2</v>
      </c>
      <c r="J7" s="142">
        <v>-0.43819221276595977</v>
      </c>
      <c r="K7" s="115">
        <v>-5.4420979835177352E-2</v>
      </c>
    </row>
    <row r="8" spans="1:11" s="20" customFormat="1" collapsed="1">
      <c r="A8" s="21">
        <v>5</v>
      </c>
      <c r="B8" s="139" t="s">
        <v>64</v>
      </c>
      <c r="C8" s="140">
        <v>38968</v>
      </c>
      <c r="D8" s="140">
        <v>39140</v>
      </c>
      <c r="E8" s="141">
        <v>-1.9218393147575341E-3</v>
      </c>
      <c r="F8" s="141">
        <v>-1.8245339760383228E-3</v>
      </c>
      <c r="G8" s="141">
        <v>7.4067184412629494E-4</v>
      </c>
      <c r="H8" s="141">
        <v>-1.6572201967333555E-2</v>
      </c>
      <c r="I8" s="141">
        <v>-2.3505956784505289E-3</v>
      </c>
      <c r="J8" s="142">
        <v>-0.17493240689263989</v>
      </c>
      <c r="K8" s="115">
        <v>-1.8725193989598932E-2</v>
      </c>
    </row>
    <row r="9" spans="1:11" s="20" customFormat="1" collapsed="1">
      <c r="A9" s="21">
        <v>6</v>
      </c>
      <c r="B9" s="139" t="s">
        <v>91</v>
      </c>
      <c r="C9" s="140">
        <v>39413</v>
      </c>
      <c r="D9" s="140">
        <v>39589</v>
      </c>
      <c r="E9" s="141">
        <v>1.2976689970652044E-2</v>
      </c>
      <c r="F9" s="141">
        <v>3.9484168953821897E-2</v>
      </c>
      <c r="G9" s="141">
        <v>8.2984883077719562E-2</v>
      </c>
      <c r="H9" s="141">
        <v>0.17687396537484124</v>
      </c>
      <c r="I9" s="141">
        <v>5.4286224757317703E-2</v>
      </c>
      <c r="J9" s="142">
        <v>1.7207552866245277</v>
      </c>
      <c r="K9" s="115">
        <v>0.11843198215117301</v>
      </c>
    </row>
    <row r="10" spans="1:11" s="20" customFormat="1" collapsed="1">
      <c r="A10" s="21">
        <v>7</v>
      </c>
      <c r="B10" s="139" t="s">
        <v>61</v>
      </c>
      <c r="C10" s="140">
        <v>39429</v>
      </c>
      <c r="D10" s="140">
        <v>39618</v>
      </c>
      <c r="E10" s="141">
        <v>-2.6007132266648303E-2</v>
      </c>
      <c r="F10" s="141">
        <v>0.12954313885940483</v>
      </c>
      <c r="G10" s="141">
        <v>0.1598774431598422</v>
      </c>
      <c r="H10" s="141">
        <v>8.9131406694398674E-2</v>
      </c>
      <c r="I10" s="141">
        <v>0.15894245622876291</v>
      </c>
      <c r="J10" s="142">
        <v>8.7624219895321431E-2</v>
      </c>
      <c r="K10" s="115">
        <v>9.5221539603529415E-3</v>
      </c>
    </row>
    <row r="11" spans="1:11" s="20" customFormat="1" collapsed="1">
      <c r="A11" s="21">
        <v>8</v>
      </c>
      <c r="B11" s="139" t="s">
        <v>65</v>
      </c>
      <c r="C11" s="140">
        <v>39527</v>
      </c>
      <c r="D11" s="140">
        <v>39715</v>
      </c>
      <c r="E11" s="141">
        <v>6.7032758521128333E-3</v>
      </c>
      <c r="F11" s="141">
        <v>1.0837645641558424E-2</v>
      </c>
      <c r="G11" s="141">
        <v>3.2926616115429796E-2</v>
      </c>
      <c r="H11" s="141">
        <v>0.11039124822227264</v>
      </c>
      <c r="I11" s="141">
        <v>1.8518982790701743E-2</v>
      </c>
      <c r="J11" s="142">
        <v>1.95750661157025</v>
      </c>
      <c r="K11" s="115">
        <v>0.13442621883886186</v>
      </c>
    </row>
    <row r="12" spans="1:11" s="20" customFormat="1" collapsed="1">
      <c r="A12" s="21">
        <v>9</v>
      </c>
      <c r="B12" s="139" t="s">
        <v>63</v>
      </c>
      <c r="C12" s="140">
        <v>39560</v>
      </c>
      <c r="D12" s="140">
        <v>39770</v>
      </c>
      <c r="E12" s="141">
        <v>1.6876631425766675E-2</v>
      </c>
      <c r="F12" s="141">
        <v>0.27209213530045129</v>
      </c>
      <c r="G12" s="141">
        <v>0.30789160023716544</v>
      </c>
      <c r="H12" s="141">
        <v>0.57985150135406993</v>
      </c>
      <c r="I12" s="141">
        <v>0.33774814037871503</v>
      </c>
      <c r="J12" s="142">
        <v>-0.16192116178185412</v>
      </c>
      <c r="K12" s="115">
        <v>-2.0695825039310889E-2</v>
      </c>
    </row>
    <row r="13" spans="1:11" s="20" customFormat="1" collapsed="1">
      <c r="A13" s="21">
        <v>10</v>
      </c>
      <c r="B13" s="139" t="s">
        <v>51</v>
      </c>
      <c r="C13" s="140">
        <v>39884</v>
      </c>
      <c r="D13" s="140">
        <v>40001</v>
      </c>
      <c r="E13" s="141">
        <v>-5.4073035240616019E-3</v>
      </c>
      <c r="F13" s="141">
        <v>9.7770074632330672E-2</v>
      </c>
      <c r="G13" s="141">
        <v>0.10901435999218112</v>
      </c>
      <c r="H13" s="141">
        <v>0.18642119157618575</v>
      </c>
      <c r="I13" s="141">
        <v>0.13611572671928607</v>
      </c>
      <c r="J13" s="142">
        <v>-0.12481963280562436</v>
      </c>
      <c r="K13" s="115">
        <v>-1.6918269106097283E-2</v>
      </c>
    </row>
    <row r="14" spans="1:11" s="20" customFormat="1">
      <c r="A14" s="21">
        <v>11</v>
      </c>
      <c r="B14" s="139" t="s">
        <v>59</v>
      </c>
      <c r="C14" s="140">
        <v>40031</v>
      </c>
      <c r="D14" s="140">
        <v>40129</v>
      </c>
      <c r="E14" s="141" t="s">
        <v>97</v>
      </c>
      <c r="F14" s="141">
        <v>0.18398311172306836</v>
      </c>
      <c r="G14" s="141">
        <v>0.19427429525936901</v>
      </c>
      <c r="H14" s="141">
        <v>0.66964615725120669</v>
      </c>
      <c r="I14" s="141">
        <v>0.28888076208201019</v>
      </c>
      <c r="J14" s="142">
        <v>-0.63265239172342469</v>
      </c>
      <c r="K14" s="115">
        <v>-0.12557432359916187</v>
      </c>
    </row>
    <row r="15" spans="1:11" s="20" customFormat="1">
      <c r="A15" s="21">
        <v>12</v>
      </c>
      <c r="B15" s="139" t="s">
        <v>92</v>
      </c>
      <c r="C15" s="140">
        <v>40253</v>
      </c>
      <c r="D15" s="140">
        <v>40366</v>
      </c>
      <c r="E15" s="141">
        <v>1.5015930409472134E-3</v>
      </c>
      <c r="F15" s="141">
        <v>0.1004688471501054</v>
      </c>
      <c r="G15" s="141">
        <v>0.14653640211710361</v>
      </c>
      <c r="H15" s="141">
        <v>0.49445284084020757</v>
      </c>
      <c r="I15" s="141">
        <v>0.17352439655200858</v>
      </c>
      <c r="J15" s="142">
        <v>-3.2710523890798315E-2</v>
      </c>
      <c r="K15" s="115">
        <v>-4.8690795998448388E-3</v>
      </c>
    </row>
    <row r="16" spans="1:11" s="20" customFormat="1">
      <c r="A16" s="21">
        <v>13</v>
      </c>
      <c r="B16" s="139" t="s">
        <v>49</v>
      </c>
      <c r="C16" s="140">
        <v>40114</v>
      </c>
      <c r="D16" s="140">
        <v>40401</v>
      </c>
      <c r="E16" s="141">
        <v>1.4420942286905269E-2</v>
      </c>
      <c r="F16" s="141">
        <v>0.18686594343880514</v>
      </c>
      <c r="G16" s="141">
        <v>0.16482292261547515</v>
      </c>
      <c r="H16" s="141">
        <v>0.55758377697060579</v>
      </c>
      <c r="I16" s="141" t="s">
        <v>97</v>
      </c>
      <c r="J16" s="142">
        <v>0.28092686247597665</v>
      </c>
      <c r="K16" s="115">
        <v>3.7542428072063094E-2</v>
      </c>
    </row>
    <row r="17" spans="1:12" s="20" customFormat="1" collapsed="1">
      <c r="A17" s="21">
        <v>14</v>
      </c>
      <c r="B17" s="139" t="s">
        <v>52</v>
      </c>
      <c r="C17" s="140">
        <v>40226</v>
      </c>
      <c r="D17" s="140">
        <v>40430</v>
      </c>
      <c r="E17" s="141">
        <v>3.3332737525697542E-3</v>
      </c>
      <c r="F17" s="141">
        <v>1.6420561956434598E-2</v>
      </c>
      <c r="G17" s="141">
        <v>5.802314843894063E-2</v>
      </c>
      <c r="H17" s="141">
        <v>0.1300061693755763</v>
      </c>
      <c r="I17" s="141">
        <v>2.7478114251208385E-2</v>
      </c>
      <c r="J17" s="142">
        <v>1.8866462181528849</v>
      </c>
      <c r="K17" s="115">
        <v>0.17315001149190512</v>
      </c>
    </row>
    <row r="18" spans="1:12" s="20" customFormat="1" collapsed="1">
      <c r="A18" s="21">
        <v>15</v>
      </c>
      <c r="B18" s="68" t="s">
        <v>53</v>
      </c>
      <c r="C18" s="140">
        <v>40427</v>
      </c>
      <c r="D18" s="140">
        <v>40543</v>
      </c>
      <c r="E18" s="141">
        <v>2.8910837320146321E-3</v>
      </c>
      <c r="F18" s="141">
        <v>1.5487639280062693E-2</v>
      </c>
      <c r="G18" s="141">
        <v>6.4843056675561339E-2</v>
      </c>
      <c r="H18" s="141">
        <v>0.11207188493527198</v>
      </c>
      <c r="I18" s="141">
        <v>3.1030393881960272E-2</v>
      </c>
      <c r="J18" s="142">
        <v>1.2899253736655085</v>
      </c>
      <c r="K18" s="115">
        <v>0.13986884954212542</v>
      </c>
    </row>
    <row r="19" spans="1:12" s="20" customFormat="1" collapsed="1">
      <c r="A19" s="21">
        <v>16</v>
      </c>
      <c r="B19" s="200" t="s">
        <v>57</v>
      </c>
      <c r="C19" s="140">
        <v>40444</v>
      </c>
      <c r="D19" s="140">
        <v>40638</v>
      </c>
      <c r="E19" s="141">
        <v>-9.3097528488815806E-3</v>
      </c>
      <c r="F19" s="141">
        <v>5.6225735887960315E-3</v>
      </c>
      <c r="G19" s="141">
        <v>4.6341030523920246E-2</v>
      </c>
      <c r="H19" s="141">
        <v>8.4387181354778962E-2</v>
      </c>
      <c r="I19" s="141">
        <v>2.3234387511481325E-2</v>
      </c>
      <c r="J19" s="142">
        <v>0.27140334353481732</v>
      </c>
      <c r="K19" s="115">
        <v>4.0361780783939816E-2</v>
      </c>
    </row>
    <row r="20" spans="1:12" s="20" customFormat="1" collapsed="1">
      <c r="A20" s="21">
        <v>17</v>
      </c>
      <c r="B20" s="68" t="s">
        <v>93</v>
      </c>
      <c r="C20" s="140">
        <v>40427</v>
      </c>
      <c r="D20" s="140">
        <v>40708</v>
      </c>
      <c r="E20" s="141">
        <v>5.4256948311230957E-3</v>
      </c>
      <c r="F20" s="141">
        <v>8.0481527997322555E-3</v>
      </c>
      <c r="G20" s="141">
        <v>4.6926717901918602E-2</v>
      </c>
      <c r="H20" s="141">
        <v>9.7417130635546467E-2</v>
      </c>
      <c r="I20" s="141">
        <v>2.0623937535479753E-2</v>
      </c>
      <c r="J20" s="142">
        <v>1.7081680769231036</v>
      </c>
      <c r="K20" s="115">
        <v>0.18474655410826291</v>
      </c>
    </row>
    <row r="21" spans="1:12" s="20" customFormat="1" collapsed="1">
      <c r="A21" s="21">
        <v>18</v>
      </c>
      <c r="B21" s="68" t="s">
        <v>94</v>
      </c>
      <c r="C21" s="140">
        <v>41026</v>
      </c>
      <c r="D21" s="140">
        <v>41242</v>
      </c>
      <c r="E21" s="141">
        <v>-2.1987011375860233E-3</v>
      </c>
      <c r="F21" s="141">
        <v>5.1318701690037827E-2</v>
      </c>
      <c r="G21" s="141">
        <v>7.3174270411888065E-2</v>
      </c>
      <c r="H21" s="141">
        <v>8.6663212995996552E-2</v>
      </c>
      <c r="I21" s="141">
        <v>9.7861790330248777E-2</v>
      </c>
      <c r="J21" s="142">
        <v>0.58545825438419707</v>
      </c>
      <c r="K21" s="115">
        <v>0.11006534609220697</v>
      </c>
    </row>
    <row r="22" spans="1:12" s="20" customFormat="1" ht="15.75" thickBot="1">
      <c r="A22" s="138"/>
      <c r="B22" s="143" t="s">
        <v>95</v>
      </c>
      <c r="C22" s="144" t="s">
        <v>5</v>
      </c>
      <c r="D22" s="144" t="s">
        <v>5</v>
      </c>
      <c r="E22" s="145">
        <f>AVERAGE(E4:E21)</f>
        <v>-2.6196749317764991E-3</v>
      </c>
      <c r="F22" s="145">
        <f>AVERAGE(F4:F21)</f>
        <v>6.5352749322836273E-2</v>
      </c>
      <c r="G22" s="145">
        <f>AVERAGE(G4:G21)</f>
        <v>8.9751311927188923E-2</v>
      </c>
      <c r="H22" s="145">
        <f>AVERAGE(H4:H21)</f>
        <v>0.22026118847876705</v>
      </c>
      <c r="I22" s="145">
        <f>AVERAGE(I4:I21)</f>
        <v>9.0925827988954808E-2</v>
      </c>
      <c r="J22" s="144" t="s">
        <v>5</v>
      </c>
      <c r="K22" s="144" t="s">
        <v>5</v>
      </c>
      <c r="L22" s="146"/>
    </row>
    <row r="23" spans="1:12" s="20" customFormat="1">
      <c r="A23" s="176" t="s">
        <v>96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</row>
    <row r="24" spans="1:12" s="20" customFormat="1" ht="15" collapsed="1" thickBot="1">
      <c r="A24" s="171"/>
      <c r="B24" s="171"/>
      <c r="C24" s="171"/>
      <c r="D24" s="171"/>
      <c r="E24" s="171"/>
      <c r="F24" s="171"/>
      <c r="G24" s="171"/>
      <c r="H24" s="171"/>
      <c r="I24" s="157"/>
      <c r="J24" s="157"/>
      <c r="K24" s="157"/>
    </row>
    <row r="25" spans="1:12" s="20" customFormat="1" collapsed="1">
      <c r="E25" s="104"/>
      <c r="J25" s="19"/>
    </row>
    <row r="26" spans="1:12" s="20" customFormat="1" collapsed="1">
      <c r="E26" s="105"/>
      <c r="J26" s="19"/>
    </row>
    <row r="27" spans="1:12" s="20" customFormat="1">
      <c r="E27" s="104"/>
      <c r="F27" s="104"/>
      <c r="J27" s="19"/>
    </row>
    <row r="28" spans="1:12" s="20" customFormat="1" collapsed="1">
      <c r="E28" s="105"/>
      <c r="I28" s="105"/>
      <c r="J28" s="19"/>
    </row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/>
    <row r="43" spans="3:8" s="20" customFormat="1"/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</sheetData>
  <mergeCells count="5">
    <mergeCell ref="A24:H24"/>
    <mergeCell ref="A1:I1"/>
    <mergeCell ref="A2:A3"/>
    <mergeCell ref="E2:K2"/>
    <mergeCell ref="A23:K23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8"/>
  <sheetViews>
    <sheetView zoomScale="85" workbookViewId="0">
      <selection activeCell="I50" sqref="I50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78" t="s">
        <v>98</v>
      </c>
      <c r="B1" s="178"/>
      <c r="C1" s="178"/>
      <c r="D1" s="178"/>
      <c r="E1" s="178"/>
      <c r="F1" s="178"/>
      <c r="G1" s="178"/>
    </row>
    <row r="2" spans="1:8" ht="15.75" customHeight="1" thickBot="1">
      <c r="A2" s="201" t="s">
        <v>99</v>
      </c>
      <c r="B2" s="87"/>
      <c r="C2" s="179" t="s">
        <v>100</v>
      </c>
      <c r="D2" s="180"/>
      <c r="E2" s="179" t="s">
        <v>101</v>
      </c>
      <c r="F2" s="180"/>
      <c r="G2" s="88"/>
    </row>
    <row r="3" spans="1:8" ht="45.75" thickBot="1">
      <c r="A3" s="202"/>
      <c r="B3" s="203" t="s">
        <v>81</v>
      </c>
      <c r="C3" s="40" t="s">
        <v>102</v>
      </c>
      <c r="D3" s="33" t="s">
        <v>103</v>
      </c>
      <c r="E3" s="33" t="s">
        <v>104</v>
      </c>
      <c r="F3" s="33" t="s">
        <v>103</v>
      </c>
      <c r="G3" s="204" t="s">
        <v>105</v>
      </c>
    </row>
    <row r="4" spans="1:8" ht="15" customHeight="1">
      <c r="A4" s="21">
        <v>1</v>
      </c>
      <c r="B4" s="35" t="s">
        <v>57</v>
      </c>
      <c r="C4" s="36">
        <v>83.202409999999915</v>
      </c>
      <c r="D4" s="93">
        <v>5.2709067501229702E-2</v>
      </c>
      <c r="E4" s="37">
        <v>77</v>
      </c>
      <c r="F4" s="93">
        <v>6.2601626016260167E-2</v>
      </c>
      <c r="G4" s="38">
        <v>99.192830081143654</v>
      </c>
      <c r="H4" s="52"/>
    </row>
    <row r="5" spans="1:8" ht="14.25" customHeight="1">
      <c r="A5" s="21">
        <v>2</v>
      </c>
      <c r="B5" s="35" t="s">
        <v>92</v>
      </c>
      <c r="C5" s="36">
        <v>76.586639999999676</v>
      </c>
      <c r="D5" s="93">
        <v>2.6178517808060756E-2</v>
      </c>
      <c r="E5" s="37">
        <v>74635</v>
      </c>
      <c r="F5" s="93">
        <v>2.4639925626281971E-2</v>
      </c>
      <c r="G5" s="38">
        <v>74.119387417565775</v>
      </c>
      <c r="H5" s="52"/>
    </row>
    <row r="6" spans="1:8">
      <c r="A6" s="21">
        <v>3</v>
      </c>
      <c r="B6" s="35" t="s">
        <v>55</v>
      </c>
      <c r="C6" s="36">
        <v>75.907280000000256</v>
      </c>
      <c r="D6" s="93">
        <v>2.6047356937872478E-2</v>
      </c>
      <c r="E6" s="37">
        <v>14</v>
      </c>
      <c r="F6" s="93">
        <v>1.2903225806451613E-2</v>
      </c>
      <c r="G6" s="38">
        <v>37.843450311000481</v>
      </c>
    </row>
    <row r="7" spans="1:8">
      <c r="A7" s="21">
        <v>4</v>
      </c>
      <c r="B7" s="35" t="s">
        <v>63</v>
      </c>
      <c r="C7" s="36">
        <v>14.546680000000052</v>
      </c>
      <c r="D7" s="93">
        <v>1.8709035785924116E-2</v>
      </c>
      <c r="E7" s="37">
        <v>17</v>
      </c>
      <c r="F7" s="93">
        <v>1.8019927920288319E-3</v>
      </c>
      <c r="G7" s="38">
        <v>1.4048050191891726</v>
      </c>
    </row>
    <row r="8" spans="1:8">
      <c r="A8" s="21">
        <v>5</v>
      </c>
      <c r="B8" s="35" t="s">
        <v>49</v>
      </c>
      <c r="C8" s="36">
        <v>66.337474999999628</v>
      </c>
      <c r="D8" s="93">
        <v>1.4420942286908449E-2</v>
      </c>
      <c r="E8" s="37">
        <v>0</v>
      </c>
      <c r="F8" s="93">
        <v>0</v>
      </c>
      <c r="G8" s="38">
        <v>0</v>
      </c>
    </row>
    <row r="9" spans="1:8">
      <c r="A9" s="21">
        <v>6</v>
      </c>
      <c r="B9" s="205" t="s">
        <v>93</v>
      </c>
      <c r="C9" s="36">
        <v>22.418490000000222</v>
      </c>
      <c r="D9" s="93">
        <v>5.4256948310996977E-3</v>
      </c>
      <c r="E9" s="37">
        <v>0</v>
      </c>
      <c r="F9" s="93">
        <v>0</v>
      </c>
      <c r="G9" s="38">
        <v>0</v>
      </c>
    </row>
    <row r="10" spans="1:8">
      <c r="A10" s="21">
        <v>7</v>
      </c>
      <c r="B10" s="35" t="s">
        <v>52</v>
      </c>
      <c r="C10" s="36">
        <v>12.045060000000055</v>
      </c>
      <c r="D10" s="93">
        <v>3.333273752572528E-3</v>
      </c>
      <c r="E10" s="37">
        <v>0</v>
      </c>
      <c r="F10" s="93">
        <v>0</v>
      </c>
      <c r="G10" s="38">
        <v>0</v>
      </c>
      <c r="H10" s="52"/>
    </row>
    <row r="11" spans="1:8" ht="15">
      <c r="A11" s="21">
        <v>8</v>
      </c>
      <c r="B11" s="206" t="s">
        <v>106</v>
      </c>
      <c r="C11" s="36">
        <v>9.2747999999998143</v>
      </c>
      <c r="D11" s="93">
        <v>2.8910837320010184E-3</v>
      </c>
      <c r="E11" s="37">
        <v>0</v>
      </c>
      <c r="F11" s="93">
        <v>0</v>
      </c>
      <c r="G11" s="38">
        <v>0</v>
      </c>
    </row>
    <row r="12" spans="1:8">
      <c r="A12" s="21">
        <v>9</v>
      </c>
      <c r="B12" s="35" t="s">
        <v>107</v>
      </c>
      <c r="C12" s="36">
        <v>7.5072799999997955</v>
      </c>
      <c r="D12" s="93">
        <v>2.6661495990173887E-3</v>
      </c>
      <c r="E12" s="37">
        <v>0</v>
      </c>
      <c r="F12" s="93">
        <v>0</v>
      </c>
      <c r="G12" s="38">
        <v>0</v>
      </c>
    </row>
    <row r="13" spans="1:8">
      <c r="A13" s="21">
        <v>10</v>
      </c>
      <c r="B13" s="35" t="s">
        <v>65</v>
      </c>
      <c r="C13" s="36">
        <v>2.3828499999999768</v>
      </c>
      <c r="D13" s="93">
        <v>6.7032758521016755E-3</v>
      </c>
      <c r="E13" s="37">
        <v>0</v>
      </c>
      <c r="F13" s="93">
        <v>0</v>
      </c>
      <c r="G13" s="38">
        <v>0</v>
      </c>
    </row>
    <row r="14" spans="1:8">
      <c r="A14" s="21">
        <v>11</v>
      </c>
      <c r="B14" s="35" t="s">
        <v>64</v>
      </c>
      <c r="C14" s="36">
        <v>-1.4060000000000001</v>
      </c>
      <c r="D14" s="93">
        <v>-1.9218393147581924E-3</v>
      </c>
      <c r="E14" s="37">
        <v>0</v>
      </c>
      <c r="F14" s="93">
        <v>0</v>
      </c>
      <c r="G14" s="38">
        <v>0</v>
      </c>
    </row>
    <row r="15" spans="1:8">
      <c r="A15" s="21">
        <v>12</v>
      </c>
      <c r="B15" s="35" t="s">
        <v>108</v>
      </c>
      <c r="C15" s="36">
        <v>-3.4663800000001213</v>
      </c>
      <c r="D15" s="93">
        <v>-2.1987011375909117E-3</v>
      </c>
      <c r="E15" s="37">
        <v>0</v>
      </c>
      <c r="F15" s="93">
        <v>0</v>
      </c>
      <c r="G15" s="38">
        <v>0</v>
      </c>
    </row>
    <row r="16" spans="1:8">
      <c r="A16" s="21">
        <v>13</v>
      </c>
      <c r="B16" s="35" t="s">
        <v>61</v>
      </c>
      <c r="C16" s="36">
        <v>-27.734410000000036</v>
      </c>
      <c r="D16" s="93">
        <v>-2.6007132266658489E-2</v>
      </c>
      <c r="E16" s="37">
        <v>0</v>
      </c>
      <c r="F16" s="93">
        <v>0</v>
      </c>
      <c r="G16" s="38">
        <v>0</v>
      </c>
    </row>
    <row r="17" spans="1:8">
      <c r="A17" s="21">
        <v>14</v>
      </c>
      <c r="B17" s="35" t="s">
        <v>62</v>
      </c>
      <c r="C17" s="36">
        <v>-36.479550000000046</v>
      </c>
      <c r="D17" s="93">
        <v>-4.4024009166085613E-2</v>
      </c>
      <c r="E17" s="37">
        <v>0</v>
      </c>
      <c r="F17" s="93">
        <v>0</v>
      </c>
      <c r="G17" s="38">
        <v>0</v>
      </c>
    </row>
    <row r="18" spans="1:8">
      <c r="A18" s="21">
        <v>15</v>
      </c>
      <c r="B18" s="207" t="s">
        <v>51</v>
      </c>
      <c r="C18" s="36">
        <v>-23.399689999999943</v>
      </c>
      <c r="D18" s="93">
        <v>-5.8444871269719024E-3</v>
      </c>
      <c r="E18" s="37">
        <v>-2</v>
      </c>
      <c r="F18" s="93">
        <v>-4.3956043956043956E-4</v>
      </c>
      <c r="G18" s="38">
        <v>-1.7569498456271857</v>
      </c>
    </row>
    <row r="19" spans="1:8" ht="13.5" customHeight="1">
      <c r="A19" s="21">
        <v>16</v>
      </c>
      <c r="B19" s="193" t="s">
        <v>60</v>
      </c>
      <c r="C19" s="36">
        <v>-34.29488000000012</v>
      </c>
      <c r="D19" s="93">
        <v>-2.8888035521044922E-2</v>
      </c>
      <c r="E19" s="37">
        <v>-2</v>
      </c>
      <c r="F19" s="93">
        <v>-3.3613445378151263E-3</v>
      </c>
      <c r="G19" s="38">
        <v>-3.9265992605041879</v>
      </c>
    </row>
    <row r="20" spans="1:8">
      <c r="A20" s="21">
        <v>17</v>
      </c>
      <c r="B20" s="68" t="s">
        <v>48</v>
      </c>
      <c r="C20" s="36">
        <v>64.02197000000254</v>
      </c>
      <c r="D20" s="93">
        <v>2.7508865113195476E-3</v>
      </c>
      <c r="E20" s="37">
        <v>-20</v>
      </c>
      <c r="F20" s="93">
        <v>-3.9956846605665881E-4</v>
      </c>
      <c r="G20" s="38">
        <v>-9.3032113117844677</v>
      </c>
    </row>
    <row r="21" spans="1:8">
      <c r="A21" s="21">
        <v>18</v>
      </c>
      <c r="B21" s="35" t="s">
        <v>109</v>
      </c>
      <c r="C21" s="36" t="s">
        <v>97</v>
      </c>
      <c r="D21" s="36" t="s">
        <v>97</v>
      </c>
      <c r="E21" s="36" t="s">
        <v>97</v>
      </c>
      <c r="F21" s="36" t="s">
        <v>97</v>
      </c>
      <c r="G21" s="36" t="s">
        <v>97</v>
      </c>
    </row>
    <row r="22" spans="1:8" ht="15.75" thickBot="1">
      <c r="A22" s="86"/>
      <c r="B22" s="89" t="s">
        <v>66</v>
      </c>
      <c r="C22" s="90">
        <v>307.45002500000163</v>
      </c>
      <c r="D22" s="94">
        <v>5.159597504094335E-3</v>
      </c>
      <c r="E22" s="91">
        <v>74719</v>
      </c>
      <c r="F22" s="94">
        <v>2.3904136475506731E-2</v>
      </c>
      <c r="G22" s="92">
        <v>197.57371241098323</v>
      </c>
      <c r="H22" s="52"/>
    </row>
    <row r="23" spans="1:8" ht="15" customHeight="1" thickBot="1">
      <c r="A23" s="177"/>
      <c r="B23" s="177"/>
      <c r="C23" s="177"/>
      <c r="D23" s="177"/>
      <c r="E23" s="177"/>
      <c r="F23" s="177"/>
      <c r="G23" s="177"/>
      <c r="H23" s="156"/>
    </row>
    <row r="42" spans="2:5" ht="15">
      <c r="B42" s="58"/>
      <c r="C42" s="59"/>
      <c r="D42" s="60"/>
      <c r="E42" s="61"/>
    </row>
    <row r="43" spans="2:5" ht="15">
      <c r="B43" s="58"/>
      <c r="C43" s="59"/>
      <c r="D43" s="60"/>
      <c r="E43" s="61"/>
    </row>
    <row r="44" spans="2:5" ht="15">
      <c r="B44" s="58"/>
      <c r="C44" s="59"/>
      <c r="D44" s="60"/>
      <c r="E44" s="61"/>
    </row>
    <row r="45" spans="2:5" ht="15">
      <c r="B45" s="58"/>
      <c r="C45" s="59"/>
      <c r="D45" s="60"/>
      <c r="E45" s="61"/>
    </row>
    <row r="46" spans="2:5" ht="15">
      <c r="B46" s="58"/>
      <c r="C46" s="59"/>
      <c r="D46" s="60"/>
      <c r="E46" s="61"/>
    </row>
    <row r="47" spans="2:5" ht="15">
      <c r="B47" s="58"/>
      <c r="C47" s="59"/>
      <c r="D47" s="60"/>
      <c r="E47" s="61"/>
    </row>
    <row r="48" spans="2:5" ht="15.75" thickBot="1">
      <c r="B48" s="76"/>
      <c r="C48" s="76"/>
      <c r="D48" s="76"/>
      <c r="E48" s="76"/>
    </row>
    <row r="51" spans="2:6" ht="14.25" customHeight="1"/>
    <row r="52" spans="2:6">
      <c r="F52" s="52"/>
    </row>
    <row r="54" spans="2:6">
      <c r="F54"/>
    </row>
    <row r="55" spans="2:6">
      <c r="F55"/>
    </row>
    <row r="56" spans="2:6" ht="30.75" thickBot="1">
      <c r="B56" s="40" t="s">
        <v>81</v>
      </c>
      <c r="C56" s="33" t="s">
        <v>110</v>
      </c>
      <c r="D56" s="33" t="s">
        <v>111</v>
      </c>
      <c r="E56" s="34" t="s">
        <v>112</v>
      </c>
      <c r="F56"/>
    </row>
    <row r="57" spans="2:6">
      <c r="B57" s="35" t="str">
        <f t="shared" ref="B57:D61" si="0">B4</f>
        <v>VSI</v>
      </c>
      <c r="C57" s="36">
        <f t="shared" si="0"/>
        <v>83.202409999999915</v>
      </c>
      <c r="D57" s="93">
        <f t="shared" si="0"/>
        <v>5.2709067501229702E-2</v>
      </c>
      <c r="E57" s="38">
        <f>G4</f>
        <v>99.192830081143654</v>
      </c>
    </row>
    <row r="58" spans="2:6">
      <c r="B58" s="35" t="str">
        <f t="shared" si="0"/>
        <v>ОТP Fond Aktsii</v>
      </c>
      <c r="C58" s="36">
        <f t="shared" si="0"/>
        <v>76.586639999999676</v>
      </c>
      <c r="D58" s="93">
        <f t="shared" si="0"/>
        <v>2.6178517808060756E-2</v>
      </c>
      <c r="E58" s="38">
        <f>G5</f>
        <v>74.119387417565775</v>
      </c>
    </row>
    <row r="59" spans="2:6">
      <c r="B59" s="35" t="str">
        <f t="shared" si="0"/>
        <v>ОТP Klasychnyi</v>
      </c>
      <c r="C59" s="36">
        <f t="shared" si="0"/>
        <v>75.907280000000256</v>
      </c>
      <c r="D59" s="93">
        <f t="shared" si="0"/>
        <v>2.6047356937872478E-2</v>
      </c>
      <c r="E59" s="38">
        <f>G6</f>
        <v>37.843450311000481</v>
      </c>
    </row>
    <row r="60" spans="2:6">
      <c r="B60" s="35" t="str">
        <f t="shared" si="0"/>
        <v>Nadbannia</v>
      </c>
      <c r="C60" s="36">
        <f t="shared" si="0"/>
        <v>14.546680000000052</v>
      </c>
      <c r="D60" s="93">
        <f t="shared" si="0"/>
        <v>1.8709035785924116E-2</v>
      </c>
      <c r="E60" s="38">
        <f>G7</f>
        <v>1.4048050191891726</v>
      </c>
    </row>
    <row r="61" spans="2:6">
      <c r="B61" s="117" t="str">
        <f t="shared" si="0"/>
        <v>Sofiivskyi</v>
      </c>
      <c r="C61" s="118">
        <f t="shared" si="0"/>
        <v>66.337474999999628</v>
      </c>
      <c r="D61" s="119">
        <f t="shared" si="0"/>
        <v>1.4420942286908449E-2</v>
      </c>
      <c r="E61" s="120">
        <f>G8</f>
        <v>0</v>
      </c>
    </row>
    <row r="62" spans="2:6">
      <c r="B62" s="116" t="str">
        <f t="shared" ref="B62:D65" si="1">B16</f>
        <v>ТАSK Resurs</v>
      </c>
      <c r="C62" s="36">
        <f t="shared" si="1"/>
        <v>-27.734410000000036</v>
      </c>
      <c r="D62" s="93">
        <f t="shared" si="1"/>
        <v>-2.6007132266658489E-2</v>
      </c>
      <c r="E62" s="38">
        <f>G16</f>
        <v>0</v>
      </c>
    </row>
    <row r="63" spans="2:6">
      <c r="B63" s="116" t="str">
        <f t="shared" si="1"/>
        <v>UNIVER.UA/Iaroslav Mudryi: Fond Aktsii</v>
      </c>
      <c r="C63" s="36">
        <f t="shared" si="1"/>
        <v>-36.479550000000046</v>
      </c>
      <c r="D63" s="93">
        <f t="shared" si="1"/>
        <v>-4.4024009166085613E-2</v>
      </c>
      <c r="E63" s="38">
        <f>G17</f>
        <v>0</v>
      </c>
    </row>
    <row r="64" spans="2:6">
      <c r="B64" s="116" t="str">
        <f t="shared" si="1"/>
        <v>KINTO-Ekviti</v>
      </c>
      <c r="C64" s="36">
        <f t="shared" si="1"/>
        <v>-23.399689999999943</v>
      </c>
      <c r="D64" s="93">
        <f t="shared" si="1"/>
        <v>-5.8444871269719024E-3</v>
      </c>
      <c r="E64" s="38">
        <f>G18</f>
        <v>-1.7569498456271857</v>
      </c>
    </row>
    <row r="65" spans="2:5">
      <c r="B65" s="116" t="str">
        <f t="shared" si="1"/>
        <v>UNIVER.UA/Volodymyr Velykyi: Fond Zbalansovanyi</v>
      </c>
      <c r="C65" s="36">
        <f t="shared" si="1"/>
        <v>-34.29488000000012</v>
      </c>
      <c r="D65" s="93">
        <f t="shared" si="1"/>
        <v>-2.8888035521044922E-2</v>
      </c>
      <c r="E65" s="38">
        <f>G19</f>
        <v>-3.9265992605041879</v>
      </c>
    </row>
    <row r="66" spans="2:5">
      <c r="B66" s="116" t="str">
        <f>B20</f>
        <v>KINTO-Klasychnyi</v>
      </c>
      <c r="C66" s="36">
        <f>C20</f>
        <v>64.02197000000254</v>
      </c>
      <c r="D66" s="93">
        <f>D20</f>
        <v>2.7508865113195476E-3</v>
      </c>
      <c r="E66" s="38">
        <f>G20</f>
        <v>-9.3032113117844677</v>
      </c>
    </row>
    <row r="67" spans="2:5">
      <c r="B67" s="127" t="s">
        <v>78</v>
      </c>
      <c r="C67" s="128">
        <f>C22-SUM(C57:C66)</f>
        <v>48.756099999999719</v>
      </c>
      <c r="D67" s="129"/>
      <c r="E67" s="128">
        <f>G22-SUM(E57:E66)</f>
        <v>0</v>
      </c>
    </row>
    <row r="68" spans="2:5" ht="15">
      <c r="B68" s="125" t="s">
        <v>66</v>
      </c>
      <c r="C68" s="126">
        <f>SUM(C57:C67)</f>
        <v>307.45002500000163</v>
      </c>
      <c r="D68" s="126"/>
      <c r="E68" s="126">
        <f>SUM(E57:E67)</f>
        <v>197.57371241098323</v>
      </c>
    </row>
  </sheetData>
  <mergeCells count="5">
    <mergeCell ref="A23:G23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7"/>
  <sheetViews>
    <sheetView topLeftCell="A19" zoomScale="80" workbookViewId="0">
      <selection activeCell="A19" sqref="A19:A25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4" t="s">
        <v>81</v>
      </c>
      <c r="B1" s="65" t="s">
        <v>113</v>
      </c>
      <c r="C1" s="10"/>
    </row>
    <row r="2" spans="1:3" ht="14.25">
      <c r="A2" s="35" t="s">
        <v>62</v>
      </c>
      <c r="B2" s="163">
        <v>-4.4024009166077627E-2</v>
      </c>
      <c r="C2" s="10"/>
    </row>
    <row r="3" spans="1:3" ht="14.25">
      <c r="A3" s="208" t="s">
        <v>114</v>
      </c>
      <c r="B3" s="134">
        <v>-2.6007132266648303E-2</v>
      </c>
      <c r="C3" s="10"/>
    </row>
    <row r="4" spans="1:3" ht="14.25">
      <c r="A4" s="193" t="s">
        <v>60</v>
      </c>
      <c r="B4" s="134">
        <v>-2.561278437607295E-2</v>
      </c>
      <c r="C4" s="10"/>
    </row>
    <row r="5" spans="1:3" ht="14.25">
      <c r="A5" s="193" t="s">
        <v>57</v>
      </c>
      <c r="B5" s="135">
        <v>-9.3097528488815806E-3</v>
      </c>
      <c r="C5" s="10"/>
    </row>
    <row r="6" spans="1:3" ht="14.25">
      <c r="A6" s="207" t="s">
        <v>51</v>
      </c>
      <c r="B6" s="135">
        <v>-5.4073035240616019E-3</v>
      </c>
      <c r="C6" s="10"/>
    </row>
    <row r="7" spans="1:3" ht="14.25">
      <c r="A7" s="130" t="s">
        <v>58</v>
      </c>
      <c r="B7" s="135">
        <v>-2.1987011375860233E-3</v>
      </c>
      <c r="C7" s="10"/>
    </row>
    <row r="8" spans="1:3" ht="14.25">
      <c r="A8" s="139" t="s">
        <v>64</v>
      </c>
      <c r="B8" s="135">
        <v>-1.9218393147575341E-3</v>
      </c>
      <c r="C8" s="10"/>
    </row>
    <row r="9" spans="1:3" ht="14.25">
      <c r="A9" s="130" t="s">
        <v>92</v>
      </c>
      <c r="B9" s="136">
        <v>1.5015930409472134E-3</v>
      </c>
      <c r="C9" s="10"/>
    </row>
    <row r="10" spans="1:3" ht="14.25">
      <c r="A10" s="209" t="s">
        <v>56</v>
      </c>
      <c r="B10" s="135">
        <v>2.666149599015899E-3</v>
      </c>
      <c r="C10" s="10"/>
    </row>
    <row r="11" spans="1:3" ht="15">
      <c r="A11" s="206" t="s">
        <v>106</v>
      </c>
      <c r="B11" s="135">
        <v>2.8910837320146321E-3</v>
      </c>
      <c r="C11" s="10"/>
    </row>
    <row r="12" spans="1:3" ht="14.25">
      <c r="A12" s="130" t="s">
        <v>115</v>
      </c>
      <c r="B12" s="135">
        <v>3.1517143027777195E-3</v>
      </c>
      <c r="C12" s="10"/>
    </row>
    <row r="13" spans="1:3" ht="14.25">
      <c r="A13" s="35" t="s">
        <v>52</v>
      </c>
      <c r="B13" s="135">
        <v>3.3332737525697542E-3</v>
      </c>
      <c r="C13" s="10"/>
    </row>
    <row r="14" spans="1:3" ht="14.25">
      <c r="A14" s="205" t="s">
        <v>93</v>
      </c>
      <c r="B14" s="135">
        <v>5.4256948311230957E-3</v>
      </c>
      <c r="C14" s="10"/>
    </row>
    <row r="15" spans="1:3" ht="14.25">
      <c r="A15" s="35" t="s">
        <v>65</v>
      </c>
      <c r="B15" s="135">
        <v>6.7032758521128333E-3</v>
      </c>
      <c r="C15" s="10"/>
    </row>
    <row r="16" spans="1:3" ht="14.25">
      <c r="A16" s="130" t="s">
        <v>116</v>
      </c>
      <c r="B16" s="135">
        <v>1.2976689970652044E-2</v>
      </c>
      <c r="C16" s="10"/>
    </row>
    <row r="17" spans="1:3" ht="14.25">
      <c r="A17" s="130" t="s">
        <v>49</v>
      </c>
      <c r="B17" s="135">
        <v>1.4420942286905269E-2</v>
      </c>
      <c r="C17" s="10"/>
    </row>
    <row r="18" spans="1:3" ht="14.25">
      <c r="A18" s="35" t="s">
        <v>63</v>
      </c>
      <c r="B18" s="135">
        <v>1.6876631425766675E-2</v>
      </c>
      <c r="C18" s="10"/>
    </row>
    <row r="19" spans="1:3" ht="14.25">
      <c r="A19" s="210" t="s">
        <v>117</v>
      </c>
      <c r="B19" s="134">
        <v>-2.6196749317764999E-3</v>
      </c>
      <c r="C19" s="10"/>
    </row>
    <row r="20" spans="1:3" ht="14.25">
      <c r="A20" s="139" t="s">
        <v>18</v>
      </c>
      <c r="B20" s="134">
        <v>-1.9336698462660507E-2</v>
      </c>
      <c r="C20" s="10"/>
    </row>
    <row r="21" spans="1:3" ht="14.25">
      <c r="A21" s="139" t="s">
        <v>17</v>
      </c>
      <c r="B21" s="134">
        <v>1.3688575727549779E-2</v>
      </c>
      <c r="C21" s="56"/>
    </row>
    <row r="22" spans="1:3" ht="14.25">
      <c r="A22" s="139" t="s">
        <v>118</v>
      </c>
      <c r="B22" s="134">
        <v>5.2111649321395781E-4</v>
      </c>
      <c r="C22" s="9"/>
    </row>
    <row r="23" spans="1:3" ht="14.25">
      <c r="A23" s="139" t="s">
        <v>119</v>
      </c>
      <c r="B23" s="134">
        <v>-1.1587300540800038E-2</v>
      </c>
      <c r="C23" s="71"/>
    </row>
    <row r="24" spans="1:3" ht="14.25">
      <c r="A24" s="139" t="s">
        <v>120</v>
      </c>
      <c r="B24" s="134">
        <v>7.6712328767123295E-3</v>
      </c>
      <c r="C24" s="10"/>
    </row>
    <row r="25" spans="1:3" ht="15" thickBot="1">
      <c r="A25" s="211" t="s">
        <v>121</v>
      </c>
      <c r="B25" s="137">
        <v>-2.9401282728535039E-3</v>
      </c>
      <c r="C25" s="10"/>
    </row>
    <row r="26" spans="1:3">
      <c r="B26" s="10"/>
      <c r="C26" s="10"/>
    </row>
    <row r="27" spans="1:3">
      <c r="C27" s="10"/>
    </row>
    <row r="28" spans="1:3">
      <c r="B28" s="10"/>
      <c r="C28" s="10"/>
    </row>
    <row r="29" spans="1:3">
      <c r="C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8"/>
  <sheetViews>
    <sheetView zoomScale="85" workbookViewId="0">
      <selection activeCell="M34" sqref="M34"/>
    </sheetView>
  </sheetViews>
  <sheetFormatPr defaultRowHeight="14.25"/>
  <cols>
    <col min="1" max="1" width="4.7109375" style="29" customWidth="1"/>
    <col min="2" max="2" width="35.85546875" style="27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41" customFormat="1" ht="16.5" thickBot="1">
      <c r="A1" s="166" t="s">
        <v>122</v>
      </c>
      <c r="B1" s="166"/>
      <c r="C1" s="166"/>
      <c r="D1" s="166"/>
      <c r="E1" s="166"/>
      <c r="F1" s="166"/>
      <c r="G1" s="166"/>
      <c r="H1" s="166"/>
      <c r="I1" s="166"/>
      <c r="J1" s="166"/>
      <c r="K1" s="13"/>
      <c r="L1" s="14"/>
      <c r="M1" s="14"/>
    </row>
    <row r="2" spans="1:13" ht="45.75" thickBot="1">
      <c r="A2" s="15" t="s">
        <v>99</v>
      </c>
      <c r="B2" s="15" t="s">
        <v>81</v>
      </c>
      <c r="C2" s="42" t="s">
        <v>123</v>
      </c>
      <c r="D2" s="42" t="s">
        <v>124</v>
      </c>
      <c r="E2" s="42" t="s">
        <v>42</v>
      </c>
      <c r="F2" s="42" t="s">
        <v>43</v>
      </c>
      <c r="G2" s="42" t="s">
        <v>44</v>
      </c>
      <c r="H2" s="42" t="s">
        <v>45</v>
      </c>
      <c r="I2" s="17" t="s">
        <v>46</v>
      </c>
      <c r="J2" s="18" t="s">
        <v>47</v>
      </c>
    </row>
    <row r="3" spans="1:13">
      <c r="A3" s="21">
        <v>1</v>
      </c>
      <c r="B3" s="80" t="s">
        <v>125</v>
      </c>
      <c r="C3" s="213" t="s">
        <v>131</v>
      </c>
      <c r="D3" s="214" t="s">
        <v>132</v>
      </c>
      <c r="E3" s="81">
        <v>2436587.88</v>
      </c>
      <c r="F3" s="82">
        <v>54890</v>
      </c>
      <c r="G3" s="81">
        <v>44.390378575332484</v>
      </c>
      <c r="H3" s="51">
        <v>100</v>
      </c>
      <c r="I3" s="80" t="s">
        <v>77</v>
      </c>
      <c r="J3" s="83" t="s">
        <v>14</v>
      </c>
    </row>
    <row r="4" spans="1:13" ht="14.25" customHeight="1">
      <c r="A4" s="21">
        <v>2</v>
      </c>
      <c r="B4" s="193" t="s">
        <v>126</v>
      </c>
      <c r="C4" s="213" t="s">
        <v>131</v>
      </c>
      <c r="D4" s="214" t="s">
        <v>132</v>
      </c>
      <c r="E4" s="81">
        <v>1402505.23</v>
      </c>
      <c r="F4" s="82">
        <v>2941</v>
      </c>
      <c r="G4" s="81">
        <v>476.88039102346141</v>
      </c>
      <c r="H4" s="79">
        <v>1000</v>
      </c>
      <c r="I4" s="193" t="s">
        <v>129</v>
      </c>
      <c r="J4" s="83" t="s">
        <v>1</v>
      </c>
    </row>
    <row r="5" spans="1:13">
      <c r="A5" s="21">
        <v>3</v>
      </c>
      <c r="B5" s="193" t="s">
        <v>127</v>
      </c>
      <c r="C5" s="213" t="s">
        <v>131</v>
      </c>
      <c r="D5" s="214" t="s">
        <v>133</v>
      </c>
      <c r="E5" s="81">
        <v>1376337.96</v>
      </c>
      <c r="F5" s="82">
        <v>766</v>
      </c>
      <c r="G5" s="81">
        <v>1796.7858485639686</v>
      </c>
      <c r="H5" s="51">
        <v>1000</v>
      </c>
      <c r="I5" s="80" t="s">
        <v>0</v>
      </c>
      <c r="J5" s="83" t="s">
        <v>12</v>
      </c>
    </row>
    <row r="6" spans="1:13">
      <c r="A6" s="21">
        <v>4</v>
      </c>
      <c r="B6" s="212" t="s">
        <v>128</v>
      </c>
      <c r="C6" s="213" t="s">
        <v>131</v>
      </c>
      <c r="D6" s="214" t="s">
        <v>133</v>
      </c>
      <c r="E6" s="81">
        <v>483291.58</v>
      </c>
      <c r="F6" s="82">
        <v>679</v>
      </c>
      <c r="G6" s="81">
        <v>711.76963181148756</v>
      </c>
      <c r="H6" s="51">
        <v>1000</v>
      </c>
      <c r="I6" s="193" t="s">
        <v>130</v>
      </c>
      <c r="J6" s="83" t="s">
        <v>3</v>
      </c>
    </row>
    <row r="7" spans="1:13" ht="15.75" customHeight="1" thickBot="1">
      <c r="A7" s="167" t="s">
        <v>66</v>
      </c>
      <c r="B7" s="168"/>
      <c r="C7" s="106" t="s">
        <v>5</v>
      </c>
      <c r="D7" s="106" t="s">
        <v>5</v>
      </c>
      <c r="E7" s="95">
        <f>SUM(E3:E6)</f>
        <v>5698722.6500000004</v>
      </c>
      <c r="F7" s="96">
        <f>SUM(F3:F6)</f>
        <v>59276</v>
      </c>
      <c r="G7" s="106" t="s">
        <v>5</v>
      </c>
      <c r="H7" s="106" t="s">
        <v>5</v>
      </c>
      <c r="I7" s="106" t="s">
        <v>5</v>
      </c>
      <c r="J7" s="106" t="s">
        <v>5</v>
      </c>
    </row>
    <row r="8" spans="1:13">
      <c r="A8" s="170"/>
      <c r="B8" s="170"/>
      <c r="C8" s="170"/>
      <c r="D8" s="170"/>
      <c r="E8" s="170"/>
      <c r="F8" s="170"/>
      <c r="G8" s="170"/>
      <c r="H8" s="170"/>
    </row>
  </sheetData>
  <mergeCells count="3">
    <mergeCell ref="A1:J1"/>
    <mergeCell ref="A7:B7"/>
    <mergeCell ref="A8:H8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9"/>
  <sheetViews>
    <sheetView zoomScale="85" workbookViewId="0">
      <selection activeCell="K28" sqref="K28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2" t="s">
        <v>134</v>
      </c>
      <c r="B1" s="172"/>
      <c r="C1" s="172"/>
      <c r="D1" s="172"/>
      <c r="E1" s="172"/>
      <c r="F1" s="172"/>
      <c r="G1" s="172"/>
      <c r="H1" s="172"/>
      <c r="I1" s="172"/>
      <c r="J1" s="165"/>
      <c r="K1" s="14"/>
    </row>
    <row r="2" spans="1:11" customFormat="1" ht="15.75" customHeight="1" thickBot="1">
      <c r="A2" s="173" t="s">
        <v>40</v>
      </c>
      <c r="B2" s="99"/>
      <c r="C2" s="100"/>
      <c r="D2" s="101"/>
      <c r="E2" s="175" t="s">
        <v>80</v>
      </c>
      <c r="F2" s="175"/>
      <c r="G2" s="175"/>
      <c r="H2" s="175"/>
      <c r="I2" s="175"/>
      <c r="J2" s="175"/>
      <c r="K2" s="175"/>
    </row>
    <row r="3" spans="1:11" customFormat="1" ht="64.5" thickBot="1">
      <c r="A3" s="174"/>
      <c r="B3" s="197" t="s">
        <v>81</v>
      </c>
      <c r="C3" s="198" t="s">
        <v>82</v>
      </c>
      <c r="D3" s="198" t="s">
        <v>83</v>
      </c>
      <c r="E3" s="17" t="s">
        <v>84</v>
      </c>
      <c r="F3" s="17" t="s">
        <v>87</v>
      </c>
      <c r="G3" s="17" t="s">
        <v>85</v>
      </c>
      <c r="H3" s="17" t="s">
        <v>86</v>
      </c>
      <c r="I3" s="17" t="s">
        <v>88</v>
      </c>
      <c r="J3" s="18" t="s">
        <v>89</v>
      </c>
      <c r="K3" s="199" t="s">
        <v>90</v>
      </c>
    </row>
    <row r="4" spans="1:11" customFormat="1" collapsed="1">
      <c r="A4" s="21">
        <v>1</v>
      </c>
      <c r="B4" s="139" t="s">
        <v>135</v>
      </c>
      <c r="C4" s="102">
        <v>38441</v>
      </c>
      <c r="D4" s="102">
        <v>38625</v>
      </c>
      <c r="E4" s="97">
        <v>-5.4537806790839749E-3</v>
      </c>
      <c r="F4" s="97">
        <v>3.1011611743914758E-2</v>
      </c>
      <c r="G4" s="97">
        <v>-0.14697282421285118</v>
      </c>
      <c r="H4" s="97">
        <v>-0.1779193209267359</v>
      </c>
      <c r="I4" s="97">
        <v>2.4132221947919641E-2</v>
      </c>
      <c r="J4" s="103">
        <v>-0.28823036818851211</v>
      </c>
      <c r="K4" s="154">
        <v>-2.8925436537513338E-2</v>
      </c>
    </row>
    <row r="5" spans="1:11" customFormat="1" collapsed="1">
      <c r="A5" s="21">
        <v>2</v>
      </c>
      <c r="B5" s="139" t="s">
        <v>126</v>
      </c>
      <c r="C5" s="102">
        <v>39048</v>
      </c>
      <c r="D5" s="102">
        <v>39140</v>
      </c>
      <c r="E5" s="97">
        <v>-3.2339874318886963E-2</v>
      </c>
      <c r="F5" s="97">
        <v>0.21332143993767905</v>
      </c>
      <c r="G5" s="97">
        <v>0.22411308270054353</v>
      </c>
      <c r="H5" s="97">
        <v>9.2760079602181023E-2</v>
      </c>
      <c r="I5" s="97">
        <v>0.26378157203366936</v>
      </c>
      <c r="J5" s="103">
        <v>-0.52311960897653131</v>
      </c>
      <c r="K5" s="155">
        <v>-7.0206293176715229E-2</v>
      </c>
    </row>
    <row r="6" spans="1:11" customFormat="1">
      <c r="A6" s="21">
        <v>3</v>
      </c>
      <c r="B6" s="139" t="s">
        <v>127</v>
      </c>
      <c r="C6" s="102">
        <v>39100</v>
      </c>
      <c r="D6" s="102">
        <v>39268</v>
      </c>
      <c r="E6" s="97">
        <v>2.7011328864490203E-4</v>
      </c>
      <c r="F6" s="97">
        <v>7.898035785774149E-2</v>
      </c>
      <c r="G6" s="97">
        <v>7.8214279580774759E-2</v>
      </c>
      <c r="H6" s="97">
        <v>0.18932391178699692</v>
      </c>
      <c r="I6" s="97">
        <v>0.10085061372030357</v>
      </c>
      <c r="J6" s="103">
        <v>0.79678584856385615</v>
      </c>
      <c r="K6" s="155">
        <v>6.1478156970653286E-2</v>
      </c>
    </row>
    <row r="7" spans="1:11" customFormat="1">
      <c r="A7" s="21">
        <v>4</v>
      </c>
      <c r="B7" s="25" t="s">
        <v>136</v>
      </c>
      <c r="C7" s="102">
        <v>40253</v>
      </c>
      <c r="D7" s="102">
        <v>40445</v>
      </c>
      <c r="E7" s="97" t="s">
        <v>97</v>
      </c>
      <c r="F7" s="97">
        <v>0.202519746406844</v>
      </c>
      <c r="G7" s="97">
        <v>0.24973143143858345</v>
      </c>
      <c r="H7" s="97">
        <v>0.51433360190756905</v>
      </c>
      <c r="I7" s="97">
        <v>0.2687338354809421</v>
      </c>
      <c r="J7" s="103">
        <v>-0.55609621424667866</v>
      </c>
      <c r="K7" s="155">
        <v>-0.11582806958512615</v>
      </c>
    </row>
    <row r="8" spans="1:11" ht="15.75" thickBot="1">
      <c r="A8" s="138"/>
      <c r="B8" s="143" t="s">
        <v>95</v>
      </c>
      <c r="C8" s="144" t="s">
        <v>5</v>
      </c>
      <c r="D8" s="144" t="s">
        <v>5</v>
      </c>
      <c r="E8" s="145">
        <f>AVERAGE(E4:E7)</f>
        <v>-1.2507847236442013E-2</v>
      </c>
      <c r="F8" s="145">
        <f>AVERAGE(F4:F7)</f>
        <v>0.13145828898654482</v>
      </c>
      <c r="G8" s="145">
        <f>AVERAGE(G4:G7)</f>
        <v>0.10127149237676264</v>
      </c>
      <c r="H8" s="145">
        <f>AVERAGE(H4:H7)</f>
        <v>0.15462456809250277</v>
      </c>
      <c r="I8" s="145">
        <f>AVERAGE(I4:I7)</f>
        <v>0.16437456079570867</v>
      </c>
      <c r="J8" s="144" t="s">
        <v>5</v>
      </c>
      <c r="K8" s="144" t="s">
        <v>5</v>
      </c>
    </row>
    <row r="9" spans="1:11">
      <c r="A9" s="182" t="s">
        <v>96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spans="1:11" ht="15" thickBot="1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</row>
    <row r="11" spans="1:11">
      <c r="B11" s="27"/>
      <c r="C11" s="28"/>
      <c r="D11" s="28"/>
      <c r="E11" s="27"/>
      <c r="F11" s="27"/>
      <c r="G11" s="27"/>
      <c r="H11" s="27"/>
      <c r="I11" s="27"/>
    </row>
    <row r="12" spans="1:11">
      <c r="B12" s="27"/>
      <c r="C12" s="28"/>
      <c r="D12" s="28"/>
      <c r="E12" s="111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</sheetData>
  <mergeCells count="5">
    <mergeCell ref="A10:K10"/>
    <mergeCell ref="A2:A3"/>
    <mergeCell ref="E2:K2"/>
    <mergeCell ref="A9:K9"/>
    <mergeCell ref="A1:I1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9"/>
  <sheetViews>
    <sheetView zoomScale="85" workbookViewId="0">
      <selection activeCell="J40" sqref="J40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178" t="s">
        <v>137</v>
      </c>
      <c r="B1" s="178"/>
      <c r="C1" s="178"/>
      <c r="D1" s="178"/>
      <c r="E1" s="178"/>
      <c r="F1" s="178"/>
      <c r="G1" s="178"/>
    </row>
    <row r="2" spans="1:11" s="29" customFormat="1" ht="15.75" customHeight="1" thickBot="1">
      <c r="A2" s="173" t="s">
        <v>99</v>
      </c>
      <c r="B2" s="87"/>
      <c r="C2" s="179" t="s">
        <v>100</v>
      </c>
      <c r="D2" s="180"/>
      <c r="E2" s="179" t="s">
        <v>101</v>
      </c>
      <c r="F2" s="180"/>
      <c r="G2" s="88"/>
    </row>
    <row r="3" spans="1:11" s="29" customFormat="1" ht="45.75" thickBot="1">
      <c r="A3" s="174"/>
      <c r="B3" s="33" t="s">
        <v>81</v>
      </c>
      <c r="C3" s="33" t="s">
        <v>102</v>
      </c>
      <c r="D3" s="33" t="s">
        <v>103</v>
      </c>
      <c r="E3" s="33" t="s">
        <v>104</v>
      </c>
      <c r="F3" s="33" t="s">
        <v>103</v>
      </c>
      <c r="G3" s="34" t="s">
        <v>138</v>
      </c>
    </row>
    <row r="4" spans="1:11" s="29" customFormat="1">
      <c r="A4" s="21">
        <v>1</v>
      </c>
      <c r="B4" s="35" t="s">
        <v>127</v>
      </c>
      <c r="C4" s="36">
        <v>9.3531699999999258</v>
      </c>
      <c r="D4" s="97">
        <v>6.842190248510318E-3</v>
      </c>
      <c r="E4" s="37">
        <v>5</v>
      </c>
      <c r="F4" s="97">
        <v>6.5703022339027592E-3</v>
      </c>
      <c r="G4" s="38">
        <v>8.992641327201051</v>
      </c>
    </row>
    <row r="5" spans="1:11" s="29" customFormat="1">
      <c r="A5" s="21">
        <v>2</v>
      </c>
      <c r="B5" s="35" t="s">
        <v>135</v>
      </c>
      <c r="C5" s="36">
        <v>-2.650219999999972</v>
      </c>
      <c r="D5" s="97">
        <v>-5.45378067908538E-3</v>
      </c>
      <c r="E5" s="37">
        <v>0</v>
      </c>
      <c r="F5" s="97">
        <v>0</v>
      </c>
      <c r="G5" s="38">
        <v>0</v>
      </c>
    </row>
    <row r="6" spans="1:11" s="29" customFormat="1">
      <c r="A6" s="21">
        <v>3</v>
      </c>
      <c r="B6" s="35" t="s">
        <v>139</v>
      </c>
      <c r="C6" s="36">
        <v>-46.872700100000017</v>
      </c>
      <c r="D6" s="97">
        <v>-3.2339874318885228E-2</v>
      </c>
      <c r="E6" s="37">
        <v>0</v>
      </c>
      <c r="F6" s="97">
        <v>0</v>
      </c>
      <c r="G6" s="38">
        <v>0</v>
      </c>
    </row>
    <row r="7" spans="1:11" s="29" customFormat="1">
      <c r="A7" s="21">
        <v>4</v>
      </c>
      <c r="B7" s="35" t="s">
        <v>125</v>
      </c>
      <c r="C7" s="36" t="s">
        <v>97</v>
      </c>
      <c r="D7" s="36" t="s">
        <v>97</v>
      </c>
      <c r="E7" s="36" t="s">
        <v>97</v>
      </c>
      <c r="F7" s="36" t="s">
        <v>97</v>
      </c>
      <c r="G7" s="36" t="s">
        <v>97</v>
      </c>
    </row>
    <row r="8" spans="1:11" s="29" customFormat="1" ht="15.75" thickBot="1">
      <c r="A8" s="107"/>
      <c r="B8" s="89" t="s">
        <v>66</v>
      </c>
      <c r="C8" s="108">
        <v>-40.169750100000059</v>
      </c>
      <c r="D8" s="94">
        <v>-1.2164156835173891E-2</v>
      </c>
      <c r="E8" s="91">
        <v>5</v>
      </c>
      <c r="F8" s="94">
        <v>1.1412919424788862E-3</v>
      </c>
      <c r="G8" s="92">
        <v>8.992641327201051</v>
      </c>
    </row>
    <row r="9" spans="1:11" s="29" customFormat="1" ht="15" customHeight="1" thickBot="1">
      <c r="A9" s="181"/>
      <c r="B9" s="181"/>
      <c r="C9" s="181"/>
      <c r="D9" s="181"/>
      <c r="E9" s="181"/>
      <c r="F9" s="181"/>
      <c r="G9" s="181"/>
      <c r="H9" s="7"/>
      <c r="I9" s="7"/>
      <c r="J9" s="7"/>
      <c r="K9" s="7"/>
    </row>
    <row r="10" spans="1:11" s="29" customFormat="1">
      <c r="D10" s="39"/>
    </row>
    <row r="11" spans="1:11" s="29" customFormat="1">
      <c r="D11" s="39"/>
    </row>
    <row r="12" spans="1:11" s="29" customFormat="1">
      <c r="D12" s="39"/>
    </row>
    <row r="13" spans="1:11" s="29" customFormat="1">
      <c r="D13" s="39"/>
    </row>
    <row r="14" spans="1:11" s="29" customFormat="1">
      <c r="D14" s="39"/>
    </row>
    <row r="15" spans="1:11" s="29" customFormat="1">
      <c r="D15" s="39"/>
    </row>
    <row r="16" spans="1:11" s="29" customFormat="1">
      <c r="D16" s="39"/>
    </row>
    <row r="17" spans="4:9" s="29" customFormat="1">
      <c r="D17" s="39"/>
    </row>
    <row r="18" spans="4:9" s="29" customFormat="1">
      <c r="D18" s="39"/>
    </row>
    <row r="19" spans="4:9" s="29" customFormat="1">
      <c r="D19" s="39"/>
    </row>
    <row r="20" spans="4:9" s="29" customFormat="1">
      <c r="D20" s="39"/>
    </row>
    <row r="21" spans="4:9" s="29" customFormat="1">
      <c r="D21" s="39"/>
    </row>
    <row r="22" spans="4:9" s="29" customFormat="1">
      <c r="D22" s="39"/>
    </row>
    <row r="23" spans="4:9" s="29" customFormat="1">
      <c r="D23" s="39"/>
    </row>
    <row r="24" spans="4:9" s="29" customFormat="1">
      <c r="D24" s="39"/>
    </row>
    <row r="25" spans="4:9" s="29" customFormat="1">
      <c r="D25" s="39"/>
    </row>
    <row r="26" spans="4:9" s="29" customFormat="1">
      <c r="D26" s="39"/>
    </row>
    <row r="27" spans="4:9" s="29" customFormat="1">
      <c r="D27" s="39"/>
    </row>
    <row r="28" spans="4:9" s="29" customFormat="1">
      <c r="D28" s="39"/>
    </row>
    <row r="29" spans="4:9" s="29" customFormat="1">
      <c r="D29" s="39"/>
    </row>
    <row r="30" spans="4:9" s="29" customFormat="1"/>
    <row r="31" spans="4:9" s="29" customFormat="1"/>
    <row r="32" spans="4:9" s="29" customFormat="1">
      <c r="H32" s="22"/>
      <c r="I32" s="22"/>
    </row>
    <row r="35" spans="1:5" ht="30.75" thickBot="1">
      <c r="B35" s="40" t="s">
        <v>81</v>
      </c>
      <c r="C35" s="33" t="s">
        <v>140</v>
      </c>
      <c r="D35" s="33" t="s">
        <v>141</v>
      </c>
      <c r="E35" s="34" t="s">
        <v>142</v>
      </c>
    </row>
    <row r="36" spans="1:5">
      <c r="A36" s="22">
        <v>1</v>
      </c>
      <c r="B36" s="35" t="str">
        <f t="shared" ref="B36:D37" si="0">B4</f>
        <v>Zbalansovanyi Fond "Parytet"</v>
      </c>
      <c r="C36" s="112">
        <f t="shared" si="0"/>
        <v>9.3531699999999258</v>
      </c>
      <c r="D36" s="97">
        <f t="shared" si="0"/>
        <v>6.842190248510318E-3</v>
      </c>
      <c r="E36" s="113">
        <f>G4</f>
        <v>8.992641327201051</v>
      </c>
    </row>
    <row r="37" spans="1:5">
      <c r="A37" s="22">
        <v>2</v>
      </c>
      <c r="B37" s="35" t="str">
        <f t="shared" si="0"/>
        <v>Оptimum</v>
      </c>
      <c r="C37" s="112">
        <f t="shared" si="0"/>
        <v>-2.650219999999972</v>
      </c>
      <c r="D37" s="97">
        <f t="shared" si="0"/>
        <v>-5.45378067908538E-3</v>
      </c>
      <c r="E37" s="113">
        <f>G5</f>
        <v>0</v>
      </c>
    </row>
    <row r="38" spans="1:5">
      <c r="A38" s="22">
        <v>3</v>
      </c>
      <c r="B38" s="35" t="str">
        <f>B6</f>
        <v>ТАSК Ukrainckyi Kapital</v>
      </c>
      <c r="C38" s="112">
        <f>C6</f>
        <v>-46.872700100000017</v>
      </c>
      <c r="D38" s="97">
        <f>D6</f>
        <v>-3.2339874318885228E-2</v>
      </c>
      <c r="E38" s="113">
        <f>G6</f>
        <v>0</v>
      </c>
    </row>
    <row r="39" spans="1:5">
      <c r="B39" s="35"/>
      <c r="C39" s="112"/>
      <c r="D39" s="97"/>
      <c r="E39" s="113"/>
    </row>
  </sheetData>
  <mergeCells count="5">
    <mergeCell ref="A9:G9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O51" sqref="O5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81</v>
      </c>
      <c r="B1" s="65" t="s">
        <v>113</v>
      </c>
      <c r="C1" s="10"/>
      <c r="D1" s="10"/>
    </row>
    <row r="2" spans="1:4" ht="14.25">
      <c r="A2" s="139" t="s">
        <v>126</v>
      </c>
      <c r="B2" s="131">
        <v>-3.2339874318886963E-2</v>
      </c>
      <c r="C2" s="10"/>
      <c r="D2" s="10"/>
    </row>
    <row r="3" spans="1:4" ht="14.25">
      <c r="A3" s="72" t="s">
        <v>143</v>
      </c>
      <c r="B3" s="131">
        <v>-5.4537806790839749E-3</v>
      </c>
      <c r="C3" s="10"/>
      <c r="D3" s="10"/>
    </row>
    <row r="4" spans="1:4" ht="14.25">
      <c r="A4" s="139" t="s">
        <v>127</v>
      </c>
      <c r="B4" s="131">
        <v>2.7011328864490203E-4</v>
      </c>
      <c r="C4" s="10"/>
      <c r="D4" s="10"/>
    </row>
    <row r="5" spans="1:4" ht="14.25">
      <c r="A5" s="139" t="s">
        <v>117</v>
      </c>
      <c r="B5" s="132">
        <v>-1.2507847236442E-2</v>
      </c>
      <c r="C5" s="10"/>
      <c r="D5" s="10"/>
    </row>
    <row r="6" spans="1:4" ht="14.25">
      <c r="A6" s="139" t="s">
        <v>18</v>
      </c>
      <c r="B6" s="132">
        <v>-1.9336698462660507E-2</v>
      </c>
      <c r="C6" s="10"/>
      <c r="D6" s="10"/>
    </row>
    <row r="7" spans="1:4" ht="14.25">
      <c r="A7" s="139" t="s">
        <v>17</v>
      </c>
      <c r="B7" s="132">
        <v>1.3688575727549779E-2</v>
      </c>
      <c r="C7" s="10"/>
      <c r="D7" s="10"/>
    </row>
    <row r="8" spans="1:4" ht="14.25">
      <c r="A8" s="139" t="s">
        <v>144</v>
      </c>
      <c r="B8" s="132">
        <v>5.2111649321395781E-4</v>
      </c>
      <c r="C8" s="10"/>
      <c r="D8" s="10"/>
    </row>
    <row r="9" spans="1:4" ht="14.25">
      <c r="A9" s="139" t="s">
        <v>145</v>
      </c>
      <c r="B9" s="132">
        <v>-1.1587300540800038E-2</v>
      </c>
      <c r="C9" s="10"/>
      <c r="D9" s="10"/>
    </row>
    <row r="10" spans="1:4" ht="14.25">
      <c r="A10" s="139" t="s">
        <v>146</v>
      </c>
      <c r="B10" s="132">
        <v>7.6712328767123295E-3</v>
      </c>
      <c r="C10" s="10"/>
      <c r="D10" s="10"/>
    </row>
    <row r="11" spans="1:4" ht="15" thickBot="1">
      <c r="A11" s="215" t="s">
        <v>147</v>
      </c>
      <c r="B11" s="133">
        <v>-2.9401282728535039E-3</v>
      </c>
      <c r="C11" s="10"/>
      <c r="D11" s="10"/>
    </row>
    <row r="12" spans="1:4">
      <c r="B12" s="10"/>
      <c r="C12" s="10"/>
      <c r="D12" s="10"/>
    </row>
    <row r="13" spans="1:4" ht="14.25">
      <c r="A13" s="53"/>
      <c r="B13" s="54"/>
      <c r="C13" s="10"/>
      <c r="D13" s="10"/>
    </row>
    <row r="14" spans="1:4" ht="14.25">
      <c r="A14" s="53"/>
      <c r="B14" s="54"/>
      <c r="C14" s="10"/>
      <c r="D14" s="10"/>
    </row>
    <row r="15" spans="1:4" ht="14.25">
      <c r="A15" s="53"/>
      <c r="B15" s="54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2017-05-17T12:47:17Z</dcterms:modified>
</cp:coreProperties>
</file>