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40" i="20"/>
  <c r="D40"/>
  <c r="C40"/>
  <c r="B40"/>
  <c r="C27" i="12"/>
  <c r="C21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B27"/>
  <c r="B28"/>
  <c r="B29"/>
  <c r="B30"/>
  <c r="B31"/>
  <c r="B32"/>
  <c r="B33"/>
  <c r="B34"/>
  <c r="B62" i="14"/>
  <c r="B63"/>
  <c r="B64"/>
  <c r="B65"/>
  <c r="D62"/>
  <c r="D63"/>
  <c r="D64"/>
  <c r="D65"/>
  <c r="C62"/>
  <c r="C63"/>
  <c r="C64"/>
  <c r="C65"/>
  <c r="E62"/>
  <c r="E63"/>
  <c r="E64"/>
  <c r="E65"/>
  <c r="E66"/>
  <c r="D66"/>
  <c r="C66"/>
  <c r="B66"/>
  <c r="I10" i="16"/>
  <c r="H10"/>
  <c r="G10"/>
  <c r="F10"/>
  <c r="E10"/>
  <c r="E39" i="20"/>
  <c r="D39"/>
  <c r="C39"/>
  <c r="B39"/>
  <c r="E42" i="17"/>
  <c r="D42"/>
  <c r="D41"/>
  <c r="C42"/>
  <c r="C41"/>
  <c r="C40"/>
  <c r="B42"/>
  <c r="B41"/>
  <c r="B40"/>
  <c r="B39"/>
  <c r="C26" i="12"/>
  <c r="B26"/>
  <c r="C25"/>
  <c r="B25"/>
  <c r="E38" i="20"/>
  <c r="D38"/>
  <c r="C38"/>
  <c r="B38"/>
  <c r="E37"/>
  <c r="D37"/>
  <c r="C37"/>
  <c r="B37"/>
  <c r="I8" i="24"/>
  <c r="H8"/>
  <c r="G8"/>
  <c r="F8"/>
  <c r="E8"/>
  <c r="E41" i="17"/>
  <c r="E40"/>
  <c r="E39"/>
  <c r="D40"/>
  <c r="D39"/>
  <c r="C39"/>
  <c r="E38"/>
  <c r="D38"/>
  <c r="C38"/>
  <c r="B38"/>
  <c r="E9" i="22"/>
  <c r="E61" i="14"/>
  <c r="E60"/>
  <c r="E59"/>
  <c r="E58"/>
  <c r="E57"/>
  <c r="D61"/>
  <c r="D60"/>
  <c r="D59"/>
  <c r="D58"/>
  <c r="D57"/>
  <c r="C61"/>
  <c r="C60"/>
  <c r="C59"/>
  <c r="C58"/>
  <c r="C57"/>
  <c r="B61"/>
  <c r="B60"/>
  <c r="B59"/>
  <c r="B58"/>
  <c r="B57"/>
  <c r="I22" i="21"/>
  <c r="H22"/>
  <c r="G22"/>
  <c r="F22"/>
  <c r="E22"/>
  <c r="E67" i="14"/>
  <c r="E68" s="1"/>
  <c r="C67"/>
  <c r="C68" s="1"/>
  <c r="C24" i="12"/>
  <c r="D24" s="1"/>
  <c r="D26"/>
  <c r="D25"/>
  <c r="F7" i="23"/>
  <c r="E7"/>
  <c r="F9" i="22"/>
  <c r="D21" i="12"/>
</calcChain>
</file>

<file path=xl/sharedStrings.xml><?xml version="1.0" encoding="utf-8"?>
<sst xmlns="http://schemas.openxmlformats.org/spreadsheetml/2006/main" count="403" uniqueCount="172">
  <si>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</si>
  <si>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</si>
  <si>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</si>
  <si>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</si>
  <si>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</si>
  <si>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</si>
  <si>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</si>
  <si>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</si>
  <si>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</si>
  <si>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</si>
  <si>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</si>
  <si>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</si>
  <si>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Since the beginning of 2016</t>
  </si>
  <si>
    <t>July</t>
  </si>
  <si>
    <t>August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</si>
  <si>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</si>
  <si>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</si>
  <si>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</si>
  <si>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</si>
  <si>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</si>
  <si>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</si>
  <si>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</si>
  <si>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Index</t>
  </si>
  <si>
    <t>Monthly change</t>
  </si>
  <si>
    <t>YTD change</t>
  </si>
  <si>
    <t>DJIA (USA)</t>
  </si>
  <si>
    <t>S&amp;P 500 (USA)</t>
  </si>
  <si>
    <t>CAC 40 (France)</t>
  </si>
  <si>
    <t>FTSE 100 (Great Britain)</t>
  </si>
  <si>
    <t>MICEX (Russia)</t>
  </si>
  <si>
    <t>NIKKEI 225 (Japan)</t>
  </si>
  <si>
    <t>WIG20 (Poland)</t>
  </si>
  <si>
    <t>RTSI (Russia)</t>
  </si>
  <si>
    <t>DAX (Germany)</t>
  </si>
  <si>
    <t>SHANGHAI SE COMPOSITE (China)</t>
  </si>
  <si>
    <t>HANG SENG (Hong Kong)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</si>
  <si>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</si>
  <si>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</si>
  <si>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</si>
  <si>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</si>
  <si>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</si>
  <si>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</si>
  <si>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</si>
  <si>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</si>
  <si>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</si>
  <si>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</si>
  <si>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</si>
  <si>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</si>
  <si>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</si>
  <si>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</si>
  <si>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</si>
  <si>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</si>
  <si>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</si>
  <si>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</si>
  <si>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VSI</t>
  </si>
  <si>
    <t>KINTO-Kaznacheyskyi</t>
  </si>
  <si>
    <t>Аrgentum</t>
  </si>
  <si>
    <t>UNIVER.UA/Volodymyr Velykyi: Fond Zbalansovanyi</t>
  </si>
  <si>
    <t>ТАSK Resurs</t>
  </si>
  <si>
    <t>UNIVER.UA/Iaroslav Mudryi: Fond Aktsii</t>
  </si>
  <si>
    <t>Nadbannia</t>
  </si>
  <si>
    <t>Altus-Stratehichnyi</t>
  </si>
  <si>
    <t>SEM Azhio</t>
  </si>
  <si>
    <t>Total</t>
  </si>
  <si>
    <t>(*) All funds are diversified unit funds.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</si>
  <si>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</si>
  <si>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</si>
  <si>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</si>
  <si>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</si>
  <si>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</si>
  <si>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</si>
  <si>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</si>
  <si>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LLC AMC "Vsesvit"</t>
  </si>
  <si>
    <t>LLC AMC "OZON"</t>
  </si>
  <si>
    <t>LLC AMC "TASK-Invest"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</si>
  <si>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</si>
  <si>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</si>
  <si>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</si>
  <si>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</si>
  <si>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</si>
  <si>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</si>
  <si>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</si>
  <si>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>1 month</t>
  </si>
  <si>
    <t>3 months</t>
  </si>
  <si>
    <t>6 months</t>
  </si>
  <si>
    <t>1 year</t>
  </si>
  <si>
    <t xml:space="preserve"> YTD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</si>
  <si>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</si>
  <si>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</si>
  <si>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</si>
  <si>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</si>
  <si>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</si>
  <si>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</si>
  <si>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</si>
  <si>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</si>
  <si>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</si>
  <si>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</si>
  <si>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</si>
  <si>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</si>
  <si>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</si>
  <si>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</si>
  <si>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</si>
  <si>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</si>
  <si>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</si>
  <si>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</si>
  <si>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</si>
  <si>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</si>
  <si>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</si>
  <si>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ТАSК Resurs</t>
  </si>
  <si>
    <t xml:space="preserve">KINTO-Klasychnyi </t>
  </si>
  <si>
    <t>КІNTO-Каznacheiskyi</t>
  </si>
  <si>
    <t>ОТP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</si>
  <si>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</si>
  <si>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</si>
  <si>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</si>
  <si>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</si>
  <si>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</si>
  <si>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</si>
  <si>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</si>
  <si>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</si>
  <si>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</si>
  <si>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</si>
  <si>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Zbalansovanyi Fond "Parytet"</t>
  </si>
  <si>
    <t>ТАSК Ukrainskyi Kapital</t>
  </si>
  <si>
    <t>UNIVER.UA/Otaman: Fond Perspectyvnykh Aktsii</t>
  </si>
  <si>
    <t xml:space="preserve">Optimum </t>
  </si>
  <si>
    <t>unit</t>
  </si>
  <si>
    <t>diversified</t>
  </si>
  <si>
    <t>specialized</t>
  </si>
  <si>
    <t>LLC AMC  "ОZON"</t>
  </si>
  <si>
    <t>LLC AMC "ART-KAPITAL Menedzhment"</t>
  </si>
  <si>
    <t>LLC AMC "ТАSК-Іnvest"</t>
  </si>
  <si>
    <t>LLC AMC  “Univer Menedzhment”</t>
  </si>
  <si>
    <t>LLC AMC "SЕМ"</t>
  </si>
  <si>
    <t>Interval Funds' Rates of Return. Sorting by the Date of Reaching Compliance with the Standards</t>
  </si>
  <si>
    <t xml:space="preserve">1 month </t>
  </si>
  <si>
    <t xml:space="preserve">3 months </t>
  </si>
  <si>
    <t xml:space="preserve">6 month </t>
  </si>
  <si>
    <t>Оptimum</t>
  </si>
  <si>
    <t>UNIVER.UА/Оtaman: Fond Perspektyvnykh Аktsii</t>
  </si>
  <si>
    <t>Аurum</t>
  </si>
  <si>
    <t>Interval Funds' Dynamics.  Ranking by Net Inflow</t>
  </si>
  <si>
    <t xml:space="preserve">Net inflow/outflow of capital over the month, UAH thsd </t>
  </si>
  <si>
    <t>"UNIVER.UA/Otaman: Fond Perspectyvnykh Aktsii"</t>
  </si>
  <si>
    <t>Optimum</t>
  </si>
  <si>
    <t>ТАSК Ukrainckyi Kapital</t>
  </si>
  <si>
    <t>NAV Change, UAH thsd.</t>
  </si>
  <si>
    <t>NAV Change, %</t>
  </si>
  <si>
    <t>Net inflow-outflow,   UAH thsd.</t>
  </si>
  <si>
    <t xml:space="preserve">"UNIVER.UA/Otaman: Fond Perspectyvnyh Aktsii" 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</si>
  <si>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</si>
  <si>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</si>
  <si>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</si>
  <si>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</si>
  <si>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</si>
  <si>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</si>
  <si>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</si>
  <si>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</si>
  <si>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AntyBank</t>
  </si>
  <si>
    <t>Indeks Ukrainskoi Birzhi”</t>
  </si>
  <si>
    <t>UNIVER.UA/Skif: Fond Nerukhomosti</t>
  </si>
  <si>
    <t>ТАSК Universal</t>
  </si>
  <si>
    <t>non-diversified</t>
  </si>
  <si>
    <t>LLC AMC "ART KAPITAL Menedzhment"</t>
  </si>
  <si>
    <t>PrJSC "Kinto"</t>
  </si>
  <si>
    <t>Closed-End Funds' Rates of Return. Sorting by the Date of Reaching Compliance with the Standards</t>
  </si>
  <si>
    <t xml:space="preserve">6 months </t>
  </si>
  <si>
    <t>Indeks Ukrainskoi Birzhi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</si>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</sst>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 style="medium">
        <color rgb="FF008080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59" xfId="0" applyFont="1" applyBorder="1" applyAlignment="1">
      <alignment vertical="center"/>
    </xf>
    <xf numFmtId="0" fontId="21" fillId="0" borderId="60" xfId="4" applyFont="1" applyFill="1" applyBorder="1" applyAlignment="1">
      <alignment vertical="center" wrapText="1"/>
    </xf>
    <xf numFmtId="0" fontId="9" fillId="0" borderId="61" xfId="0" applyFont="1" applyBorder="1" applyAlignment="1">
      <alignment vertical="center"/>
    </xf>
    <xf numFmtId="0" fontId="14" fillId="0" borderId="62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1" fillId="0" borderId="8" xfId="3" applyFont="1" applyFill="1" applyBorder="1" applyAlignment="1">
      <alignment vertical="center" wrapText="1"/>
    </xf>
    <xf numFmtId="0" fontId="21" fillId="0" borderId="63" xfId="3" applyFont="1" applyFill="1" applyBorder="1" applyAlignment="1">
      <alignment vertical="center" wrapText="1"/>
    </xf>
    <xf numFmtId="0" fontId="21" fillId="0" borderId="64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5" xfId="0" applyFont="1" applyBorder="1"/>
    <xf numFmtId="0" fontId="10" fillId="0" borderId="6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9" xfId="0" applyFont="1" applyBorder="1" applyAlignment="1">
      <alignment vertical="top" wrapText="1"/>
    </xf>
    <xf numFmtId="0" fontId="9" fillId="0" borderId="70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71" xfId="0" applyFont="1" applyBorder="1"/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2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22" xfId="4" applyFont="1" applyFill="1" applyBorder="1" applyAlignment="1">
      <alignment vertical="center" wrapText="1"/>
    </xf>
    <xf numFmtId="0" fontId="24" fillId="0" borderId="73" xfId="0" applyFont="1" applyBorder="1" applyAlignment="1">
      <alignment horizontal="center" vertical="center" wrapText="1"/>
    </xf>
    <xf numFmtId="0" fontId="9" fillId="0" borderId="64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623958019462821E-2"/>
          <c:y val="0.29118882898119081"/>
          <c:w val="0.95213754685625906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8892135312647603E-3"/>
                  <c:y val="2.487250170253477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1.1454701860823091E-2</c:v>
                </c:pt>
                <c:pt idx="1">
                  <c:v>-1.1190689346464167E-3</c:v>
                </c:pt>
                <c:pt idx="2">
                  <c:v>-7.2912339011217187E-2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0198639923702644E-3"/>
                  <c:y val="1.108828419592197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6.2840031427427778E-2</c:v>
                </c:pt>
                <c:pt idx="1">
                  <c:v>-8.38261548761432E-3</c:v>
                </c:pt>
                <c:pt idx="2">
                  <c:v>3.6581809698772449E-2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4530575646904644E-4"/>
                  <c:y val="-2.350637514110229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92216613292316E-3"/>
                  <c:y val="-2.888390319975680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9434594294031102E-4"/>
                  <c:y val="-1.545073683016289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2.6523531632752444E-2</c:v>
                </c:pt>
                <c:pt idx="1">
                  <c:v>5.7164406808749881E-3</c:v>
                </c:pt>
                <c:pt idx="2">
                  <c:v>8.4728410524358228E-2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437067893669245E-3"/>
                  <c:y val="-1.487216134978044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613411061229743E-3"/>
                  <c:y val="2.293282654773893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1.470340214588366E-2</c:v>
                </c:pt>
                <c:pt idx="1">
                  <c:v>-1.1126062445444396E-2</c:v>
                </c:pt>
                <c:pt idx="2">
                  <c:v>-2.8163106014698892E-2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5.8920285407964679E-2</c:v>
                </c:pt>
                <c:pt idx="1">
                  <c:v>-5.1879887941000402E-4</c:v>
                </c:pt>
                <c:pt idx="2">
                  <c:v>-1.9532765406191421E-2</c:v>
                </c:pt>
              </c:numCache>
            </c:numRef>
          </c:val>
        </c:ser>
        <c:dLbls>
          <c:showVal val="1"/>
        </c:dLbls>
        <c:gapWidth val="400"/>
        <c:overlap val="-10"/>
        <c:axId val="66404352"/>
        <c:axId val="66405888"/>
      </c:barChart>
      <c:catAx>
        <c:axId val="6640435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6405888"/>
        <c:crosses val="autoZero"/>
        <c:auto val="1"/>
        <c:lblAlgn val="ctr"/>
        <c:lblOffset val="0"/>
        <c:tickLblSkip val="1"/>
        <c:tickMarkSkip val="1"/>
      </c:catAx>
      <c:valAx>
        <c:axId val="66405888"/>
        <c:scaling>
          <c:orientation val="minMax"/>
          <c:max val="0.09"/>
          <c:min val="-0.08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6404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78723404255319"/>
          <c:y val="0.25117428471217701"/>
          <c:w val="0.66775777414075288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DJIA (USA)</c:v>
                </c:pt>
                <c:pt idx="2">
                  <c:v>S&amp;P 500 (USA)</c:v>
                </c:pt>
                <c:pt idx="3">
                  <c:v>PFTS Index</c:v>
                </c:pt>
                <c:pt idx="4">
                  <c:v>CAC 40 (France)</c:v>
                </c:pt>
                <c:pt idx="5">
                  <c:v>FTSE 100 (Great Britain)</c:v>
                </c:pt>
                <c:pt idx="6">
                  <c:v>MICEX (Russia)</c:v>
                </c:pt>
                <c:pt idx="7">
                  <c:v>NIKKEI 225 (Japan)</c:v>
                </c:pt>
                <c:pt idx="8">
                  <c:v>WIG20 (Poland)</c:v>
                </c:pt>
                <c:pt idx="9">
                  <c:v>RTSI (Russia)</c:v>
                </c:pt>
                <c:pt idx="10">
                  <c:v>DAX (Germany)</c:v>
                </c:pt>
                <c:pt idx="11">
                  <c:v>SHANGHAI SE COMPOSITE (China)</c:v>
                </c:pt>
                <c:pt idx="12">
                  <c:v>HANG SENG (Hong Kong)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-8.38261548761432E-3</c:v>
                </c:pt>
                <c:pt idx="1">
                  <c:v>-1.7013667356762241E-3</c:v>
                </c:pt>
                <c:pt idx="2">
                  <c:v>-1.2191755612808164E-3</c:v>
                </c:pt>
                <c:pt idx="3">
                  <c:v>-1.1190689346464167E-3</c:v>
                </c:pt>
                <c:pt idx="4">
                  <c:v>-3.581234332100669E-4</c:v>
                </c:pt>
                <c:pt idx="5">
                  <c:v>8.4884518092982475E-3</c:v>
                </c:pt>
                <c:pt idx="6">
                  <c:v>1.3869033538686182E-2</c:v>
                </c:pt>
                <c:pt idx="7">
                  <c:v>1.9200000965643005E-2</c:v>
                </c:pt>
                <c:pt idx="8">
                  <c:v>1.9218748224169468E-2</c:v>
                </c:pt>
                <c:pt idx="9">
                  <c:v>2.4450984831333455E-2</c:v>
                </c:pt>
                <c:pt idx="10">
                  <c:v>2.4685852478839143E-2</c:v>
                </c:pt>
                <c:pt idx="11">
                  <c:v>3.5629379536870509E-2</c:v>
                </c:pt>
                <c:pt idx="12">
                  <c:v>4.9586206802041177E-2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DJIA (USA)</c:v>
                </c:pt>
                <c:pt idx="2">
                  <c:v>S&amp;P 500 (USA)</c:v>
                </c:pt>
                <c:pt idx="3">
                  <c:v>PFTS Index</c:v>
                </c:pt>
                <c:pt idx="4">
                  <c:v>CAC 40 (France)</c:v>
                </c:pt>
                <c:pt idx="5">
                  <c:v>FTSE 100 (Great Britain)</c:v>
                </c:pt>
                <c:pt idx="6">
                  <c:v>MICEX (Russia)</c:v>
                </c:pt>
                <c:pt idx="7">
                  <c:v>NIKKEI 225 (Japan)</c:v>
                </c:pt>
                <c:pt idx="8">
                  <c:v>WIG20 (Poland)</c:v>
                </c:pt>
                <c:pt idx="9">
                  <c:v>RTSI (Russia)</c:v>
                </c:pt>
                <c:pt idx="10">
                  <c:v>DAX (Germany)</c:v>
                </c:pt>
                <c:pt idx="11">
                  <c:v>SHANGHAI SE COMPOSITE (China)</c:v>
                </c:pt>
                <c:pt idx="12">
                  <c:v>HANG SENG (Hong Kong)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3.6581809698772449E-2</c:v>
                </c:pt>
                <c:pt idx="1">
                  <c:v>4.5274703800925797E-2</c:v>
                </c:pt>
                <c:pt idx="2">
                  <c:v>5.2143106389578087E-2</c:v>
                </c:pt>
                <c:pt idx="3">
                  <c:v>-7.2912339011217187E-2</c:v>
                </c:pt>
                <c:pt idx="4">
                  <c:v>-5.1082499134086246E-2</c:v>
                </c:pt>
                <c:pt idx="5">
                  <c:v>8.0882364660785244E-2</c:v>
                </c:pt>
                <c:pt idx="6">
                  <c:v>0.11935663351046921</c:v>
                </c:pt>
                <c:pt idx="7">
                  <c:v>-0.1127636178128173</c:v>
                </c:pt>
                <c:pt idx="8">
                  <c:v>-3.5279563241266243E-2</c:v>
                </c:pt>
                <c:pt idx="9">
                  <c:v>0.25521768995033289</c:v>
                </c:pt>
                <c:pt idx="10">
                  <c:v>-1.3992354098153137E-2</c:v>
                </c:pt>
                <c:pt idx="11">
                  <c:v>-0.13641251473602789</c:v>
                </c:pt>
                <c:pt idx="12">
                  <c:v>5.002844784447591E-2</c:v>
                </c:pt>
              </c:numCache>
            </c:numRef>
          </c:val>
        </c:ser>
        <c:dLbls>
          <c:showVal val="1"/>
        </c:dLbls>
        <c:gapWidth val="100"/>
        <c:overlap val="-20"/>
        <c:axId val="82660352"/>
        <c:axId val="82682624"/>
      </c:barChart>
      <c:catAx>
        <c:axId val="826603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682624"/>
        <c:crosses val="autoZero"/>
        <c:lblAlgn val="ctr"/>
        <c:lblOffset val="100"/>
        <c:tickLblSkip val="1"/>
        <c:tickMarkSkip val="1"/>
      </c:catAx>
      <c:valAx>
        <c:axId val="82682624"/>
        <c:scaling>
          <c:orientation val="minMax"/>
          <c:max val="0.26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660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4.2536357262244535E-2"/>
                  <c:y val="-0.13539732023609691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8153166558003262E-2"/>
                  <c:y val="-7.7832930079616197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2444524077694052E-2"/>
                  <c:y val="-2.748042789688013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6703306084713016E-2"/>
                  <c:y val="7.373660345969351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4149786259561212"/>
                  <c:y val="0.1082240445589616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1722014570647479E-2"/>
                  <c:y val="0.11025667628668577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7188970720976469E-2"/>
                  <c:y val="7.82831151178100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168539274156047E-2"/>
                  <c:y val="9.6592126491388333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463125743170646E-2"/>
                  <c:y val="1.9250768095765074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039099161507128"/>
                  <c:y val="-3.6570472945176985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858027803722685E-2"/>
                  <c:y val="-6.6472701389336752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5301670.0600000024</c:v>
                </c:pt>
                <c:pt idx="1">
                  <c:v>21215566.52</c:v>
                </c:pt>
                <c:pt idx="2">
                  <c:v>5225388.6500000004</c:v>
                </c:pt>
                <c:pt idx="3">
                  <c:v>3701294.9852999998</c:v>
                </c:pt>
                <c:pt idx="4">
                  <c:v>3491759.75</c:v>
                </c:pt>
                <c:pt idx="5">
                  <c:v>3406578.03</c:v>
                </c:pt>
                <c:pt idx="6">
                  <c:v>3118888.8</c:v>
                </c:pt>
                <c:pt idx="7">
                  <c:v>2706117.77</c:v>
                </c:pt>
                <c:pt idx="8">
                  <c:v>2643690.5299999998</c:v>
                </c:pt>
                <c:pt idx="9">
                  <c:v>2066517.02</c:v>
                </c:pt>
                <c:pt idx="10">
                  <c:v>1621003.95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9.4652696537506395E-2</c:v>
                </c:pt>
                <c:pt idx="1">
                  <c:v>0.37876943622720266</c:v>
                </c:pt>
                <c:pt idx="2">
                  <c:v>9.3290816022410114E-2</c:v>
                </c:pt>
                <c:pt idx="3">
                  <c:v>6.6080602352571696E-2</c:v>
                </c:pt>
                <c:pt idx="4">
                  <c:v>6.2339691504421729E-2</c:v>
                </c:pt>
                <c:pt idx="5">
                  <c:v>6.0818910429315962E-2</c:v>
                </c:pt>
                <c:pt idx="6">
                  <c:v>5.5682687111733867E-2</c:v>
                </c:pt>
                <c:pt idx="7">
                  <c:v>4.8313331682236636E-2</c:v>
                </c:pt>
                <c:pt idx="8">
                  <c:v>4.7198794840727851E-2</c:v>
                </c:pt>
                <c:pt idx="9">
                  <c:v>3.6894300507197525E-2</c:v>
                </c:pt>
                <c:pt idx="10">
                  <c:v>2.8940389203595426E-2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36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9218860187264849E-2"/>
          <c:y val="0.38398395788945983"/>
          <c:w val="0.9135366083038724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6350626429406782E-3"/>
                  <c:y val="-3.3634367654270586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Klasychnyi</c:v>
                </c:pt>
                <c:pt idx="1">
                  <c:v>VSI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UNIVER.UA/Myhailo Hrushevskyi: Fond Derzhavnykh Paperiv   </c:v>
                </c:pt>
                <c:pt idx="5">
                  <c:v>Аrgentum</c:v>
                </c:pt>
                <c:pt idx="6">
                  <c:v>KINTO-Ekviti</c:v>
                </c:pt>
                <c:pt idx="7">
                  <c:v>ОТP Fond Aktsii</c:v>
                </c:pt>
                <c:pt idx="8">
                  <c:v>KINTO-Klasychnyi</c:v>
                </c:pt>
                <c:pt idx="9">
                  <c:v>KINTO-Kaznacheyskyi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511.76265999999976</c:v>
                </c:pt>
                <c:pt idx="1">
                  <c:v>236.83365999999992</c:v>
                </c:pt>
                <c:pt idx="2">
                  <c:v>99.313180000000045</c:v>
                </c:pt>
                <c:pt idx="3">
                  <c:v>41.964479999999988</c:v>
                </c:pt>
                <c:pt idx="4">
                  <c:v>83.454240000000226</c:v>
                </c:pt>
                <c:pt idx="5">
                  <c:v>-16.518109999999869</c:v>
                </c:pt>
                <c:pt idx="6">
                  <c:v>-43.569069999999833</c:v>
                </c:pt>
                <c:pt idx="7">
                  <c:v>21.33797999999998</c:v>
                </c:pt>
                <c:pt idx="8">
                  <c:v>-108.04601000000166</c:v>
                </c:pt>
                <c:pt idx="9">
                  <c:v>-107.34692870000005</c:v>
                </c:pt>
                <c:pt idx="10">
                  <c:v>227.0751537999995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4420039356849505E-3"/>
                  <c:y val="-6.156321007958250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905030099882908E-3"/>
                  <c:y val="-3.010172380144306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352426504657393E-3"/>
                  <c:y val="3.837592617077691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013720950487708E-4"/>
                  <c:y val="-3.849930049641331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2763747266555083E-4"/>
                  <c:y val="-3.350938851204794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0902912939324554E-3"/>
                  <c:y val="-2.319312909187707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3776611938932268E-4"/>
                  <c:y val="6.9908974152729522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0174942401332846E-3"/>
                  <c:y val="6.7949142612738447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0757103579854905E-4"/>
                  <c:y val="-5.4105921958796403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9764783146384739E-4"/>
                  <c:y val="5.222311173055167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3071317252313331E-3"/>
                  <c:y val="-4.954728633944213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3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1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16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4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096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2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48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44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ОТP Klasychnyi</c:v>
                </c:pt>
                <c:pt idx="1">
                  <c:v>VSI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UNIVER.UA/Myhailo Hrushevskyi: Fond Derzhavnykh Paperiv   </c:v>
                </c:pt>
                <c:pt idx="5">
                  <c:v>Аrgentum</c:v>
                </c:pt>
                <c:pt idx="6">
                  <c:v>KINTO-Ekviti</c:v>
                </c:pt>
                <c:pt idx="7">
                  <c:v>ОТP Fond Aktsii</c:v>
                </c:pt>
                <c:pt idx="8">
                  <c:v>KINTO-Klasychnyi</c:v>
                </c:pt>
                <c:pt idx="9">
                  <c:v>KINTO-Kaznacheyskyi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479.72960096818963</c:v>
                </c:pt>
                <c:pt idx="1">
                  <c:v>200.14678096684474</c:v>
                </c:pt>
                <c:pt idx="2">
                  <c:v>99.938989306547015</c:v>
                </c:pt>
                <c:pt idx="3">
                  <c:v>43.304958596226463</c:v>
                </c:pt>
                <c:pt idx="4">
                  <c:v>5.0647044790651767</c:v>
                </c:pt>
                <c:pt idx="5">
                  <c:v>0</c:v>
                </c:pt>
                <c:pt idx="6">
                  <c:v>-3.0406912151064485</c:v>
                </c:pt>
                <c:pt idx="7">
                  <c:v>-3.5039028382299913</c:v>
                </c:pt>
                <c:pt idx="8">
                  <c:v>-67.362436493456102</c:v>
                </c:pt>
                <c:pt idx="9">
                  <c:v>-120.06974161012221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82178432"/>
        <c:axId val="82179968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26105295336262E-2"/>
                  <c:y val="-9.263325684725347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718270260626516E-2"/>
                  <c:y val="-5.906521126906542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9363750449755657E-3"/>
                  <c:y val="5.222508636871933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7211931078601E-2"/>
                  <c:y val="4.938772639822855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591382097984706E-2"/>
                  <c:y val="4.425735469389093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754035919251596E-2"/>
                  <c:y val="0.1153414464582058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916627037564602E-2"/>
                  <c:y val="9.970382099936557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501461244064415E-2"/>
                  <c:y val="0.1103527575913210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241871977144625E-2"/>
                  <c:y val="0.10384350301055786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93435605794972E-2"/>
                  <c:y val="5.5458190793293255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45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55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3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16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ОТP Klasychnyi</c:v>
                </c:pt>
                <c:pt idx="1">
                  <c:v>VSI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UNIVER.UA/Myhailo Hrushevskyi: Fond Derzhavnykh Paperiv   </c:v>
                </c:pt>
                <c:pt idx="5">
                  <c:v>Аrgentum</c:v>
                </c:pt>
                <c:pt idx="6">
                  <c:v>KINTO-Ekviti</c:v>
                </c:pt>
                <c:pt idx="7">
                  <c:v>ОТP Fond Aktsii</c:v>
                </c:pt>
                <c:pt idx="8">
                  <c:v>KINTO-Klasychnyi</c:v>
                </c:pt>
                <c:pt idx="9">
                  <c:v>KINTO-Kaznacheyskyi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0.24004689239322141</c:v>
                </c:pt>
                <c:pt idx="1">
                  <c:v>0.17110153404607456</c:v>
                </c:pt>
                <c:pt idx="2">
                  <c:v>0.17251819178305028</c:v>
                </c:pt>
                <c:pt idx="3">
                  <c:v>6.2647922924289876E-2</c:v>
                </c:pt>
                <c:pt idx="4">
                  <c:v>1.6230125346931492E-2</c:v>
                </c:pt>
                <c:pt idx="5">
                  <c:v>-1.5070743797291461E-2</c:v>
                </c:pt>
                <c:pt idx="6">
                  <c:v>-1.2323908812532983E-2</c:v>
                </c:pt>
                <c:pt idx="7">
                  <c:v>1.0433306611630432E-2</c:v>
                </c:pt>
                <c:pt idx="8">
                  <c:v>-5.0669655457297718E-3</c:v>
                </c:pt>
                <c:pt idx="9">
                  <c:v>-6.6235177765865211E-2</c:v>
                </c:pt>
              </c:numCache>
            </c:numRef>
          </c:val>
        </c:ser>
        <c:dLbls>
          <c:showVal val="1"/>
        </c:dLbls>
        <c:marker val="1"/>
        <c:axId val="82181504"/>
        <c:axId val="82195584"/>
      </c:lineChart>
      <c:catAx>
        <c:axId val="821784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79968"/>
        <c:crosses val="autoZero"/>
        <c:lblAlgn val="ctr"/>
        <c:lblOffset val="40"/>
        <c:tickLblSkip val="1"/>
        <c:tickMarkSkip val="1"/>
      </c:catAx>
      <c:valAx>
        <c:axId val="82179968"/>
        <c:scaling>
          <c:orientation val="minMax"/>
          <c:max val="1300"/>
          <c:min val="-4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78432"/>
        <c:crosses val="autoZero"/>
        <c:crossBetween val="between"/>
      </c:valAx>
      <c:catAx>
        <c:axId val="82181504"/>
        <c:scaling>
          <c:orientation val="minMax"/>
        </c:scaling>
        <c:delete val="1"/>
        <c:axPos val="b"/>
        <c:tickLblPos val="none"/>
        <c:crossAx val="82195584"/>
        <c:crosses val="autoZero"/>
        <c:lblAlgn val="ctr"/>
        <c:lblOffset val="100"/>
      </c:catAx>
      <c:valAx>
        <c:axId val="821955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8150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45326036382652"/>
          <c:y val="0.75564757488407064"/>
          <c:w val="0.38103778897269874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6.749160062416548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0.10123740093624822"/>
          <c:w val="0.96478920632643828"/>
          <c:h val="0.8593930479477072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'В_діаграма(дох)'!$A$2:$A$26</c:f>
              <c:strCache>
                <c:ptCount val="25"/>
                <c:pt idx="0">
                  <c:v>Аrgentum</c:v>
                </c:pt>
                <c:pt idx="1">
                  <c:v>ТАSК Resurs</c:v>
                </c:pt>
                <c:pt idx="2">
                  <c:v>KINTO-Ekviti</c:v>
                </c:pt>
                <c:pt idx="3">
                  <c:v>SEM Azhio</c:v>
                </c:pt>
                <c:pt idx="4">
                  <c:v>Nadbannia</c:v>
                </c:pt>
                <c:pt idx="5">
                  <c:v>UNIVER.UA/Iaroslav Mudryi: Fond Aktsii</c:v>
                </c:pt>
                <c:pt idx="6">
                  <c:v>KINTO-Klasychnyi </c:v>
                </c:pt>
                <c:pt idx="7">
                  <c:v>UNIVER.UA/Volodymyr Velykyi: Fond Zbalansovanyi</c:v>
                </c:pt>
                <c:pt idx="8">
                  <c:v>КІNTO-Каznacheiskyi</c:v>
                </c:pt>
                <c:pt idx="9">
                  <c:v>Altus-Stratehichnyi</c:v>
                </c:pt>
                <c:pt idx="10">
                  <c:v>ОТP Fond Aktsii</c:v>
                </c:pt>
                <c:pt idx="11">
                  <c:v>ОТP Кlasychnyi</c:v>
                </c:pt>
                <c:pt idx="12">
                  <c:v>UNIVER.UA/Taras Shevchenko: Fond Zaoshchadzhen</c:v>
                </c:pt>
                <c:pt idx="13">
                  <c:v>UNIVER.UA/Myhailo Hrushevskyi: Fond Derzhavnykh Paperiv   </c:v>
                </c:pt>
                <c:pt idx="14">
                  <c:v>Altus – Depozyt</c:v>
                </c:pt>
                <c:pt idx="15">
                  <c:v>Altus – Zbalansovanyi</c:v>
                </c:pt>
                <c:pt idx="16">
                  <c:v>Sofiivskyi</c:v>
                </c:pt>
                <c:pt idx="17">
                  <c:v>VSI</c:v>
                </c:pt>
                <c:pt idx="18">
                  <c:v>Funds' average rate of return</c:v>
                </c:pt>
                <c:pt idx="19">
                  <c:v>UX Index</c:v>
                </c:pt>
                <c:pt idx="20">
                  <c:v>PFTS Index</c:v>
                </c:pt>
                <c:pt idx="21">
                  <c:v>EURO Deposits</c:v>
                </c:pt>
                <c:pt idx="22">
                  <c:v>USD Deposits</c:v>
                </c:pt>
                <c:pt idx="23">
                  <c:v>UAH Deposits</c:v>
                </c:pt>
                <c:pt idx="24">
                  <c:v>"Gold" deposit (at official rate of gold)</c:v>
                </c:pt>
              </c:strCache>
            </c:strRef>
          </c:cat>
          <c:val>
            <c:numRef>
              <c:f>'В_діаграма(дох)'!$B$2:$B$26</c:f>
              <c:numCache>
                <c:formatCode>0.00%</c:formatCode>
                <c:ptCount val="25"/>
                <c:pt idx="0">
                  <c:v>-1.507074379728679E-2</c:v>
                </c:pt>
                <c:pt idx="1">
                  <c:v>-1.1700184348269915E-2</c:v>
                </c:pt>
                <c:pt idx="2">
                  <c:v>-1.1465060037602615E-2</c:v>
                </c:pt>
                <c:pt idx="3">
                  <c:v>-9.8806696934030658E-3</c:v>
                </c:pt>
                <c:pt idx="4">
                  <c:v>-4.0958520030521806E-3</c:v>
                </c:pt>
                <c:pt idx="5">
                  <c:v>-2.120129075336874E-3</c:v>
                </c:pt>
                <c:pt idx="6">
                  <c:v>-1.8968746284108162E-3</c:v>
                </c:pt>
                <c:pt idx="7">
                  <c:v>9.5115347605867484E-5</c:v>
                </c:pt>
                <c:pt idx="8">
                  <c:v>8.5837207017582795E-3</c:v>
                </c:pt>
                <c:pt idx="9">
                  <c:v>1.0653884789874057E-2</c:v>
                </c:pt>
                <c:pt idx="10">
                  <c:v>1.2181967567456375E-2</c:v>
                </c:pt>
                <c:pt idx="11">
                  <c:v>1.4271256717119485E-2</c:v>
                </c:pt>
                <c:pt idx="12">
                  <c:v>1.476354323762985E-2</c:v>
                </c:pt>
                <c:pt idx="13">
                  <c:v>1.5241574641359001E-2</c:v>
                </c:pt>
                <c:pt idx="14">
                  <c:v>1.8334795922351432E-2</c:v>
                </c:pt>
                <c:pt idx="15">
                  <c:v>1.858074658803055E-2</c:v>
                </c:pt>
                <c:pt idx="16">
                  <c:v>2.2248382192088911E-2</c:v>
                </c:pt>
                <c:pt idx="17">
                  <c:v>2.4170458133838224E-2</c:v>
                </c:pt>
                <c:pt idx="18">
                  <c:v>5.7164406808749881E-3</c:v>
                </c:pt>
                <c:pt idx="19">
                  <c:v>-8.38261548761432E-3</c:v>
                </c:pt>
                <c:pt idx="20">
                  <c:v>-1.1190689346464167E-3</c:v>
                </c:pt>
                <c:pt idx="21">
                  <c:v>4.8307848790367425E-2</c:v>
                </c:pt>
                <c:pt idx="22">
                  <c:v>4.1921443042727935E-2</c:v>
                </c:pt>
                <c:pt idx="23">
                  <c:v>1.8986301369863012E-2</c:v>
                </c:pt>
                <c:pt idx="24">
                  <c:v>1.8369455014875635E-2</c:v>
                </c:pt>
              </c:numCache>
            </c:numRef>
          </c:val>
        </c:ser>
        <c:gapWidth val="60"/>
        <c:axId val="54844800"/>
        <c:axId val="82228352"/>
      </c:barChart>
      <c:catAx>
        <c:axId val="5484480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228352"/>
        <c:crosses val="autoZero"/>
        <c:lblAlgn val="ctr"/>
        <c:lblOffset val="0"/>
        <c:tickLblSkip val="1"/>
        <c:tickMarkSkip val="1"/>
      </c:catAx>
      <c:valAx>
        <c:axId val="82228352"/>
        <c:scaling>
          <c:orientation val="minMax"/>
          <c:max val="7.0000000000000007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4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7972E-2"/>
          <c:y val="0.39200102083599175"/>
          <c:w val="0.94125874125874121"/>
          <c:h val="0.38666767361373339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4.1955503754141101E-4"/>
                  <c:y val="4.942950602862104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3959404415766743E-4"/>
                  <c:y val="1.9205867545664862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56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Zbalansovanyi Fond "Parytet"</c:v>
                </c:pt>
                <c:pt idx="1">
                  <c:v>Аurum</c:v>
                </c:pt>
                <c:pt idx="2">
                  <c:v>"UNIVER.UA/Otaman: Fond Perspectyvnykh Aktsii"</c:v>
                </c:pt>
                <c:pt idx="3">
                  <c:v>Optimum</c:v>
                </c:pt>
                <c:pt idx="4">
                  <c:v>ТАSК Ukrainckyi Kapital</c:v>
                </c:pt>
              </c:strCache>
            </c:strRef>
          </c:cat>
          <c:val>
            <c:numRef>
              <c:f>'І_динаміка ВЧА'!$C$38:$C$42</c:f>
              <c:numCache>
                <c:formatCode>#,##0.00</c:formatCode>
                <c:ptCount val="5"/>
                <c:pt idx="0">
                  <c:v>11.884619999999879</c:v>
                </c:pt>
                <c:pt idx="1">
                  <c:v>11.087550000000046</c:v>
                </c:pt>
                <c:pt idx="2">
                  <c:v>1.8047800000000278</c:v>
                </c:pt>
                <c:pt idx="3">
                  <c:v>-2.733060000000056</c:v>
                </c:pt>
                <c:pt idx="4">
                  <c:v>-14.95371999999997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259971598381774E-2"/>
                  <c:y val="-6.447039631326661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698750006125253E-3"/>
                  <c:y val="-3.780366020197395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8657923888573169E-3"/>
                  <c:y val="-1.178038685358497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3645804244878597E-3"/>
                  <c:y val="-6.447039631326661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013341180575991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23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21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27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Zbalansovanyi Fond "Parytet"</c:v>
                </c:pt>
                <c:pt idx="1">
                  <c:v>Аurum</c:v>
                </c:pt>
                <c:pt idx="2">
                  <c:v>"UNIVER.UA/Otaman: Fond Perspectyvnykh Aktsii"</c:v>
                </c:pt>
                <c:pt idx="3">
                  <c:v>Optimum</c:v>
                </c:pt>
                <c:pt idx="4">
                  <c:v>ТАSК Ukrainckyi Kapital</c:v>
                </c:pt>
              </c:strCache>
            </c:strRef>
          </c:cat>
          <c:val>
            <c:numRef>
              <c:f>'І_динаміка ВЧА'!$E$38:$E$42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overlap val="-20"/>
        <c:axId val="82448768"/>
        <c:axId val="82450304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213440381707831E-3"/>
                  <c:y val="-5.064850409836237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219301464295366E-3"/>
                  <c:y val="-5.151235270394008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7258864041657247E-4"/>
                  <c:y val="-2.154252258531369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0223296176591277E-3"/>
                  <c:y val="-6.50870622086436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3.7148986848766798E-4"/>
                  <c:y val="5.526598287846727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0.61333493055971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79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ВЧА'!$D$38:$D$42</c:f>
              <c:numCache>
                <c:formatCode>0.00%</c:formatCode>
                <c:ptCount val="5"/>
                <c:pt idx="0">
                  <c:v>9.6178230749690979E-3</c:v>
                </c:pt>
                <c:pt idx="1">
                  <c:v>6.1603257166622793E-3</c:v>
                </c:pt>
                <c:pt idx="2">
                  <c:v>2.5972407465078002E-3</c:v>
                </c:pt>
                <c:pt idx="3">
                  <c:v>-4.7235985543721626E-3</c:v>
                </c:pt>
                <c:pt idx="4">
                  <c:v>-1.3864056456736556E-2</c:v>
                </c:pt>
              </c:numCache>
            </c:numRef>
          </c:val>
        </c:ser>
        <c:dLbls>
          <c:showVal val="1"/>
        </c:dLbls>
        <c:marker val="1"/>
        <c:axId val="82451840"/>
        <c:axId val="82474112"/>
      </c:lineChart>
      <c:catAx>
        <c:axId val="8244876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450304"/>
        <c:crosses val="autoZero"/>
        <c:lblAlgn val="ctr"/>
        <c:lblOffset val="100"/>
        <c:tickLblSkip val="1"/>
        <c:tickMarkSkip val="1"/>
      </c:catAx>
      <c:valAx>
        <c:axId val="82450304"/>
        <c:scaling>
          <c:orientation val="minMax"/>
          <c:max val="53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448768"/>
        <c:crosses val="autoZero"/>
        <c:crossBetween val="between"/>
      </c:valAx>
      <c:catAx>
        <c:axId val="82451840"/>
        <c:scaling>
          <c:orientation val="minMax"/>
        </c:scaling>
        <c:delete val="1"/>
        <c:axPos val="b"/>
        <c:tickLblPos val="none"/>
        <c:crossAx val="82474112"/>
        <c:crosses val="autoZero"/>
        <c:lblAlgn val="ctr"/>
        <c:lblOffset val="100"/>
      </c:catAx>
      <c:valAx>
        <c:axId val="8247411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4518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5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1851022332541759"/>
          <c:w val="0.92893447064089796"/>
          <c:h val="0.8419869200072526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Platynum</c:v>
                </c:pt>
                <c:pt idx="1">
                  <c:v>ТАSК Ukrainskyi Kapital</c:v>
                </c:pt>
                <c:pt idx="2">
                  <c:v>Optimum</c:v>
                </c:pt>
                <c:pt idx="3">
                  <c:v>"UNIVER.UA/Otaman: Fond Perspectyvnyh Aktsii" </c:v>
                </c:pt>
                <c:pt idx="4">
                  <c:v>Аurum</c:v>
                </c:pt>
                <c:pt idx="5">
                  <c:v>Zbalansovanyi Fond "Parytet"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-6.6544109199752066E-2</c:v>
                </c:pt>
                <c:pt idx="1">
                  <c:v>-1.3864056456693974E-2</c:v>
                </c:pt>
                <c:pt idx="2">
                  <c:v>-4.7235985543709891E-3</c:v>
                </c:pt>
                <c:pt idx="3">
                  <c:v>2.5972407464851521E-3</c:v>
                </c:pt>
                <c:pt idx="4">
                  <c:v>6.1603257166635839E-3</c:v>
                </c:pt>
                <c:pt idx="5">
                  <c:v>9.6178230750019189E-3</c:v>
                </c:pt>
                <c:pt idx="6">
                  <c:v>-1.1126062445444399E-2</c:v>
                </c:pt>
                <c:pt idx="7">
                  <c:v>-8.38261548761432E-3</c:v>
                </c:pt>
                <c:pt idx="8">
                  <c:v>-1.1190689346464199E-3</c:v>
                </c:pt>
                <c:pt idx="9">
                  <c:v>4.8307848790367425E-2</c:v>
                </c:pt>
                <c:pt idx="10">
                  <c:v>4.1921443042727935E-2</c:v>
                </c:pt>
                <c:pt idx="11">
                  <c:v>1.8986301369863012E-2</c:v>
                </c:pt>
                <c:pt idx="12">
                  <c:v>1.8369455014875635E-2</c:v>
                </c:pt>
              </c:numCache>
            </c:numRef>
          </c:val>
        </c:ser>
        <c:gapWidth val="60"/>
        <c:axId val="82499840"/>
        <c:axId val="82509824"/>
      </c:barChart>
      <c:catAx>
        <c:axId val="8249984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509824"/>
        <c:crosses val="autoZero"/>
        <c:lblAlgn val="ctr"/>
        <c:lblOffset val="100"/>
        <c:tickLblSkip val="1"/>
        <c:tickMarkSkip val="1"/>
      </c:catAx>
      <c:valAx>
        <c:axId val="82509824"/>
        <c:scaling>
          <c:orientation val="minMax"/>
          <c:max val="0.05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49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167172286618716E-3"/>
                  <c:y val="1.562008807010928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626120016590192E-3"/>
                  <c:y val="1.217543647369079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6589672257842883E-3"/>
                  <c:y val="1.8488287259597336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Nerukhomosti</c:v>
                </c:pt>
                <c:pt idx="2">
                  <c:v>AntyBank</c:v>
                </c:pt>
                <c:pt idx="3">
                  <c:v>ТАSК Universal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65.337349999999631</c:v>
                </c:pt>
                <c:pt idx="1">
                  <c:v>36.765709999999963</c:v>
                </c:pt>
                <c:pt idx="2">
                  <c:v>34.157600000000556</c:v>
                </c:pt>
                <c:pt idx="3">
                  <c:v>-20.920290000000037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Nerukhomosti</c:v>
                </c:pt>
                <c:pt idx="2">
                  <c:v>AntyBank</c:v>
                </c:pt>
                <c:pt idx="3">
                  <c:v>ТАSК Universal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148.96123003640136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81842560"/>
        <c:axId val="81844096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979179579303304E-3"/>
                  <c:y val="-5.467688904867647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475847794697799E-3"/>
                  <c:y val="2.96153264335731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9185887276094947E-3"/>
                  <c:y val="0.1157976849202247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1.5725720204859819E-2</c:v>
                </c:pt>
                <c:pt idx="1">
                  <c:v>2.9706502194263348E-2</c:v>
                </c:pt>
                <c:pt idx="2">
                  <c:v>7.9820575602264337E-3</c:v>
                </c:pt>
                <c:pt idx="3">
                  <c:v>-1.9637195637073647E-2</c:v>
                </c:pt>
              </c:numCache>
            </c:numRef>
          </c:val>
        </c:ser>
        <c:dLbls>
          <c:showVal val="1"/>
        </c:dLbls>
        <c:marker val="1"/>
        <c:axId val="81845632"/>
        <c:axId val="81867904"/>
      </c:lineChart>
      <c:catAx>
        <c:axId val="818425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844096"/>
        <c:crosses val="autoZero"/>
        <c:lblAlgn val="ctr"/>
        <c:lblOffset val="100"/>
        <c:tickLblSkip val="1"/>
        <c:tickMarkSkip val="1"/>
      </c:catAx>
      <c:valAx>
        <c:axId val="8184409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842560"/>
        <c:crosses val="autoZero"/>
        <c:crossBetween val="between"/>
      </c:valAx>
      <c:catAx>
        <c:axId val="81845632"/>
        <c:scaling>
          <c:orientation val="minMax"/>
        </c:scaling>
        <c:delete val="1"/>
        <c:axPos val="b"/>
        <c:tickLblPos val="none"/>
        <c:crossAx val="81867904"/>
        <c:crosses val="autoZero"/>
        <c:lblAlgn val="ctr"/>
        <c:lblOffset val="100"/>
      </c:catAx>
      <c:valAx>
        <c:axId val="81867904"/>
        <c:scaling>
          <c:orientation val="minMax"/>
          <c:max val="0.66"/>
          <c:min val="-0.2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84563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4E-2"/>
          <c:y val="0.17429837518463812"/>
          <c:w val="0.965034965034965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Indeks Ukrainskoi Birzhi</c:v>
                </c:pt>
                <c:pt idx="1">
                  <c:v>ТАSК Universal</c:v>
                </c:pt>
                <c:pt idx="2">
                  <c:v>AntyBank</c:v>
                </c:pt>
                <c:pt idx="3">
                  <c:v>UNIVER.UA/Skif: Fond Nerukhomosti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-2.0126559635000207E-2</c:v>
                </c:pt>
                <c:pt idx="1">
                  <c:v>-1.9637195637093874E-2</c:v>
                </c:pt>
                <c:pt idx="2">
                  <c:v>7.982057560193434E-3</c:v>
                </c:pt>
                <c:pt idx="3">
                  <c:v>2.9706502194260631E-2</c:v>
                </c:pt>
                <c:pt idx="4">
                  <c:v>-5.1879887941000402E-4</c:v>
                </c:pt>
                <c:pt idx="5">
                  <c:v>-8.38261548761432E-3</c:v>
                </c:pt>
                <c:pt idx="6">
                  <c:v>-1.1190689346464199E-3</c:v>
                </c:pt>
                <c:pt idx="7">
                  <c:v>4.8307848790367425E-2</c:v>
                </c:pt>
                <c:pt idx="8">
                  <c:v>4.1921443042727935E-2</c:v>
                </c:pt>
                <c:pt idx="9">
                  <c:v>1.8986301369863012E-2</c:v>
                </c:pt>
                <c:pt idx="10">
                  <c:v>1.8369455014875635E-2</c:v>
                </c:pt>
              </c:numCache>
            </c:numRef>
          </c:val>
        </c:ser>
        <c:gapWidth val="60"/>
        <c:axId val="82273024"/>
        <c:axId val="82274560"/>
      </c:barChart>
      <c:catAx>
        <c:axId val="822730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274560"/>
        <c:crosses val="autoZero"/>
        <c:lblAlgn val="ctr"/>
        <c:lblOffset val="100"/>
        <c:tickLblSkip val="1"/>
        <c:tickMarkSkip val="1"/>
      </c:catAx>
      <c:valAx>
        <c:axId val="82274560"/>
        <c:scaling>
          <c:orientation val="minMax"/>
          <c:max val="0.05"/>
          <c:min val="-0.03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273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104775</xdr:rowOff>
    </xdr:from>
    <xdr:to>
      <xdr:col>12</xdr:col>
      <xdr:colOff>342900</xdr:colOff>
      <xdr:row>47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50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9</xdr:col>
      <xdr:colOff>581025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vseswit.com.ua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www.dragon-am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art-capital.com.ua/" TargetMode="External"/><Relationship Id="rId10" Type="http://schemas.openxmlformats.org/officeDocument/2006/relationships/hyperlink" Target="http://www.delta-capital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seb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43"/>
  <sheetViews>
    <sheetView zoomScale="85" workbookViewId="0">
      <selection activeCell="B45" sqref="B4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5" t="s">
        <v>15</v>
      </c>
      <c r="B1" s="75"/>
      <c r="C1" s="75"/>
      <c r="D1" s="76"/>
      <c r="E1" s="76"/>
      <c r="F1" s="76"/>
    </row>
    <row r="2" spans="1:14" ht="30.75" thickBot="1">
      <c r="A2" s="25" t="s">
        <v>16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"/>
      <c r="I2" s="1"/>
    </row>
    <row r="3" spans="1:14" ht="14.25">
      <c r="A3" s="90" t="s">
        <v>13</v>
      </c>
      <c r="B3" s="91">
        <v>1.1454701860823091E-2</v>
      </c>
      <c r="C3" s="91">
        <v>6.2840031427427778E-2</v>
      </c>
      <c r="D3" s="91">
        <v>2.6523531632752444E-2</v>
      </c>
      <c r="E3" s="91">
        <v>1.470340214588366E-2</v>
      </c>
      <c r="F3" s="91">
        <v>5.8920285407964679E-2</v>
      </c>
      <c r="G3" s="59"/>
      <c r="H3" s="59"/>
      <c r="I3" s="2"/>
      <c r="J3" s="2"/>
      <c r="K3" s="2"/>
      <c r="L3" s="2"/>
    </row>
    <row r="4" spans="1:14" ht="14.25">
      <c r="A4" s="90" t="s">
        <v>14</v>
      </c>
      <c r="B4" s="91">
        <v>-1.1190689346464167E-3</v>
      </c>
      <c r="C4" s="91">
        <v>-8.38261548761432E-3</v>
      </c>
      <c r="D4" s="91">
        <v>5.7164406808749881E-3</v>
      </c>
      <c r="E4" s="91">
        <v>-1.1126062445444396E-2</v>
      </c>
      <c r="F4" s="91">
        <v>-5.1879887941000402E-4</v>
      </c>
      <c r="G4" s="59"/>
      <c r="H4" s="59"/>
      <c r="I4" s="2"/>
      <c r="J4" s="2"/>
      <c r="K4" s="2"/>
      <c r="L4" s="2"/>
    </row>
    <row r="5" spans="1:14" ht="15" thickBot="1">
      <c r="A5" s="79" t="s">
        <v>12</v>
      </c>
      <c r="B5" s="81">
        <v>-7.2912339011217187E-2</v>
      </c>
      <c r="C5" s="81">
        <v>3.6581809698772449E-2</v>
      </c>
      <c r="D5" s="81">
        <v>8.4728410524358228E-2</v>
      </c>
      <c r="E5" s="81">
        <v>-2.8163106014698892E-2</v>
      </c>
      <c r="F5" s="81">
        <v>-1.9532765406191421E-2</v>
      </c>
      <c r="G5" s="59"/>
      <c r="H5" s="59"/>
      <c r="I5" s="2"/>
      <c r="J5" s="2"/>
      <c r="K5" s="2"/>
      <c r="L5" s="2"/>
    </row>
    <row r="6" spans="1:14" ht="14.25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>
      <c r="A8" s="73"/>
      <c r="B8" s="74"/>
      <c r="C8" s="74"/>
      <c r="D8" s="74"/>
      <c r="E8" s="74"/>
      <c r="F8" s="74"/>
    </row>
    <row r="9" spans="1:14" ht="14.25">
      <c r="A9" s="73"/>
      <c r="B9" s="74"/>
      <c r="C9" s="74"/>
      <c r="D9" s="74"/>
      <c r="E9" s="74"/>
      <c r="F9" s="74"/>
    </row>
    <row r="10" spans="1:14" ht="14.25">
      <c r="A10" s="73"/>
      <c r="B10" s="74"/>
      <c r="C10" s="74"/>
      <c r="D10" s="74"/>
      <c r="E10" s="74"/>
      <c r="F10" s="74"/>
      <c r="N10" s="10"/>
    </row>
    <row r="11" spans="1:14" ht="14.25">
      <c r="A11" s="73"/>
      <c r="B11" s="74"/>
      <c r="C11" s="74"/>
      <c r="D11" s="74"/>
      <c r="E11" s="74"/>
      <c r="F11" s="74"/>
    </row>
    <row r="12" spans="1:14" ht="14.25">
      <c r="A12" s="73"/>
      <c r="B12" s="74"/>
      <c r="C12" s="74"/>
      <c r="D12" s="74"/>
      <c r="E12" s="74"/>
      <c r="F12" s="74"/>
    </row>
    <row r="13" spans="1:14" ht="14.25">
      <c r="A13" s="73"/>
      <c r="B13" s="74"/>
      <c r="C13" s="74"/>
      <c r="D13" s="74"/>
      <c r="E13" s="74"/>
      <c r="F13" s="74"/>
    </row>
    <row r="14" spans="1:14" ht="14.25">
      <c r="A14" s="73"/>
      <c r="B14" s="74"/>
      <c r="C14" s="74"/>
      <c r="D14" s="74"/>
      <c r="E14" s="74"/>
      <c r="F14" s="74"/>
    </row>
    <row r="15" spans="1:14" ht="14.25">
      <c r="A15" s="73"/>
      <c r="B15" s="74"/>
      <c r="C15" s="74"/>
      <c r="D15" s="74"/>
      <c r="E15" s="74"/>
      <c r="F15" s="74"/>
    </row>
    <row r="16" spans="1:14" ht="14.25">
      <c r="A16" s="73"/>
      <c r="B16" s="74"/>
      <c r="C16" s="74"/>
      <c r="D16" s="74"/>
      <c r="E16" s="74"/>
      <c r="F16" s="74"/>
    </row>
    <row r="17" spans="1:6" ht="14.25">
      <c r="A17" s="73"/>
      <c r="B17" s="74"/>
      <c r="C17" s="74"/>
      <c r="D17" s="74"/>
      <c r="E17" s="74"/>
      <c r="F17" s="74"/>
    </row>
    <row r="18" spans="1:6" ht="14.25">
      <c r="A18" s="73"/>
      <c r="B18" s="74"/>
      <c r="C18" s="74"/>
      <c r="D18" s="74"/>
      <c r="E18" s="74"/>
      <c r="F18" s="74"/>
    </row>
    <row r="19" spans="1:6" ht="14.25">
      <c r="A19" s="73"/>
      <c r="B19" s="74"/>
      <c r="C19" s="74"/>
      <c r="D19" s="74"/>
      <c r="E19" s="74"/>
      <c r="F19" s="74"/>
    </row>
    <row r="20" spans="1:6" ht="14.25">
      <c r="A20" s="73"/>
      <c r="B20" s="74"/>
      <c r="C20" s="74"/>
      <c r="D20" s="74"/>
      <c r="E20" s="74"/>
      <c r="F20" s="74"/>
    </row>
    <row r="21" spans="1:6" ht="15" thickBot="1">
      <c r="A21" s="73"/>
      <c r="B21" s="74"/>
      <c r="C21" s="74"/>
      <c r="D21" s="74"/>
      <c r="E21" s="74"/>
      <c r="F21" s="74"/>
    </row>
    <row r="22" spans="1:6" ht="15.75" thickBot="1">
      <c r="A22" s="182" t="s">
        <v>22</v>
      </c>
      <c r="B22" s="183" t="s">
        <v>23</v>
      </c>
      <c r="C22" s="184" t="s">
        <v>24</v>
      </c>
      <c r="D22" s="78"/>
      <c r="E22" s="74"/>
      <c r="F22" s="74"/>
    </row>
    <row r="23" spans="1:6" ht="14.25">
      <c r="A23" s="185" t="s">
        <v>18</v>
      </c>
      <c r="B23" s="27">
        <v>-8.38261548761432E-3</v>
      </c>
      <c r="C23" s="65">
        <v>3.6581809698772449E-2</v>
      </c>
      <c r="D23" s="78"/>
      <c r="E23" s="74"/>
      <c r="F23" s="74"/>
    </row>
    <row r="24" spans="1:6" ht="14.25">
      <c r="A24" s="26" t="s">
        <v>25</v>
      </c>
      <c r="B24" s="27">
        <v>-1.7013667356762241E-3</v>
      </c>
      <c r="C24" s="65">
        <v>4.5274703800925797E-2</v>
      </c>
      <c r="D24" s="78"/>
      <c r="E24" s="74"/>
      <c r="F24" s="74"/>
    </row>
    <row r="25" spans="1:6" ht="14.25">
      <c r="A25" s="186" t="s">
        <v>26</v>
      </c>
      <c r="B25" s="27">
        <v>-1.2191755612808164E-3</v>
      </c>
      <c r="C25" s="65">
        <v>5.2143106389578087E-2</v>
      </c>
      <c r="D25" s="78"/>
      <c r="E25" s="74"/>
      <c r="F25" s="74"/>
    </row>
    <row r="26" spans="1:6" ht="14.25">
      <c r="A26" s="187" t="s">
        <v>17</v>
      </c>
      <c r="B26" s="27">
        <v>-1.1190689346464167E-3</v>
      </c>
      <c r="C26" s="65">
        <v>-7.2912339011217187E-2</v>
      </c>
      <c r="D26" s="78"/>
      <c r="E26" s="74"/>
      <c r="F26" s="74"/>
    </row>
    <row r="27" spans="1:6" ht="14.25">
      <c r="A27" s="146" t="s">
        <v>27</v>
      </c>
      <c r="B27" s="27">
        <v>-3.581234332100669E-4</v>
      </c>
      <c r="C27" s="65">
        <v>-5.1082499134086246E-2</v>
      </c>
      <c r="D27" s="78"/>
      <c r="E27" s="74"/>
      <c r="F27" s="74"/>
    </row>
    <row r="28" spans="1:6" ht="14.25">
      <c r="A28" s="19" t="s">
        <v>28</v>
      </c>
      <c r="B28" s="27">
        <v>8.4884518092982475E-3</v>
      </c>
      <c r="C28" s="65">
        <v>8.0882364660785244E-2</v>
      </c>
      <c r="D28" s="78"/>
      <c r="E28" s="74"/>
      <c r="F28" s="74"/>
    </row>
    <row r="29" spans="1:6" ht="14.25">
      <c r="A29" s="19" t="s">
        <v>29</v>
      </c>
      <c r="B29" s="27">
        <v>1.3869033538686182E-2</v>
      </c>
      <c r="C29" s="65">
        <v>0.11935663351046921</v>
      </c>
      <c r="D29" s="78"/>
      <c r="E29" s="74"/>
      <c r="F29" s="74"/>
    </row>
    <row r="30" spans="1:6" ht="14.25">
      <c r="A30" s="185" t="s">
        <v>30</v>
      </c>
      <c r="B30" s="27">
        <v>1.9200000965643005E-2</v>
      </c>
      <c r="C30" s="65">
        <v>-0.1127636178128173</v>
      </c>
      <c r="D30" s="78"/>
      <c r="E30" s="74"/>
      <c r="F30" s="74"/>
    </row>
    <row r="31" spans="1:6" ht="14.25">
      <c r="A31" s="185" t="s">
        <v>31</v>
      </c>
      <c r="B31" s="27">
        <v>1.9218748224169468E-2</v>
      </c>
      <c r="C31" s="65">
        <v>-3.5279563241266243E-2</v>
      </c>
      <c r="D31" s="78"/>
      <c r="E31" s="74"/>
      <c r="F31" s="74"/>
    </row>
    <row r="32" spans="1:6" ht="14.25">
      <c r="A32" s="185" t="s">
        <v>32</v>
      </c>
      <c r="B32" s="27">
        <v>2.4450984831333455E-2</v>
      </c>
      <c r="C32" s="65">
        <v>0.25521768995033289</v>
      </c>
      <c r="D32" s="78"/>
      <c r="E32" s="74"/>
      <c r="F32" s="74"/>
    </row>
    <row r="33" spans="1:6" ht="14.25">
      <c r="A33" s="19" t="s">
        <v>33</v>
      </c>
      <c r="B33" s="190">
        <v>2.4685852478839143E-2</v>
      </c>
      <c r="C33" s="65">
        <v>-1.3992354098153137E-2</v>
      </c>
      <c r="D33" s="78"/>
      <c r="E33" s="74"/>
      <c r="F33" s="74"/>
    </row>
    <row r="34" spans="1:6" ht="28.5">
      <c r="A34" s="189" t="s">
        <v>34</v>
      </c>
      <c r="B34" s="27">
        <v>3.5629379536870509E-2</v>
      </c>
      <c r="C34" s="65">
        <v>-0.13641251473602789</v>
      </c>
      <c r="D34" s="78"/>
      <c r="E34" s="74"/>
      <c r="F34" s="74"/>
    </row>
    <row r="35" spans="1:6" ht="15" thickBot="1">
      <c r="A35" s="188" t="s">
        <v>35</v>
      </c>
      <c r="B35" s="80">
        <v>4.9586206802041177E-2</v>
      </c>
      <c r="C35" s="81">
        <v>5.002844784447591E-2</v>
      </c>
      <c r="D35" s="78"/>
      <c r="E35" s="74"/>
      <c r="F35" s="74"/>
    </row>
    <row r="36" spans="1:6" ht="14.25">
      <c r="A36" s="73"/>
      <c r="B36" s="74"/>
      <c r="C36" s="74"/>
      <c r="D36" s="78"/>
      <c r="E36" s="74"/>
      <c r="F36" s="74"/>
    </row>
    <row r="37" spans="1:6" ht="14.25">
      <c r="A37" s="73"/>
      <c r="B37" s="74"/>
      <c r="C37" s="74"/>
      <c r="D37" s="78"/>
      <c r="E37" s="74"/>
      <c r="F37" s="74"/>
    </row>
    <row r="43" spans="1:6">
      <c r="A43" s="191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J33" sqref="J33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5" t="s">
        <v>154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1" ht="60.75" thickBot="1">
      <c r="A2" s="25" t="s">
        <v>37</v>
      </c>
      <c r="B2" s="216" t="s">
        <v>79</v>
      </c>
      <c r="C2" s="15" t="s">
        <v>118</v>
      </c>
      <c r="D2" s="43" t="s">
        <v>119</v>
      </c>
      <c r="E2" s="43" t="s">
        <v>39</v>
      </c>
      <c r="F2" s="43" t="s">
        <v>155</v>
      </c>
      <c r="G2" s="43" t="s">
        <v>156</v>
      </c>
      <c r="H2" s="43" t="s">
        <v>157</v>
      </c>
      <c r="I2" s="17" t="s">
        <v>43</v>
      </c>
      <c r="J2" s="18" t="s">
        <v>44</v>
      </c>
    </row>
    <row r="3" spans="1:11" ht="18.75" customHeight="1">
      <c r="A3" s="21">
        <v>1</v>
      </c>
      <c r="B3" s="192" t="s">
        <v>158</v>
      </c>
      <c r="C3" s="211" t="s">
        <v>126</v>
      </c>
      <c r="D3" s="212" t="s">
        <v>127</v>
      </c>
      <c r="E3" s="87">
        <v>4313455.2300000004</v>
      </c>
      <c r="F3" s="88">
        <v>4806</v>
      </c>
      <c r="G3" s="87">
        <v>897.51461298377035</v>
      </c>
      <c r="H3" s="52">
        <v>1000</v>
      </c>
      <c r="I3" s="192" t="s">
        <v>163</v>
      </c>
      <c r="J3" s="89" t="s">
        <v>10</v>
      </c>
      <c r="K3" s="47"/>
    </row>
    <row r="4" spans="1:11" ht="28.5">
      <c r="A4" s="21">
        <v>2</v>
      </c>
      <c r="B4" s="217" t="s">
        <v>159</v>
      </c>
      <c r="C4" s="211" t="s">
        <v>126</v>
      </c>
      <c r="D4" s="212" t="s">
        <v>162</v>
      </c>
      <c r="E4" s="87">
        <v>4220145.47</v>
      </c>
      <c r="F4" s="88">
        <v>171430</v>
      </c>
      <c r="G4" s="87">
        <v>24.617310097415853</v>
      </c>
      <c r="H4" s="52">
        <v>100</v>
      </c>
      <c r="I4" s="78" t="s">
        <v>164</v>
      </c>
      <c r="J4" s="89" t="s">
        <v>7</v>
      </c>
      <c r="K4" s="48"/>
    </row>
    <row r="5" spans="1:11" ht="25.5" customHeight="1">
      <c r="A5" s="21">
        <v>3</v>
      </c>
      <c r="B5" s="210" t="s">
        <v>160</v>
      </c>
      <c r="C5" s="211" t="s">
        <v>126</v>
      </c>
      <c r="D5" s="212" t="s">
        <v>162</v>
      </c>
      <c r="E5" s="87">
        <v>1274397.45</v>
      </c>
      <c r="F5" s="88">
        <v>1011</v>
      </c>
      <c r="G5" s="87">
        <v>1260.5316023738872</v>
      </c>
      <c r="H5" s="52">
        <v>1000</v>
      </c>
      <c r="I5" s="195" t="s">
        <v>67</v>
      </c>
      <c r="J5" s="89" t="s">
        <v>1</v>
      </c>
      <c r="K5" s="49"/>
    </row>
    <row r="6" spans="1:11" ht="30" customHeight="1">
      <c r="A6" s="21">
        <v>4</v>
      </c>
      <c r="B6" s="86" t="s">
        <v>161</v>
      </c>
      <c r="C6" s="211" t="s">
        <v>126</v>
      </c>
      <c r="D6" s="212" t="s">
        <v>162</v>
      </c>
      <c r="E6" s="87">
        <v>1044419.71</v>
      </c>
      <c r="F6" s="88">
        <v>648</v>
      </c>
      <c r="G6" s="87">
        <v>1611.7588117283949</v>
      </c>
      <c r="H6" s="52">
        <v>5000</v>
      </c>
      <c r="I6" s="86" t="s">
        <v>131</v>
      </c>
      <c r="J6" s="89" t="s">
        <v>0</v>
      </c>
      <c r="K6" s="49"/>
    </row>
    <row r="7" spans="1:11" ht="15.75" customHeight="1" thickBot="1">
      <c r="A7" s="166" t="s">
        <v>63</v>
      </c>
      <c r="B7" s="167"/>
      <c r="C7" s="112" t="s">
        <v>4</v>
      </c>
      <c r="D7" s="112" t="s">
        <v>4</v>
      </c>
      <c r="E7" s="101">
        <f>SUM(E3:E6)</f>
        <v>10852417.859999999</v>
      </c>
      <c r="F7" s="102">
        <f>SUM(F3:F6)</f>
        <v>177895</v>
      </c>
      <c r="G7" s="112" t="s">
        <v>4</v>
      </c>
      <c r="H7" s="112" t="s">
        <v>4</v>
      </c>
      <c r="I7" s="112" t="s">
        <v>4</v>
      </c>
      <c r="J7" s="113" t="s">
        <v>4</v>
      </c>
    </row>
  </sheetData>
  <mergeCells count="2">
    <mergeCell ref="A1:J1"/>
    <mergeCell ref="A7:B7"/>
  </mergeCells>
  <phoneticPr fontId="11" type="noConversion"/>
  <hyperlinks>
    <hyperlink ref="J3" r:id="rId1" display="http://www.kinto.com/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M44" sqref="M44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50" customFormat="1" ht="16.5" thickBot="1">
      <c r="A1" s="177" t="s">
        <v>165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s="22" customFormat="1" ht="15.75" customHeight="1" thickBot="1">
      <c r="A2" s="170" t="s">
        <v>37</v>
      </c>
      <c r="B2" s="105"/>
      <c r="C2" s="106"/>
      <c r="D2" s="107"/>
      <c r="E2" s="172" t="s">
        <v>78</v>
      </c>
      <c r="F2" s="172"/>
      <c r="G2" s="172"/>
      <c r="H2" s="172"/>
      <c r="I2" s="172"/>
      <c r="J2" s="172"/>
      <c r="K2" s="172"/>
    </row>
    <row r="3" spans="1:11" s="22" customFormat="1" ht="64.5" thickBot="1">
      <c r="A3" s="171"/>
      <c r="B3" s="196" t="s">
        <v>79</v>
      </c>
      <c r="C3" s="197" t="s">
        <v>80</v>
      </c>
      <c r="D3" s="197" t="s">
        <v>81</v>
      </c>
      <c r="E3" s="17" t="s">
        <v>82</v>
      </c>
      <c r="F3" s="214" t="s">
        <v>136</v>
      </c>
      <c r="G3" s="17" t="s">
        <v>166</v>
      </c>
      <c r="H3" s="17" t="s">
        <v>85</v>
      </c>
      <c r="I3" s="17" t="s">
        <v>86</v>
      </c>
      <c r="J3" s="198" t="s">
        <v>87</v>
      </c>
      <c r="K3" s="198" t="s">
        <v>88</v>
      </c>
    </row>
    <row r="4" spans="1:11" s="22" customFormat="1" collapsed="1">
      <c r="A4" s="21">
        <v>1</v>
      </c>
      <c r="B4" s="26" t="s">
        <v>161</v>
      </c>
      <c r="C4" s="108">
        <v>38945</v>
      </c>
      <c r="D4" s="108">
        <v>39016</v>
      </c>
      <c r="E4" s="103">
        <v>-1.9637195637093874E-2</v>
      </c>
      <c r="F4" s="103" t="s">
        <v>94</v>
      </c>
      <c r="G4" s="103">
        <v>-5.2886623581856473E-2</v>
      </c>
      <c r="H4" s="103">
        <v>1.6372662450254927E-2</v>
      </c>
      <c r="I4" s="103">
        <v>-6.9299635795956771E-2</v>
      </c>
      <c r="J4" s="109">
        <v>-0.67764823765432336</v>
      </c>
      <c r="K4" s="121">
        <v>-0.10852626205879334</v>
      </c>
    </row>
    <row r="5" spans="1:11" s="22" customFormat="1" collapsed="1">
      <c r="A5" s="21">
        <v>2</v>
      </c>
      <c r="B5" s="192" t="s">
        <v>158</v>
      </c>
      <c r="C5" s="108">
        <v>39205</v>
      </c>
      <c r="D5" s="108">
        <v>39322</v>
      </c>
      <c r="E5" s="103">
        <v>7.982057560193434E-3</v>
      </c>
      <c r="F5" s="103">
        <v>2.7273458648515714E-2</v>
      </c>
      <c r="G5" s="103">
        <v>7.326215779281342E-2</v>
      </c>
      <c r="H5" s="103">
        <v>0.14471897388270838</v>
      </c>
      <c r="I5" s="103" t="s">
        <v>94</v>
      </c>
      <c r="J5" s="109">
        <v>-0.102485387016236</v>
      </c>
      <c r="K5" s="122">
        <v>-1.1920464515373874E-2</v>
      </c>
    </row>
    <row r="6" spans="1:11" s="22" customFormat="1" collapsed="1">
      <c r="A6" s="21">
        <v>3</v>
      </c>
      <c r="B6" s="210" t="s">
        <v>160</v>
      </c>
      <c r="C6" s="108">
        <v>40050</v>
      </c>
      <c r="D6" s="108">
        <v>40319</v>
      </c>
      <c r="E6" s="103">
        <v>2.9706502194260631E-2</v>
      </c>
      <c r="F6" s="103">
        <v>0.11360504243888814</v>
      </c>
      <c r="G6" s="103">
        <v>6.1344228467850481E-2</v>
      </c>
      <c r="H6" s="103">
        <v>-0.21590168711541768</v>
      </c>
      <c r="I6" s="103">
        <v>3.3047637059058221E-3</v>
      </c>
      <c r="J6" s="109">
        <v>0.26053160237390194</v>
      </c>
      <c r="K6" s="122">
        <v>3.7526452180808745E-2</v>
      </c>
    </row>
    <row r="7" spans="1:11" s="22" customFormat="1" collapsed="1">
      <c r="A7" s="21">
        <v>4</v>
      </c>
      <c r="B7" s="217" t="s">
        <v>167</v>
      </c>
      <c r="C7" s="108">
        <v>40555</v>
      </c>
      <c r="D7" s="108">
        <v>40626</v>
      </c>
      <c r="E7" s="103">
        <v>-2.0126559635000207E-2</v>
      </c>
      <c r="F7" s="103">
        <v>5.4485031640056913E-2</v>
      </c>
      <c r="G7" s="103">
        <v>0.12495244293871655</v>
      </c>
      <c r="H7" s="103">
        <v>-0.27832494610549485</v>
      </c>
      <c r="I7" s="103">
        <v>7.3965758714766849E-3</v>
      </c>
      <c r="J7" s="109">
        <v>-0.75382689902583111</v>
      </c>
      <c r="K7" s="122">
        <v>-0.22700881142169238</v>
      </c>
    </row>
    <row r="8" spans="1:11" s="22" customFormat="1" ht="15.75" collapsed="1" thickBot="1">
      <c r="A8" s="21"/>
      <c r="B8" s="218" t="s">
        <v>92</v>
      </c>
      <c r="C8" s="151" t="s">
        <v>4</v>
      </c>
      <c r="D8" s="151" t="s">
        <v>4</v>
      </c>
      <c r="E8" s="152">
        <f>AVERAGE(E4:E7)</f>
        <v>-5.1879887941000402E-4</v>
      </c>
      <c r="F8" s="152">
        <f>AVERAGE(F4:F7)</f>
        <v>6.5121177575820255E-2</v>
      </c>
      <c r="G8" s="152">
        <f>AVERAGE(G4:G7)</f>
        <v>5.1668051404380994E-2</v>
      </c>
      <c r="H8" s="152">
        <f>AVERAGE(H4:H7)</f>
        <v>-8.3283749221987308E-2</v>
      </c>
      <c r="I8" s="152">
        <f>AVERAGE(I4:I7)</f>
        <v>-1.9532765406191421E-2</v>
      </c>
      <c r="J8" s="151" t="s">
        <v>4</v>
      </c>
      <c r="K8" s="151" t="s">
        <v>4</v>
      </c>
    </row>
    <row r="9" spans="1:11" s="22" customFormat="1">
      <c r="A9" s="180" t="s">
        <v>93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 s="22" customFormat="1" ht="15" hidden="1" thickBot="1">
      <c r="A10" s="179" t="s">
        <v>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 s="22" customFormat="1" ht="15.75" hidden="1" customHeight="1">
      <c r="C11" s="64"/>
      <c r="D11" s="64"/>
    </row>
    <row r="12" spans="1:11">
      <c r="B12" s="28"/>
      <c r="C12" s="110"/>
      <c r="E12" s="110"/>
      <c r="F12" s="110"/>
      <c r="G12" s="110"/>
      <c r="H12" s="110"/>
    </row>
    <row r="13" spans="1:11">
      <c r="B13" s="28"/>
      <c r="C13" s="110"/>
      <c r="E13" s="110"/>
    </row>
    <row r="14" spans="1:11">
      <c r="E14" s="110"/>
      <c r="F14" s="110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2"/>
  <sheetViews>
    <sheetView topLeftCell="A7" zoomScale="85" workbookViewId="0">
      <selection activeCell="I50" sqref="I50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8" customFormat="1" ht="16.5" thickBot="1">
      <c r="A1" s="174" t="s">
        <v>168</v>
      </c>
      <c r="B1" s="174"/>
      <c r="C1" s="174"/>
      <c r="D1" s="174"/>
      <c r="E1" s="174"/>
      <c r="F1" s="174"/>
      <c r="G1" s="174"/>
    </row>
    <row r="2" spans="1:7" s="28" customFormat="1" ht="15.75" customHeight="1" thickBot="1">
      <c r="A2" s="181" t="s">
        <v>37</v>
      </c>
      <c r="B2" s="93"/>
      <c r="C2" s="175" t="s">
        <v>97</v>
      </c>
      <c r="D2" s="176"/>
      <c r="E2" s="219" t="s">
        <v>169</v>
      </c>
      <c r="F2" s="219"/>
      <c r="G2" s="94"/>
    </row>
    <row r="3" spans="1:7" s="28" customFormat="1" ht="45.75" thickBot="1">
      <c r="A3" s="171"/>
      <c r="B3" s="220" t="s">
        <v>79</v>
      </c>
      <c r="C3" s="34" t="s">
        <v>99</v>
      </c>
      <c r="D3" s="34" t="s">
        <v>100</v>
      </c>
      <c r="E3" s="34" t="s">
        <v>101</v>
      </c>
      <c r="F3" s="34" t="s">
        <v>100</v>
      </c>
      <c r="G3" s="18" t="s">
        <v>170</v>
      </c>
    </row>
    <row r="4" spans="1:7" s="28" customFormat="1">
      <c r="A4" s="21">
        <v>1</v>
      </c>
      <c r="B4" s="217" t="s">
        <v>167</v>
      </c>
      <c r="C4" s="37">
        <v>65.337349999999631</v>
      </c>
      <c r="D4" s="103">
        <v>1.5725720204859819E-2</v>
      </c>
      <c r="E4" s="38">
        <v>6051</v>
      </c>
      <c r="F4" s="103">
        <v>3.6588684173927764E-2</v>
      </c>
      <c r="G4" s="39">
        <v>148.96123003640136</v>
      </c>
    </row>
    <row r="5" spans="1:7" s="28" customFormat="1">
      <c r="A5" s="21">
        <v>2</v>
      </c>
      <c r="B5" s="210" t="s">
        <v>160</v>
      </c>
      <c r="C5" s="37">
        <v>36.765709999999963</v>
      </c>
      <c r="D5" s="103">
        <v>2.9706502194263348E-2</v>
      </c>
      <c r="E5" s="38">
        <v>0</v>
      </c>
      <c r="F5" s="103">
        <v>0</v>
      </c>
      <c r="G5" s="39">
        <v>0</v>
      </c>
    </row>
    <row r="6" spans="1:7" s="44" customFormat="1">
      <c r="A6" s="21">
        <v>3</v>
      </c>
      <c r="B6" s="192" t="s">
        <v>158</v>
      </c>
      <c r="C6" s="37">
        <v>34.157600000000556</v>
      </c>
      <c r="D6" s="103">
        <v>7.9820575602264337E-3</v>
      </c>
      <c r="E6" s="38">
        <v>0</v>
      </c>
      <c r="F6" s="103">
        <v>0</v>
      </c>
      <c r="G6" s="39">
        <v>0</v>
      </c>
    </row>
    <row r="7" spans="1:7" s="44" customFormat="1">
      <c r="A7" s="21">
        <v>4</v>
      </c>
      <c r="B7" s="36" t="s">
        <v>161</v>
      </c>
      <c r="C7" s="37">
        <v>-20.920290000000037</v>
      </c>
      <c r="D7" s="103">
        <v>-1.9637195637073647E-2</v>
      </c>
      <c r="E7" s="38">
        <v>0</v>
      </c>
      <c r="F7" s="103">
        <v>0</v>
      </c>
      <c r="G7" s="39">
        <v>0</v>
      </c>
    </row>
    <row r="8" spans="1:7" s="28" customFormat="1" ht="15.75" thickBot="1">
      <c r="A8" s="116"/>
      <c r="B8" s="95" t="s">
        <v>63</v>
      </c>
      <c r="C8" s="96">
        <v>115.34037000000011</v>
      </c>
      <c r="D8" s="100">
        <v>1.0742249937883247E-2</v>
      </c>
      <c r="E8" s="97">
        <v>6051</v>
      </c>
      <c r="F8" s="100">
        <v>3.5212169176695139E-2</v>
      </c>
      <c r="G8" s="117">
        <v>148.96123003640136</v>
      </c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>
      <c r="D29" s="6"/>
    </row>
    <row r="30" spans="2:5" s="28" customFormat="1" ht="15" thickBot="1">
      <c r="B30" s="83"/>
      <c r="C30" s="83"/>
      <c r="D30" s="84"/>
      <c r="E30" s="83"/>
    </row>
    <row r="31" spans="2:5" s="28" customFormat="1"/>
    <row r="32" spans="2:5" s="28" customFormat="1"/>
    <row r="33" spans="2:6" s="28" customFormat="1"/>
    <row r="34" spans="2:6" s="28" customFormat="1"/>
    <row r="35" spans="2:6" s="28" customFormat="1" ht="15" thickBot="1"/>
    <row r="36" spans="2:6" s="28" customFormat="1" ht="30.75" thickBot="1">
      <c r="B36" s="202" t="s">
        <v>79</v>
      </c>
      <c r="C36" s="202" t="s">
        <v>104</v>
      </c>
      <c r="D36" s="202" t="s">
        <v>105</v>
      </c>
      <c r="E36" s="221" t="s">
        <v>106</v>
      </c>
    </row>
    <row r="37" spans="2:6" s="28" customFormat="1">
      <c r="B37" s="129" t="str">
        <f t="shared" ref="B37:D40" si="0">B4</f>
        <v>Indeks Ukrainskoi Birzhi</v>
      </c>
      <c r="C37" s="130">
        <f t="shared" si="0"/>
        <v>65.337349999999631</v>
      </c>
      <c r="D37" s="154">
        <f t="shared" si="0"/>
        <v>1.5725720204859819E-2</v>
      </c>
      <c r="E37" s="131">
        <f>G4</f>
        <v>148.96123003640136</v>
      </c>
    </row>
    <row r="38" spans="2:6" s="28" customFormat="1">
      <c r="B38" s="36" t="str">
        <f t="shared" si="0"/>
        <v>UNIVER.UA/Skif: Fond Nerukhomosti</v>
      </c>
      <c r="C38" s="37">
        <f t="shared" si="0"/>
        <v>36.765709999999963</v>
      </c>
      <c r="D38" s="155">
        <f t="shared" si="0"/>
        <v>2.9706502194263348E-2</v>
      </c>
      <c r="E38" s="39">
        <f>G5</f>
        <v>0</v>
      </c>
    </row>
    <row r="39" spans="2:6" s="28" customFormat="1">
      <c r="B39" s="36" t="str">
        <f t="shared" si="0"/>
        <v>AntyBank</v>
      </c>
      <c r="C39" s="37">
        <f t="shared" si="0"/>
        <v>34.157600000000556</v>
      </c>
      <c r="D39" s="155">
        <f t="shared" si="0"/>
        <v>7.9820575602264337E-3</v>
      </c>
      <c r="E39" s="39">
        <f>G6</f>
        <v>0</v>
      </c>
    </row>
    <row r="40" spans="2:6">
      <c r="B40" s="36" t="str">
        <f t="shared" si="0"/>
        <v>ТАSК Universal</v>
      </c>
      <c r="C40" s="37">
        <f t="shared" si="0"/>
        <v>-20.920290000000037</v>
      </c>
      <c r="D40" s="155">
        <f t="shared" si="0"/>
        <v>-1.9637195637073647E-2</v>
      </c>
      <c r="E40" s="39">
        <f>G7</f>
        <v>0</v>
      </c>
      <c r="F40" s="19"/>
    </row>
    <row r="41" spans="2:6">
      <c r="B41" s="36"/>
      <c r="C41" s="37"/>
      <c r="D41" s="155"/>
      <c r="E41" s="39"/>
      <c r="F41" s="19"/>
    </row>
    <row r="42" spans="2:6">
      <c r="B42" s="156"/>
      <c r="C42" s="157"/>
      <c r="D42" s="158"/>
      <c r="E42" s="159"/>
      <c r="F42" s="19"/>
    </row>
    <row r="43" spans="2:6">
      <c r="B43" s="28"/>
      <c r="C43" s="160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  <c r="F47" s="19"/>
    </row>
    <row r="48" spans="2:6">
      <c r="B48" s="28"/>
      <c r="C48" s="28"/>
      <c r="D48" s="6"/>
      <c r="F48" s="19"/>
    </row>
    <row r="49" spans="2:6">
      <c r="B49" s="28"/>
      <c r="C49" s="28"/>
      <c r="D49" s="6"/>
      <c r="F49" s="19"/>
    </row>
    <row r="50" spans="2:6">
      <c r="B50" s="28"/>
      <c r="C50" s="28"/>
      <c r="D50" s="6"/>
    </row>
    <row r="51" spans="2:6">
      <c r="B51" s="28"/>
      <c r="C51" s="28"/>
      <c r="D51" s="6"/>
    </row>
    <row r="52" spans="2:6">
      <c r="B52" s="28"/>
      <c r="C52" s="28"/>
      <c r="D52" s="6"/>
    </row>
    <row r="53" spans="2:6">
      <c r="B53" s="28"/>
      <c r="C53" s="28"/>
      <c r="D53" s="6"/>
    </row>
    <row r="54" spans="2:6">
      <c r="B54" s="28"/>
      <c r="C54" s="28"/>
      <c r="D54" s="6"/>
    </row>
    <row r="55" spans="2:6">
      <c r="B55" s="28"/>
      <c r="C55" s="28"/>
      <c r="D55" s="6"/>
    </row>
    <row r="56" spans="2:6">
      <c r="B56" s="28"/>
      <c r="C56" s="28"/>
      <c r="D56" s="6"/>
    </row>
    <row r="57" spans="2:6">
      <c r="B57" s="28"/>
      <c r="C57" s="28"/>
      <c r="D57" s="6"/>
    </row>
    <row r="58" spans="2:6">
      <c r="B58" s="28"/>
      <c r="C58" s="28"/>
      <c r="D58" s="6"/>
    </row>
    <row r="59" spans="2:6">
      <c r="B59" s="28"/>
      <c r="C59" s="28"/>
      <c r="D59" s="6"/>
    </row>
    <row r="60" spans="2:6">
      <c r="B60" s="28"/>
      <c r="C60" s="28"/>
      <c r="D60" s="6"/>
    </row>
    <row r="61" spans="2:6">
      <c r="B61" s="28"/>
      <c r="C61" s="28"/>
      <c r="D61" s="6"/>
    </row>
    <row r="62" spans="2:6">
      <c r="B62" s="28"/>
      <c r="C62" s="28"/>
      <c r="D62" s="6"/>
    </row>
    <row r="63" spans="2:6">
      <c r="B63" s="28"/>
      <c r="C63" s="28"/>
      <c r="D63" s="6"/>
    </row>
    <row r="64" spans="2:6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  <row r="120" spans="2:4">
      <c r="B120" s="28"/>
      <c r="C120" s="28"/>
      <c r="D120" s="6"/>
    </row>
    <row r="121" spans="2:4">
      <c r="B121" s="28"/>
      <c r="C121" s="28"/>
      <c r="D121" s="6"/>
    </row>
    <row r="122" spans="2:4">
      <c r="B122" s="28"/>
      <c r="C122" s="28"/>
      <c r="D122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R52" sqref="R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79</v>
      </c>
      <c r="B1" s="67" t="s">
        <v>171</v>
      </c>
      <c r="C1" s="10"/>
      <c r="D1" s="10"/>
    </row>
    <row r="2" spans="1:4" ht="14.25">
      <c r="A2" s="208" t="s">
        <v>167</v>
      </c>
      <c r="B2" s="138">
        <v>-2.0126559635000207E-2</v>
      </c>
      <c r="C2" s="10"/>
      <c r="D2" s="10"/>
    </row>
    <row r="3" spans="1:4" ht="14.25">
      <c r="A3" s="26" t="s">
        <v>161</v>
      </c>
      <c r="B3" s="138">
        <v>-1.9637195637093874E-2</v>
      </c>
      <c r="C3" s="10"/>
      <c r="D3" s="10"/>
    </row>
    <row r="4" spans="1:4" ht="14.25">
      <c r="A4" s="146" t="s">
        <v>158</v>
      </c>
      <c r="B4" s="138">
        <v>7.982057560193434E-3</v>
      </c>
      <c r="C4" s="10"/>
      <c r="D4" s="10"/>
    </row>
    <row r="5" spans="1:4" ht="14.25">
      <c r="A5" s="74" t="s">
        <v>160</v>
      </c>
      <c r="B5" s="138">
        <v>2.9706502194260631E-2</v>
      </c>
      <c r="C5" s="10"/>
      <c r="D5" s="10"/>
    </row>
    <row r="6" spans="1:4" ht="14.25">
      <c r="A6" s="146" t="s">
        <v>112</v>
      </c>
      <c r="B6" s="139">
        <v>-5.1879887941000402E-4</v>
      </c>
      <c r="C6" s="10"/>
      <c r="D6" s="10"/>
    </row>
    <row r="7" spans="1:4" ht="14.25">
      <c r="A7" s="146" t="s">
        <v>18</v>
      </c>
      <c r="B7" s="139">
        <v>-8.38261548761432E-3</v>
      </c>
      <c r="C7" s="10"/>
      <c r="D7" s="10"/>
    </row>
    <row r="8" spans="1:4" ht="14.25">
      <c r="A8" s="146" t="s">
        <v>17</v>
      </c>
      <c r="B8" s="139">
        <v>-1.1190689346464199E-3</v>
      </c>
      <c r="C8" s="10"/>
      <c r="D8" s="10"/>
    </row>
    <row r="9" spans="1:4" ht="14.25">
      <c r="A9" s="146" t="s">
        <v>150</v>
      </c>
      <c r="B9" s="139">
        <v>4.8307848790367425E-2</v>
      </c>
      <c r="C9" s="10"/>
      <c r="D9" s="10"/>
    </row>
    <row r="10" spans="1:4" ht="14.25">
      <c r="A10" s="146" t="s">
        <v>151</v>
      </c>
      <c r="B10" s="139">
        <v>4.1921443042727935E-2</v>
      </c>
      <c r="C10" s="10"/>
      <c r="D10" s="10"/>
    </row>
    <row r="11" spans="1:4" ht="14.25">
      <c r="A11" s="146" t="s">
        <v>152</v>
      </c>
      <c r="B11" s="139">
        <v>1.8986301369863012E-2</v>
      </c>
      <c r="C11" s="10"/>
      <c r="D11" s="10"/>
    </row>
    <row r="12" spans="1:4" ht="15" thickBot="1">
      <c r="A12" s="215" t="s">
        <v>153</v>
      </c>
      <c r="B12" s="140">
        <v>1.8369455014875635E-2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40"/>
  <sheetViews>
    <sheetView zoomScale="80" zoomScaleNormal="40" workbookViewId="0">
      <selection activeCell="H48" sqref="H48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5" t="s">
        <v>36</v>
      </c>
      <c r="B1" s="165"/>
      <c r="C1" s="165"/>
      <c r="D1" s="165"/>
      <c r="E1" s="165"/>
      <c r="F1" s="165"/>
      <c r="G1" s="165"/>
      <c r="H1" s="165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192" t="s">
        <v>45</v>
      </c>
      <c r="C3" s="87">
        <v>21215566.52</v>
      </c>
      <c r="D3" s="88">
        <v>50216</v>
      </c>
      <c r="E3" s="87">
        <v>422.48619005894534</v>
      </c>
      <c r="F3" s="88">
        <v>100</v>
      </c>
      <c r="G3" s="193" t="s">
        <v>66</v>
      </c>
      <c r="H3" s="89" t="s">
        <v>7</v>
      </c>
      <c r="I3" s="19"/>
    </row>
    <row r="4" spans="1:9">
      <c r="A4" s="21">
        <v>2</v>
      </c>
      <c r="B4" s="86" t="s">
        <v>46</v>
      </c>
      <c r="C4" s="87">
        <v>5225388.6500000004</v>
      </c>
      <c r="D4" s="88">
        <v>2056</v>
      </c>
      <c r="E4" s="87">
        <v>2541.5314445525291</v>
      </c>
      <c r="F4" s="88">
        <v>1000</v>
      </c>
      <c r="G4" s="194" t="s">
        <v>67</v>
      </c>
      <c r="H4" s="89" t="s">
        <v>1</v>
      </c>
      <c r="I4" s="19"/>
    </row>
    <row r="5" spans="1:9" ht="14.25" customHeight="1">
      <c r="A5" s="21">
        <v>3</v>
      </c>
      <c r="B5" s="86" t="s">
        <v>47</v>
      </c>
      <c r="C5" s="87">
        <v>3701294.9852999998</v>
      </c>
      <c r="D5" s="88">
        <v>3927</v>
      </c>
      <c r="E5" s="87">
        <v>942.52482436974788</v>
      </c>
      <c r="F5" s="88">
        <v>1000</v>
      </c>
      <c r="G5" s="86" t="s">
        <v>68</v>
      </c>
      <c r="H5" s="89" t="s">
        <v>8</v>
      </c>
      <c r="I5" s="19"/>
    </row>
    <row r="6" spans="1:9">
      <c r="A6" s="21">
        <v>4</v>
      </c>
      <c r="B6" s="86" t="s">
        <v>48</v>
      </c>
      <c r="C6" s="87">
        <v>3491759.75</v>
      </c>
      <c r="D6" s="88">
        <v>4600</v>
      </c>
      <c r="E6" s="87">
        <v>759.07820652173916</v>
      </c>
      <c r="F6" s="88">
        <v>1000</v>
      </c>
      <c r="G6" s="193" t="s">
        <v>66</v>
      </c>
      <c r="H6" s="89" t="s">
        <v>7</v>
      </c>
      <c r="I6" s="19"/>
    </row>
    <row r="7" spans="1:9" ht="14.25" customHeight="1">
      <c r="A7" s="21">
        <v>5</v>
      </c>
      <c r="B7" s="192" t="s">
        <v>49</v>
      </c>
      <c r="C7" s="87">
        <v>3406578.03</v>
      </c>
      <c r="D7" s="88">
        <v>1269</v>
      </c>
      <c r="E7" s="87">
        <v>2684.4586524822694</v>
      </c>
      <c r="F7" s="88">
        <v>1000</v>
      </c>
      <c r="G7" s="195" t="s">
        <v>69</v>
      </c>
      <c r="H7" s="89" t="s">
        <v>5</v>
      </c>
      <c r="I7" s="19"/>
    </row>
    <row r="8" spans="1:9">
      <c r="A8" s="21">
        <v>6</v>
      </c>
      <c r="B8" s="192" t="s">
        <v>50</v>
      </c>
      <c r="C8" s="87">
        <v>3118888.8</v>
      </c>
      <c r="D8" s="88">
        <v>1473</v>
      </c>
      <c r="E8" s="87">
        <v>2117.371894093686</v>
      </c>
      <c r="F8" s="88">
        <v>1000</v>
      </c>
      <c r="G8" s="194" t="s">
        <v>67</v>
      </c>
      <c r="H8" s="89" t="s">
        <v>1</v>
      </c>
      <c r="I8" s="19"/>
    </row>
    <row r="9" spans="1:9">
      <c r="A9" s="21">
        <v>7</v>
      </c>
      <c r="B9" s="192" t="s">
        <v>51</v>
      </c>
      <c r="C9" s="87">
        <v>2706117.77</v>
      </c>
      <c r="D9" s="88">
        <v>726</v>
      </c>
      <c r="E9" s="87">
        <v>3727.4349449035813</v>
      </c>
      <c r="F9" s="88">
        <v>1000</v>
      </c>
      <c r="G9" s="195" t="s">
        <v>70</v>
      </c>
      <c r="H9" s="89" t="s">
        <v>5</v>
      </c>
      <c r="I9" s="19"/>
    </row>
    <row r="10" spans="1:9">
      <c r="A10" s="21">
        <v>8</v>
      </c>
      <c r="B10" s="86" t="s">
        <v>52</v>
      </c>
      <c r="C10" s="87">
        <v>2643690.5299999998</v>
      </c>
      <c r="D10" s="88">
        <v>1082</v>
      </c>
      <c r="E10" s="87">
        <v>2443.3369038817004</v>
      </c>
      <c r="F10" s="88">
        <v>1000</v>
      </c>
      <c r="G10" s="86" t="s">
        <v>71</v>
      </c>
      <c r="H10" s="89" t="s">
        <v>3</v>
      </c>
      <c r="I10" s="19"/>
    </row>
    <row r="11" spans="1:9">
      <c r="A11" s="21">
        <v>9</v>
      </c>
      <c r="B11" s="86" t="s">
        <v>53</v>
      </c>
      <c r="C11" s="87">
        <v>2066517.02</v>
      </c>
      <c r="D11" s="88">
        <v>2889163</v>
      </c>
      <c r="E11" s="87">
        <v>0.71526494697599274</v>
      </c>
      <c r="F11" s="88">
        <v>1</v>
      </c>
      <c r="G11" s="86" t="s">
        <v>71</v>
      </c>
      <c r="H11" s="89" t="s">
        <v>3</v>
      </c>
      <c r="I11" s="19"/>
    </row>
    <row r="12" spans="1:9">
      <c r="A12" s="21">
        <v>10</v>
      </c>
      <c r="B12" s="192" t="s">
        <v>54</v>
      </c>
      <c r="C12" s="87">
        <v>1621003.95</v>
      </c>
      <c r="D12" s="88">
        <v>1347</v>
      </c>
      <c r="E12" s="87">
        <v>1203.4179287305121</v>
      </c>
      <c r="F12" s="88">
        <v>1000</v>
      </c>
      <c r="G12" s="86" t="s">
        <v>72</v>
      </c>
      <c r="H12" s="89" t="s">
        <v>6</v>
      </c>
      <c r="I12" s="19"/>
    </row>
    <row r="13" spans="1:9">
      <c r="A13" s="21">
        <v>11</v>
      </c>
      <c r="B13" s="192" t="s">
        <v>55</v>
      </c>
      <c r="C13" s="87">
        <v>1513346.6713</v>
      </c>
      <c r="D13" s="88">
        <v>10471</v>
      </c>
      <c r="E13" s="87">
        <v>144.52742539394518</v>
      </c>
      <c r="F13" s="88">
        <v>100</v>
      </c>
      <c r="G13" s="193" t="s">
        <v>66</v>
      </c>
      <c r="H13" s="89" t="s">
        <v>7</v>
      </c>
      <c r="I13" s="19"/>
    </row>
    <row r="14" spans="1:9">
      <c r="A14" s="21">
        <v>12</v>
      </c>
      <c r="B14" s="86" t="s">
        <v>56</v>
      </c>
      <c r="C14" s="87">
        <v>1079520.03</v>
      </c>
      <c r="D14" s="88">
        <v>44041</v>
      </c>
      <c r="E14" s="87">
        <v>24.511705683340523</v>
      </c>
      <c r="F14" s="88">
        <v>100</v>
      </c>
      <c r="G14" s="86" t="s">
        <v>73</v>
      </c>
      <c r="H14" s="89" t="s">
        <v>11</v>
      </c>
      <c r="I14" s="19"/>
    </row>
    <row r="15" spans="1:9">
      <c r="A15" s="21">
        <v>13</v>
      </c>
      <c r="B15" s="192" t="s">
        <v>57</v>
      </c>
      <c r="C15" s="87">
        <v>1061023.28</v>
      </c>
      <c r="D15" s="88">
        <v>589</v>
      </c>
      <c r="E15" s="87">
        <v>1801.3977589134126</v>
      </c>
      <c r="F15" s="88">
        <v>1000</v>
      </c>
      <c r="G15" s="194" t="s">
        <v>67</v>
      </c>
      <c r="H15" s="89" t="s">
        <v>1</v>
      </c>
      <c r="I15" s="19"/>
    </row>
    <row r="16" spans="1:9">
      <c r="A16" s="21">
        <v>14</v>
      </c>
      <c r="B16" s="86" t="s">
        <v>58</v>
      </c>
      <c r="C16" s="87">
        <v>876917.28</v>
      </c>
      <c r="D16" s="88">
        <v>955</v>
      </c>
      <c r="E16" s="87">
        <v>918.23798952879588</v>
      </c>
      <c r="F16" s="88">
        <v>1000</v>
      </c>
      <c r="G16" s="86" t="s">
        <v>74</v>
      </c>
      <c r="H16" s="89" t="s">
        <v>0</v>
      </c>
      <c r="I16" s="19"/>
    </row>
    <row r="17" spans="1:9">
      <c r="A17" s="21">
        <v>15</v>
      </c>
      <c r="B17" s="192" t="s">
        <v>59</v>
      </c>
      <c r="C17" s="87">
        <v>711810.79</v>
      </c>
      <c r="D17" s="88">
        <v>1411</v>
      </c>
      <c r="E17" s="87">
        <v>504.47256555634306</v>
      </c>
      <c r="F17" s="88">
        <v>1000</v>
      </c>
      <c r="G17" s="194" t="s">
        <v>67</v>
      </c>
      <c r="H17" s="89" t="s">
        <v>1</v>
      </c>
      <c r="I17" s="19"/>
    </row>
    <row r="18" spans="1:9">
      <c r="A18" s="21">
        <v>16</v>
      </c>
      <c r="B18" s="86" t="s">
        <v>60</v>
      </c>
      <c r="C18" s="87">
        <v>674981.05</v>
      </c>
      <c r="D18" s="88">
        <v>11545</v>
      </c>
      <c r="E18" s="87">
        <v>58.465227371156345</v>
      </c>
      <c r="F18" s="88">
        <v>100</v>
      </c>
      <c r="G18" s="86" t="s">
        <v>75</v>
      </c>
      <c r="H18" s="89" t="s">
        <v>10</v>
      </c>
      <c r="I18" s="19"/>
    </row>
    <row r="19" spans="1:9">
      <c r="A19" s="21">
        <v>17</v>
      </c>
      <c r="B19" s="86" t="s">
        <v>61</v>
      </c>
      <c r="C19" s="87">
        <v>471765.32</v>
      </c>
      <c r="D19" s="88">
        <v>168</v>
      </c>
      <c r="E19" s="87">
        <v>2808.1269047619048</v>
      </c>
      <c r="F19" s="88">
        <v>1000</v>
      </c>
      <c r="G19" s="195" t="s">
        <v>69</v>
      </c>
      <c r="H19" s="89" t="s">
        <v>5</v>
      </c>
      <c r="I19" s="19"/>
    </row>
    <row r="20" spans="1:9">
      <c r="A20" s="21">
        <v>18</v>
      </c>
      <c r="B20" s="192" t="s">
        <v>62</v>
      </c>
      <c r="C20" s="87">
        <v>425652.31</v>
      </c>
      <c r="D20" s="88">
        <v>1121</v>
      </c>
      <c r="E20" s="87">
        <v>379.70768064228366</v>
      </c>
      <c r="F20" s="88">
        <v>1000</v>
      </c>
      <c r="G20" s="195" t="s">
        <v>76</v>
      </c>
      <c r="H20" s="89" t="s">
        <v>2</v>
      </c>
      <c r="I20" s="19"/>
    </row>
    <row r="21" spans="1:9" ht="15" customHeight="1" thickBot="1">
      <c r="A21" s="167" t="s">
        <v>63</v>
      </c>
      <c r="B21" s="167"/>
      <c r="C21" s="101">
        <f>SUM(C3:C20)</f>
        <v>56011822.736600019</v>
      </c>
      <c r="D21" s="102">
        <f>SUM(D3:D20)</f>
        <v>3026160</v>
      </c>
      <c r="E21" s="56" t="s">
        <v>4</v>
      </c>
      <c r="F21" s="56" t="s">
        <v>4</v>
      </c>
      <c r="G21" s="56" t="s">
        <v>4</v>
      </c>
      <c r="H21" s="57" t="s">
        <v>4</v>
      </c>
    </row>
    <row r="22" spans="1:9" ht="15" customHeight="1" thickBot="1">
      <c r="A22" s="168" t="s">
        <v>64</v>
      </c>
      <c r="B22" s="168"/>
      <c r="C22" s="168"/>
      <c r="D22" s="168"/>
      <c r="E22" s="168"/>
      <c r="F22" s="168"/>
      <c r="G22" s="168"/>
      <c r="H22" s="168"/>
    </row>
    <row r="24" spans="1:9">
      <c r="B24" s="20" t="s">
        <v>65</v>
      </c>
      <c r="C24" s="23">
        <f>C21-SUM(C3:C13)</f>
        <v>5301670.0600000024</v>
      </c>
      <c r="D24" s="128">
        <f>C24/$C$21</f>
        <v>9.4652696537506395E-2</v>
      </c>
    </row>
    <row r="25" spans="1:9">
      <c r="B25" s="86" t="str">
        <f>B3</f>
        <v>KINTO-Klasychnyi</v>
      </c>
      <c r="C25" s="87">
        <f>C3</f>
        <v>21215566.52</v>
      </c>
      <c r="D25" s="128">
        <f>C25/$C$21</f>
        <v>0.37876943622720266</v>
      </c>
      <c r="H25" s="19"/>
    </row>
    <row r="26" spans="1:9">
      <c r="B26" s="86" t="str">
        <f>B4</f>
        <v>UNIVER.UA/Myhailo Hrushevskyi: Fond Derzhavnykh Paperiv</v>
      </c>
      <c r="C26" s="87">
        <f>C4</f>
        <v>5225388.6500000004</v>
      </c>
      <c r="D26" s="128">
        <f t="shared" ref="D26:D34" si="0">C26/$C$21</f>
        <v>9.3290816022410114E-2</v>
      </c>
      <c r="H26" s="19"/>
    </row>
    <row r="27" spans="1:9">
      <c r="B27" s="86" t="str">
        <f t="shared" ref="B27:C34" si="1">B5</f>
        <v>Sofiivskyi</v>
      </c>
      <c r="C27" s="87">
        <f t="shared" si="1"/>
        <v>3701294.9852999998</v>
      </c>
      <c r="D27" s="128">
        <f t="shared" si="0"/>
        <v>6.6080602352571696E-2</v>
      </c>
      <c r="H27" s="19"/>
    </row>
    <row r="28" spans="1:9">
      <c r="B28" s="86" t="str">
        <f t="shared" si="1"/>
        <v>KINTO-Ekviti</v>
      </c>
      <c r="C28" s="87">
        <f t="shared" si="1"/>
        <v>3491759.75</v>
      </c>
      <c r="D28" s="128">
        <f t="shared" si="0"/>
        <v>6.2339691504421729E-2</v>
      </c>
      <c r="H28" s="19"/>
    </row>
    <row r="29" spans="1:9">
      <c r="B29" s="86" t="str">
        <f t="shared" si="1"/>
        <v>Altus – Depozyt</v>
      </c>
      <c r="C29" s="87">
        <f t="shared" si="1"/>
        <v>3406578.03</v>
      </c>
      <c r="D29" s="128">
        <f t="shared" si="0"/>
        <v>6.0818910429315962E-2</v>
      </c>
      <c r="H29" s="19"/>
    </row>
    <row r="30" spans="1:9">
      <c r="B30" s="86" t="str">
        <f t="shared" si="1"/>
        <v>UNIVER.UA/Taras Shevchenko: Fond Zaoshchadzhen</v>
      </c>
      <c r="C30" s="87">
        <f t="shared" si="1"/>
        <v>3118888.8</v>
      </c>
      <c r="D30" s="128">
        <f t="shared" si="0"/>
        <v>5.5682687111733867E-2</v>
      </c>
      <c r="H30" s="19"/>
    </row>
    <row r="31" spans="1:9">
      <c r="B31" s="86" t="str">
        <f t="shared" si="1"/>
        <v>Altus – Zbalansovanyi</v>
      </c>
      <c r="C31" s="87">
        <f t="shared" si="1"/>
        <v>2706117.77</v>
      </c>
      <c r="D31" s="128">
        <f t="shared" si="0"/>
        <v>4.8313331682236636E-2</v>
      </c>
      <c r="H31" s="19"/>
    </row>
    <row r="32" spans="1:9">
      <c r="B32" s="86" t="str">
        <f t="shared" si="1"/>
        <v>ОТP Klasychnyi</v>
      </c>
      <c r="C32" s="87">
        <f t="shared" si="1"/>
        <v>2643690.5299999998</v>
      </c>
      <c r="D32" s="128">
        <f t="shared" si="0"/>
        <v>4.7198794840727851E-2</v>
      </c>
      <c r="H32" s="19"/>
    </row>
    <row r="33" spans="2:7">
      <c r="B33" s="86" t="str">
        <f t="shared" si="1"/>
        <v>OTP Fond Aktsii</v>
      </c>
      <c r="C33" s="87">
        <f t="shared" si="1"/>
        <v>2066517.02</v>
      </c>
      <c r="D33" s="128">
        <f t="shared" si="0"/>
        <v>3.6894300507197525E-2</v>
      </c>
    </row>
    <row r="34" spans="2:7">
      <c r="B34" s="86" t="str">
        <f t="shared" si="1"/>
        <v>VSI</v>
      </c>
      <c r="C34" s="87">
        <f t="shared" si="1"/>
        <v>1621003.95</v>
      </c>
      <c r="D34" s="128">
        <f t="shared" si="0"/>
        <v>2.8940389203595426E-2</v>
      </c>
    </row>
    <row r="40" spans="2:7">
      <c r="G40" s="19"/>
    </row>
  </sheetData>
  <mergeCells count="3">
    <mergeCell ref="A1:H1"/>
    <mergeCell ref="A21:B21"/>
    <mergeCell ref="A22:H22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 display="http://otpcapital.com.ua/"/>
    <hyperlink ref="H16" r:id="rId10" display="http://www.delta-capital.com.ua/"/>
    <hyperlink ref="H17" r:id="rId11" display="http://www.am.eavex.com.ua/"/>
    <hyperlink ref="H18" r:id="rId12" display="http://www.altus.ua/"/>
    <hyperlink ref="H13" r:id="rId13" display="http://www.vseswit.com.ua/"/>
    <hyperlink ref="H19" r:id="rId14" display="http://www.seb.ua/"/>
    <hyperlink ref="H21" r:id="rId15" display="http://art-capital.com.ua/"/>
    <hyperlink ref="H20" r:id="rId16" display="http://www.dragon-am.com/"/>
  </hyperlinks>
  <pageMargins left="0.75" right="0.75" top="1" bottom="1" header="0.5" footer="0.5"/>
  <pageSetup paperSize="9" scale="29" orientation="portrait" verticalDpi="1200" r:id="rId17"/>
  <headerFooter alignWithMargins="0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K42" sqref="K42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04"/>
    </row>
    <row r="2" spans="1:11" s="20" customFormat="1" ht="15.75" customHeight="1" thickBot="1">
      <c r="A2" s="170" t="s">
        <v>37</v>
      </c>
      <c r="B2" s="105"/>
      <c r="C2" s="106"/>
      <c r="D2" s="107"/>
      <c r="E2" s="172" t="s">
        <v>78</v>
      </c>
      <c r="F2" s="172"/>
      <c r="G2" s="172"/>
      <c r="H2" s="172"/>
      <c r="I2" s="172"/>
      <c r="J2" s="172"/>
      <c r="K2" s="172"/>
    </row>
    <row r="3" spans="1:11" s="22" customFormat="1" ht="64.5" thickBot="1">
      <c r="A3" s="171"/>
      <c r="B3" s="196" t="s">
        <v>79</v>
      </c>
      <c r="C3" s="197" t="s">
        <v>80</v>
      </c>
      <c r="D3" s="197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  <c r="J3" s="198" t="s">
        <v>87</v>
      </c>
      <c r="K3" s="18" t="s">
        <v>88</v>
      </c>
    </row>
    <row r="4" spans="1:11" s="20" customFormat="1" collapsed="1">
      <c r="A4" s="21">
        <v>1</v>
      </c>
      <c r="B4" s="192" t="s">
        <v>45</v>
      </c>
      <c r="C4" s="147">
        <v>38118</v>
      </c>
      <c r="D4" s="147">
        <v>38182</v>
      </c>
      <c r="E4" s="148">
        <v>-1.8968746284108162E-3</v>
      </c>
      <c r="F4" s="148">
        <v>1.3769316598074566E-2</v>
      </c>
      <c r="G4" s="148">
        <v>3.0554948277063954E-2</v>
      </c>
      <c r="H4" s="148">
        <v>1.1342142661460164E-2</v>
      </c>
      <c r="I4" s="148">
        <v>3.3584143304076219E-2</v>
      </c>
      <c r="J4" s="149">
        <v>3.2248619005891079</v>
      </c>
      <c r="K4" s="121">
        <v>0.12603215952251534</v>
      </c>
    </row>
    <row r="5" spans="1:11" s="20" customFormat="1" collapsed="1">
      <c r="A5" s="21">
        <v>2</v>
      </c>
      <c r="B5" s="146" t="s">
        <v>51</v>
      </c>
      <c r="C5" s="147">
        <v>38828</v>
      </c>
      <c r="D5" s="147">
        <v>39028</v>
      </c>
      <c r="E5" s="148">
        <v>1.858074658803055E-2</v>
      </c>
      <c r="F5" s="148">
        <v>2.6491424022883736E-2</v>
      </c>
      <c r="G5" s="148">
        <v>4.6087834413277795E-2</v>
      </c>
      <c r="H5" s="148">
        <v>0.18887792552954741</v>
      </c>
      <c r="I5" s="148">
        <v>0.10742741154847213</v>
      </c>
      <c r="J5" s="149">
        <v>2.7274349449035076</v>
      </c>
      <c r="K5" s="122">
        <v>0.14334431494832156</v>
      </c>
    </row>
    <row r="6" spans="1:11" s="20" customFormat="1" collapsed="1">
      <c r="A6" s="21">
        <v>3</v>
      </c>
      <c r="B6" s="146" t="s">
        <v>57</v>
      </c>
      <c r="C6" s="147">
        <v>38919</v>
      </c>
      <c r="D6" s="147">
        <v>39092</v>
      </c>
      <c r="E6" s="148">
        <v>9.5115347605867484E-5</v>
      </c>
      <c r="F6" s="148">
        <v>5.9868066202589443E-2</v>
      </c>
      <c r="G6" s="148">
        <v>0.10720967921709645</v>
      </c>
      <c r="H6" s="148">
        <v>-6.0684859546987768E-3</v>
      </c>
      <c r="I6" s="148">
        <v>0.12360191601700499</v>
      </c>
      <c r="J6" s="149">
        <v>0.80139775891344134</v>
      </c>
      <c r="K6" s="122">
        <v>6.2912334735028441E-2</v>
      </c>
    </row>
    <row r="7" spans="1:11" s="20" customFormat="1" collapsed="1">
      <c r="A7" s="21">
        <v>4</v>
      </c>
      <c r="B7" s="146" t="s">
        <v>59</v>
      </c>
      <c r="C7" s="147">
        <v>38919</v>
      </c>
      <c r="D7" s="147">
        <v>39092</v>
      </c>
      <c r="E7" s="148">
        <v>-2.120129075336874E-3</v>
      </c>
      <c r="F7" s="148">
        <v>6.5247420827825753E-2</v>
      </c>
      <c r="G7" s="148">
        <v>0.12670878422187681</v>
      </c>
      <c r="H7" s="148">
        <v>-0.22427402185576806</v>
      </c>
      <c r="I7" s="148">
        <v>7.217278369735447E-2</v>
      </c>
      <c r="J7" s="149">
        <v>-0.49552743444365088</v>
      </c>
      <c r="K7" s="122">
        <v>-6.8473891229168138E-2</v>
      </c>
    </row>
    <row r="8" spans="1:11" s="20" customFormat="1" collapsed="1">
      <c r="A8" s="21">
        <v>5</v>
      </c>
      <c r="B8" s="146" t="s">
        <v>89</v>
      </c>
      <c r="C8" s="147">
        <v>39413</v>
      </c>
      <c r="D8" s="147">
        <v>39589</v>
      </c>
      <c r="E8" s="148">
        <v>1.4271256717119485E-2</v>
      </c>
      <c r="F8" s="148">
        <v>2.8718762716199553E-2</v>
      </c>
      <c r="G8" s="148">
        <v>8.3136927284030326E-2</v>
      </c>
      <c r="H8" s="148">
        <v>0.17839168574092179</v>
      </c>
      <c r="I8" s="148">
        <v>0.11134581160301349</v>
      </c>
      <c r="J8" s="149">
        <v>1.443336903881447</v>
      </c>
      <c r="K8" s="122">
        <v>0.11385844384081589</v>
      </c>
    </row>
    <row r="9" spans="1:11" s="20" customFormat="1" collapsed="1">
      <c r="A9" s="21">
        <v>6</v>
      </c>
      <c r="B9" s="146" t="s">
        <v>58</v>
      </c>
      <c r="C9" s="147">
        <v>39429</v>
      </c>
      <c r="D9" s="147">
        <v>39618</v>
      </c>
      <c r="E9" s="148">
        <v>-1.1700184348269915E-2</v>
      </c>
      <c r="F9" s="148">
        <v>-4.674588917940703E-3</v>
      </c>
      <c r="G9" s="148">
        <v>-6.4112614970126658E-2</v>
      </c>
      <c r="H9" s="148">
        <v>-9.020005139579812E-2</v>
      </c>
      <c r="I9" s="148">
        <v>-6.1118624119757436E-2</v>
      </c>
      <c r="J9" s="149">
        <v>-8.1762010471197355E-2</v>
      </c>
      <c r="K9" s="122">
        <v>-1.0341486188400806E-2</v>
      </c>
    </row>
    <row r="10" spans="1:11" s="20" customFormat="1" collapsed="1">
      <c r="A10" s="21">
        <v>7</v>
      </c>
      <c r="B10" s="146" t="s">
        <v>62</v>
      </c>
      <c r="C10" s="147">
        <v>39429</v>
      </c>
      <c r="D10" s="147">
        <v>39651</v>
      </c>
      <c r="E10" s="148">
        <v>-9.8806696934030658E-3</v>
      </c>
      <c r="F10" s="148">
        <v>-1.4148222201471272E-2</v>
      </c>
      <c r="G10" s="148">
        <v>-3.4026304025641774E-2</v>
      </c>
      <c r="H10" s="148">
        <v>-0.14173628599720378</v>
      </c>
      <c r="I10" s="148">
        <v>-5.0536946158388107E-2</v>
      </c>
      <c r="J10" s="149">
        <v>-0.62029231935771656</v>
      </c>
      <c r="K10" s="122">
        <v>-0.11248320924178179</v>
      </c>
    </row>
    <row r="11" spans="1:11" s="20" customFormat="1" collapsed="1">
      <c r="A11" s="21">
        <v>8</v>
      </c>
      <c r="B11" s="146" t="s">
        <v>61</v>
      </c>
      <c r="C11" s="147">
        <v>39527</v>
      </c>
      <c r="D11" s="147">
        <v>39715</v>
      </c>
      <c r="E11" s="148">
        <v>1.0653884789874057E-2</v>
      </c>
      <c r="F11" s="148">
        <v>2.0915349703366504E-2</v>
      </c>
      <c r="G11" s="148">
        <v>6.5984875895883865E-2</v>
      </c>
      <c r="H11" s="148">
        <v>0.13107720229366304</v>
      </c>
      <c r="I11" s="148">
        <v>9.1893831663694137E-2</v>
      </c>
      <c r="J11" s="149">
        <v>1.8081269047618864</v>
      </c>
      <c r="K11" s="122">
        <v>0.13887905912745557</v>
      </c>
    </row>
    <row r="12" spans="1:11" s="20" customFormat="1" collapsed="1">
      <c r="A12" s="21">
        <v>9</v>
      </c>
      <c r="B12" s="146" t="s">
        <v>60</v>
      </c>
      <c r="C12" s="147">
        <v>39560</v>
      </c>
      <c r="D12" s="147">
        <v>39770</v>
      </c>
      <c r="E12" s="148">
        <v>-4.0958520030521806E-3</v>
      </c>
      <c r="F12" s="148">
        <v>3.4083036627934993E-2</v>
      </c>
      <c r="G12" s="148">
        <v>0.12406198118369249</v>
      </c>
      <c r="H12" s="148">
        <v>-8.6800679779589385E-2</v>
      </c>
      <c r="I12" s="148" t="s">
        <v>94</v>
      </c>
      <c r="J12" s="149">
        <v>-0.41534772628842043</v>
      </c>
      <c r="K12" s="122">
        <v>-6.6588740383822453E-2</v>
      </c>
    </row>
    <row r="13" spans="1:11" s="20" customFormat="1" collapsed="1">
      <c r="A13" s="21">
        <v>10</v>
      </c>
      <c r="B13" s="146" t="s">
        <v>48</v>
      </c>
      <c r="C13" s="147">
        <v>39884</v>
      </c>
      <c r="D13" s="147">
        <v>40001</v>
      </c>
      <c r="E13" s="148">
        <v>-1.1465060037602615E-2</v>
      </c>
      <c r="F13" s="148">
        <v>8.7647061945470561E-3</v>
      </c>
      <c r="G13" s="148">
        <v>9.0473528283947724E-2</v>
      </c>
      <c r="H13" s="148">
        <v>-3.8362371763733916E-2</v>
      </c>
      <c r="I13" s="148">
        <v>6.9208537936320091E-2</v>
      </c>
      <c r="J13" s="149">
        <v>-0.24092179347822973</v>
      </c>
      <c r="K13" s="122">
        <v>-3.7786869549224389E-2</v>
      </c>
    </row>
    <row r="14" spans="1:11" s="20" customFormat="1" collapsed="1">
      <c r="A14" s="21">
        <v>11</v>
      </c>
      <c r="B14" s="146" t="s">
        <v>56</v>
      </c>
      <c r="C14" s="147">
        <v>40031</v>
      </c>
      <c r="D14" s="147">
        <v>40129</v>
      </c>
      <c r="E14" s="148">
        <v>-1.507074379728679E-2</v>
      </c>
      <c r="F14" s="148">
        <v>5.1026019482131924E-2</v>
      </c>
      <c r="G14" s="148">
        <v>0.14073141004268375</v>
      </c>
      <c r="H14" s="148">
        <v>-0.25411463546137625</v>
      </c>
      <c r="I14" s="148">
        <v>1.3019928683270843E-2</v>
      </c>
      <c r="J14" s="149">
        <v>-0.75488294316659454</v>
      </c>
      <c r="K14" s="122">
        <v>-0.18665595489677167</v>
      </c>
    </row>
    <row r="15" spans="1:11" s="20" customFormat="1" collapsed="1">
      <c r="A15" s="21">
        <v>12</v>
      </c>
      <c r="B15" s="146" t="s">
        <v>90</v>
      </c>
      <c r="C15" s="147">
        <v>40253</v>
      </c>
      <c r="D15" s="147">
        <v>40366</v>
      </c>
      <c r="E15" s="148">
        <v>1.2181967567456375E-2</v>
      </c>
      <c r="F15" s="148">
        <v>5.8749365557666966E-2</v>
      </c>
      <c r="G15" s="148">
        <v>0.13106612264134809</v>
      </c>
      <c r="H15" s="148">
        <v>4.6248748041024523E-3</v>
      </c>
      <c r="I15" s="148">
        <v>0.14531753936278236</v>
      </c>
      <c r="J15" s="149">
        <v>-0.28473505302398316</v>
      </c>
      <c r="K15" s="122">
        <v>-5.2978620259031217E-2</v>
      </c>
    </row>
    <row r="16" spans="1:11" s="20" customFormat="1" collapsed="1">
      <c r="A16" s="21">
        <v>13</v>
      </c>
      <c r="B16" s="146" t="s">
        <v>47</v>
      </c>
      <c r="C16" s="147">
        <v>40114</v>
      </c>
      <c r="D16" s="147">
        <v>40401</v>
      </c>
      <c r="E16" s="148">
        <v>2.2248382192088911E-2</v>
      </c>
      <c r="F16" s="148">
        <v>8.2124735492079104E-2</v>
      </c>
      <c r="G16" s="148">
        <v>0.33702903685892194</v>
      </c>
      <c r="H16" s="148">
        <v>0.13156170940040135</v>
      </c>
      <c r="I16" s="148">
        <v>0.27940559876869897</v>
      </c>
      <c r="J16" s="149">
        <v>-5.7475175630246511E-2</v>
      </c>
      <c r="K16" s="122">
        <v>-9.7198377230964805E-3</v>
      </c>
    </row>
    <row r="17" spans="1:12" s="20" customFormat="1" collapsed="1">
      <c r="A17" s="21">
        <v>14</v>
      </c>
      <c r="B17" s="146" t="s">
        <v>49</v>
      </c>
      <c r="C17" s="147">
        <v>40226</v>
      </c>
      <c r="D17" s="147">
        <v>40430</v>
      </c>
      <c r="E17" s="148">
        <v>1.8334795922351432E-2</v>
      </c>
      <c r="F17" s="148">
        <v>2.7509985236379375E-2</v>
      </c>
      <c r="G17" s="148">
        <v>5.1055431711547916E-2</v>
      </c>
      <c r="H17" s="148">
        <v>0.19453047177260285</v>
      </c>
      <c r="I17" s="148">
        <v>0.11383957209531026</v>
      </c>
      <c r="J17" s="149">
        <v>1.6844586524822862</v>
      </c>
      <c r="K17" s="122">
        <v>0.17952001553168362</v>
      </c>
    </row>
    <row r="18" spans="1:12" s="20" customFormat="1" collapsed="1">
      <c r="A18" s="21">
        <v>15</v>
      </c>
      <c r="B18" s="74" t="s">
        <v>50</v>
      </c>
      <c r="C18" s="147">
        <v>40427</v>
      </c>
      <c r="D18" s="147">
        <v>40543</v>
      </c>
      <c r="E18" s="148">
        <v>1.476354323762985E-2</v>
      </c>
      <c r="F18" s="148">
        <v>2.3537660317239473E-2</v>
      </c>
      <c r="G18" s="148">
        <v>2.1918221436484808E-2</v>
      </c>
      <c r="H18" s="148">
        <v>0.15907395891264509</v>
      </c>
      <c r="I18" s="148">
        <v>9.8170461066019898E-2</v>
      </c>
      <c r="J18" s="149">
        <v>1.1173718940936945</v>
      </c>
      <c r="K18" s="122">
        <v>0.14142484771936847</v>
      </c>
    </row>
    <row r="19" spans="1:12" s="20" customFormat="1" collapsed="1">
      <c r="A19" s="21">
        <v>16</v>
      </c>
      <c r="B19" s="199" t="s">
        <v>54</v>
      </c>
      <c r="C19" s="147">
        <v>40444</v>
      </c>
      <c r="D19" s="147">
        <v>40638</v>
      </c>
      <c r="E19" s="148">
        <v>2.4170458133838224E-2</v>
      </c>
      <c r="F19" s="148">
        <v>2.9384461993188227E-2</v>
      </c>
      <c r="G19" s="148">
        <v>-1.7286487165978026E-2</v>
      </c>
      <c r="H19" s="148">
        <v>0.2105625744078552</v>
      </c>
      <c r="I19" s="148">
        <v>0.11435968006039454</v>
      </c>
      <c r="J19" s="149">
        <v>0.20341792873051401</v>
      </c>
      <c r="K19" s="122">
        <v>3.4812769818106881E-2</v>
      </c>
    </row>
    <row r="20" spans="1:12" s="20" customFormat="1" collapsed="1">
      <c r="A20" s="21">
        <v>17</v>
      </c>
      <c r="B20" s="74" t="s">
        <v>91</v>
      </c>
      <c r="C20" s="147">
        <v>40427</v>
      </c>
      <c r="D20" s="147">
        <v>40708</v>
      </c>
      <c r="E20" s="148">
        <v>1.5241574641359001E-2</v>
      </c>
      <c r="F20" s="148">
        <v>3.3642658884645238E-2</v>
      </c>
      <c r="G20" s="148">
        <v>3.4223176656662302E-2</v>
      </c>
      <c r="H20" s="148">
        <v>0.18708876793061613</v>
      </c>
      <c r="I20" s="148">
        <v>8.5670004601916983E-2</v>
      </c>
      <c r="J20" s="149">
        <v>1.5415314445525645</v>
      </c>
      <c r="K20" s="122">
        <v>0.19568483385949031</v>
      </c>
    </row>
    <row r="21" spans="1:12" s="20" customFormat="1">
      <c r="A21" s="21">
        <v>18</v>
      </c>
      <c r="B21" s="74" t="s">
        <v>55</v>
      </c>
      <c r="C21" s="147">
        <v>41026</v>
      </c>
      <c r="D21" s="147">
        <v>41242</v>
      </c>
      <c r="E21" s="148">
        <v>8.5837207017582795E-3</v>
      </c>
      <c r="F21" s="148">
        <v>3.6951475971759074E-2</v>
      </c>
      <c r="G21" s="148">
        <v>1.2330212270885044E-2</v>
      </c>
      <c r="H21" s="148">
        <v>4.5211448100216378E-2</v>
      </c>
      <c r="I21" s="148">
        <v>9.3021328783905899E-2</v>
      </c>
      <c r="J21" s="149">
        <v>0.44527425393944164</v>
      </c>
      <c r="K21" s="122">
        <v>0.10302004332712444</v>
      </c>
    </row>
    <row r="22" spans="1:12" s="20" customFormat="1" ht="15.75" thickBot="1">
      <c r="A22" s="145"/>
      <c r="B22" s="150" t="s">
        <v>92</v>
      </c>
      <c r="C22" s="151" t="s">
        <v>4</v>
      </c>
      <c r="D22" s="151" t="s">
        <v>4</v>
      </c>
      <c r="E22" s="152">
        <f>AVERAGE(E4:E21)</f>
        <v>5.7164406808749881E-3</v>
      </c>
      <c r="F22" s="152">
        <f>AVERAGE(F4:F21)</f>
        <v>3.233120192828328E-2</v>
      </c>
      <c r="G22" s="152">
        <f>AVERAGE(G4:G21)</f>
        <v>7.1508153568536487E-2</v>
      </c>
      <c r="H22" s="152">
        <f>AVERAGE(H4:H21)</f>
        <v>3.3377012741436868E-2</v>
      </c>
      <c r="I22" s="152">
        <f>AVERAGE(I4:I21)</f>
        <v>8.4728410524358228E-2</v>
      </c>
      <c r="J22" s="151" t="s">
        <v>4</v>
      </c>
      <c r="K22" s="151" t="s">
        <v>4</v>
      </c>
      <c r="L22" s="153"/>
    </row>
    <row r="23" spans="1:12" s="20" customFormat="1">
      <c r="A23" s="173" t="s">
        <v>93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</row>
    <row r="24" spans="1:12" s="20" customFormat="1" collapsed="1">
      <c r="J24" s="19"/>
    </row>
    <row r="25" spans="1:12" s="20" customFormat="1" collapsed="1">
      <c r="E25" s="110"/>
      <c r="J25" s="19"/>
    </row>
    <row r="26" spans="1:12" s="20" customFormat="1" collapsed="1">
      <c r="E26" s="111"/>
      <c r="J26" s="19"/>
    </row>
    <row r="27" spans="1:12" s="20" customFormat="1">
      <c r="E27" s="110"/>
      <c r="F27" s="110"/>
      <c r="J27" s="19"/>
    </row>
    <row r="28" spans="1:12" s="20" customFormat="1" collapsed="1">
      <c r="E28" s="111"/>
      <c r="I28" s="111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  <row r="63" spans="3:8" s="28" customFormat="1">
      <c r="C63" s="29"/>
      <c r="D63" s="29"/>
      <c r="E63" s="30"/>
      <c r="F63" s="30"/>
      <c r="G63" s="30"/>
      <c r="H63" s="30"/>
    </row>
  </sheetData>
  <mergeCells count="4"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zoomScale="85" workbookViewId="0">
      <selection activeCell="B68" sqref="B68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4" t="s">
        <v>95</v>
      </c>
      <c r="B1" s="174"/>
      <c r="C1" s="174"/>
      <c r="D1" s="174"/>
      <c r="E1" s="174"/>
      <c r="F1" s="174"/>
      <c r="G1" s="174"/>
    </row>
    <row r="2" spans="1:8" ht="15.75" customHeight="1" thickBot="1">
      <c r="A2" s="200" t="s">
        <v>96</v>
      </c>
      <c r="B2" s="93"/>
      <c r="C2" s="175" t="s">
        <v>97</v>
      </c>
      <c r="D2" s="176"/>
      <c r="E2" s="175" t="s">
        <v>98</v>
      </c>
      <c r="F2" s="176"/>
      <c r="G2" s="94"/>
    </row>
    <row r="3" spans="1:8" ht="45.75" thickBot="1">
      <c r="A3" s="201"/>
      <c r="B3" s="202" t="s">
        <v>79</v>
      </c>
      <c r="C3" s="41" t="s">
        <v>99</v>
      </c>
      <c r="D3" s="34" t="s">
        <v>100</v>
      </c>
      <c r="E3" s="34" t="s">
        <v>101</v>
      </c>
      <c r="F3" s="34" t="s">
        <v>100</v>
      </c>
      <c r="G3" s="203" t="s">
        <v>102</v>
      </c>
    </row>
    <row r="4" spans="1:8" ht="15" customHeight="1">
      <c r="A4" s="21">
        <v>1</v>
      </c>
      <c r="B4" s="36" t="s">
        <v>52</v>
      </c>
      <c r="C4" s="37">
        <v>511.76265999999976</v>
      </c>
      <c r="D4" s="99">
        <v>0.24004689239322141</v>
      </c>
      <c r="E4" s="38">
        <v>197</v>
      </c>
      <c r="F4" s="99">
        <v>0.22259887005649717</v>
      </c>
      <c r="G4" s="39">
        <v>479.72960096818963</v>
      </c>
      <c r="H4" s="53"/>
    </row>
    <row r="5" spans="1:8" ht="14.25" customHeight="1">
      <c r="A5" s="21">
        <v>2</v>
      </c>
      <c r="B5" s="36" t="s">
        <v>54</v>
      </c>
      <c r="C5" s="37">
        <v>236.83365999999992</v>
      </c>
      <c r="D5" s="99">
        <v>0.17110153404607456</v>
      </c>
      <c r="E5" s="38">
        <v>169</v>
      </c>
      <c r="F5" s="99">
        <v>0.14346349745331069</v>
      </c>
      <c r="G5" s="39">
        <v>200.14678096684474</v>
      </c>
      <c r="H5" s="53"/>
    </row>
    <row r="6" spans="1:8">
      <c r="A6" s="21">
        <v>3</v>
      </c>
      <c r="B6" s="36" t="s">
        <v>60</v>
      </c>
      <c r="C6" s="37">
        <v>99.313180000000045</v>
      </c>
      <c r="D6" s="99">
        <v>0.17251819178305028</v>
      </c>
      <c r="E6" s="38">
        <v>1739</v>
      </c>
      <c r="F6" s="99">
        <v>0.17734040383438712</v>
      </c>
      <c r="G6" s="39">
        <v>99.938989306547015</v>
      </c>
    </row>
    <row r="7" spans="1:8">
      <c r="A7" s="21">
        <v>4</v>
      </c>
      <c r="B7" s="36" t="s">
        <v>59</v>
      </c>
      <c r="C7" s="37">
        <v>41.964479999999988</v>
      </c>
      <c r="D7" s="99">
        <v>6.2647922924289876E-2</v>
      </c>
      <c r="E7" s="38">
        <v>86</v>
      </c>
      <c r="F7" s="99">
        <v>6.4905660377358496E-2</v>
      </c>
      <c r="G7" s="39">
        <v>43.304958596226463</v>
      </c>
    </row>
    <row r="8" spans="1:8">
      <c r="A8" s="21">
        <v>5</v>
      </c>
      <c r="B8" s="204" t="s">
        <v>91</v>
      </c>
      <c r="C8" s="37">
        <v>83.454240000000226</v>
      </c>
      <c r="D8" s="99">
        <v>1.6230125346931492E-2</v>
      </c>
      <c r="E8" s="38">
        <v>2</v>
      </c>
      <c r="F8" s="99">
        <v>9.7370983446932818E-4</v>
      </c>
      <c r="G8" s="39">
        <v>5.0647044790651767</v>
      </c>
    </row>
    <row r="9" spans="1:8">
      <c r="A9" s="21">
        <v>6</v>
      </c>
      <c r="B9" s="36" t="s">
        <v>47</v>
      </c>
      <c r="C9" s="37">
        <v>80.555593799999926</v>
      </c>
      <c r="D9" s="99">
        <v>2.2248382192076893E-2</v>
      </c>
      <c r="E9" s="38">
        <v>0</v>
      </c>
      <c r="F9" s="99">
        <v>0</v>
      </c>
      <c r="G9" s="39">
        <v>0</v>
      </c>
    </row>
    <row r="10" spans="1:8">
      <c r="A10" s="21">
        <v>7</v>
      </c>
      <c r="B10" s="36" t="s">
        <v>49</v>
      </c>
      <c r="C10" s="37">
        <v>61.334359999999869</v>
      </c>
      <c r="D10" s="99">
        <v>1.8334795922354999E-2</v>
      </c>
      <c r="E10" s="38">
        <v>0</v>
      </c>
      <c r="F10" s="99">
        <v>0</v>
      </c>
      <c r="G10" s="39">
        <v>0</v>
      </c>
    </row>
    <row r="11" spans="1:8">
      <c r="A11" s="21">
        <v>8</v>
      </c>
      <c r="B11" s="192" t="s">
        <v>57</v>
      </c>
      <c r="C11" s="37">
        <v>49.364459999999966</v>
      </c>
      <c r="D11" s="99">
        <v>1.858074658802249E-2</v>
      </c>
      <c r="E11" s="38">
        <v>0</v>
      </c>
      <c r="F11" s="99">
        <v>0</v>
      </c>
      <c r="G11" s="39">
        <v>0</v>
      </c>
    </row>
    <row r="12" spans="1:8" ht="15">
      <c r="A12" s="21">
        <v>9</v>
      </c>
      <c r="B12" s="205" t="s">
        <v>103</v>
      </c>
      <c r="C12" s="37">
        <v>45.375939999999943</v>
      </c>
      <c r="D12" s="99">
        <v>1.4763543237622877E-2</v>
      </c>
      <c r="E12" s="38">
        <v>0</v>
      </c>
      <c r="F12" s="99">
        <v>0</v>
      </c>
      <c r="G12" s="39">
        <v>0</v>
      </c>
    </row>
    <row r="13" spans="1:8">
      <c r="A13" s="21">
        <v>10</v>
      </c>
      <c r="B13" s="36" t="s">
        <v>61</v>
      </c>
      <c r="C13" s="37">
        <v>4.9731500000000235</v>
      </c>
      <c r="D13" s="99">
        <v>1.0653884789884166E-2</v>
      </c>
      <c r="E13" s="38">
        <v>0</v>
      </c>
      <c r="F13" s="99">
        <v>0</v>
      </c>
      <c r="G13" s="39">
        <v>0</v>
      </c>
    </row>
    <row r="14" spans="1:8">
      <c r="A14" s="21">
        <v>11</v>
      </c>
      <c r="B14" s="192" t="s">
        <v>57</v>
      </c>
      <c r="C14" s="37">
        <v>0.10090999999991618</v>
      </c>
      <c r="D14" s="99">
        <v>9.5115347600707264E-5</v>
      </c>
      <c r="E14" s="38">
        <v>0</v>
      </c>
      <c r="F14" s="99">
        <v>0</v>
      </c>
      <c r="G14" s="39">
        <v>0</v>
      </c>
    </row>
    <row r="15" spans="1:8">
      <c r="A15" s="21">
        <v>12</v>
      </c>
      <c r="B15" s="36" t="s">
        <v>62</v>
      </c>
      <c r="C15" s="37">
        <v>-4.2477000000000116</v>
      </c>
      <c r="D15" s="99">
        <v>-9.8806696934015219E-3</v>
      </c>
      <c r="E15" s="38">
        <v>0</v>
      </c>
      <c r="F15" s="99">
        <v>0</v>
      </c>
      <c r="G15" s="39">
        <v>0</v>
      </c>
    </row>
    <row r="16" spans="1:8" ht="13.5" customHeight="1">
      <c r="A16" s="21">
        <v>13</v>
      </c>
      <c r="B16" s="36" t="s">
        <v>58</v>
      </c>
      <c r="C16" s="37">
        <v>-10.38155999999994</v>
      </c>
      <c r="D16" s="99">
        <v>-1.1700184348263027E-2</v>
      </c>
      <c r="E16" s="38">
        <v>0</v>
      </c>
      <c r="F16" s="99">
        <v>0</v>
      </c>
      <c r="G16" s="39">
        <v>0</v>
      </c>
    </row>
    <row r="17" spans="1:8">
      <c r="A17" s="21">
        <v>14</v>
      </c>
      <c r="B17" s="36" t="s">
        <v>56</v>
      </c>
      <c r="C17" s="37">
        <v>-16.518109999999869</v>
      </c>
      <c r="D17" s="99">
        <v>-1.5070743797291461E-2</v>
      </c>
      <c r="E17" s="38">
        <v>0</v>
      </c>
      <c r="F17" s="99">
        <v>0</v>
      </c>
      <c r="G17" s="39">
        <v>0</v>
      </c>
    </row>
    <row r="18" spans="1:8">
      <c r="A18" s="21">
        <v>15</v>
      </c>
      <c r="B18" s="206" t="s">
        <v>48</v>
      </c>
      <c r="C18" s="37">
        <v>-43.569069999999833</v>
      </c>
      <c r="D18" s="99">
        <v>-1.2323908812532983E-2</v>
      </c>
      <c r="E18" s="38">
        <v>-4</v>
      </c>
      <c r="F18" s="99">
        <v>-8.6880973066898344E-4</v>
      </c>
      <c r="G18" s="39">
        <v>-3.0406912151064485</v>
      </c>
    </row>
    <row r="19" spans="1:8">
      <c r="A19" s="21">
        <v>16</v>
      </c>
      <c r="B19" s="36" t="s">
        <v>90</v>
      </c>
      <c r="C19" s="37">
        <v>21.33797999999998</v>
      </c>
      <c r="D19" s="99">
        <v>1.0433306611630432E-2</v>
      </c>
      <c r="E19" s="38">
        <v>-5000</v>
      </c>
      <c r="F19" s="99">
        <v>-1.7276152034284178E-3</v>
      </c>
      <c r="G19" s="39">
        <v>-3.5039028382299913</v>
      </c>
    </row>
    <row r="20" spans="1:8">
      <c r="A20" s="21">
        <v>17</v>
      </c>
      <c r="B20" s="74" t="s">
        <v>45</v>
      </c>
      <c r="C20" s="37">
        <v>-108.04601000000166</v>
      </c>
      <c r="D20" s="99">
        <v>-5.0669655457297718E-3</v>
      </c>
      <c r="E20" s="38">
        <v>-160</v>
      </c>
      <c r="F20" s="99">
        <v>-3.1761156106082261E-3</v>
      </c>
      <c r="G20" s="39">
        <v>-67.362436493456102</v>
      </c>
    </row>
    <row r="21" spans="1:8">
      <c r="A21" s="21">
        <v>18</v>
      </c>
      <c r="B21" s="74" t="s">
        <v>55</v>
      </c>
      <c r="C21" s="37">
        <v>-107.34692870000005</v>
      </c>
      <c r="D21" s="99">
        <v>-6.6235177765865211E-2</v>
      </c>
      <c r="E21" s="38">
        <v>-839</v>
      </c>
      <c r="F21" s="99">
        <v>-7.4182139699381075E-2</v>
      </c>
      <c r="G21" s="39">
        <v>-120.06974161012221</v>
      </c>
    </row>
    <row r="22" spans="1:8" ht="15.75" thickBot="1">
      <c r="A22" s="92"/>
      <c r="B22" s="95" t="s">
        <v>63</v>
      </c>
      <c r="C22" s="96">
        <v>946.2612350999982</v>
      </c>
      <c r="D22" s="100">
        <v>1.7705371390270386E-2</v>
      </c>
      <c r="E22" s="97">
        <v>-3810</v>
      </c>
      <c r="F22" s="100">
        <v>-1.2621494305420286E-3</v>
      </c>
      <c r="G22" s="98">
        <v>634.20826215995828</v>
      </c>
      <c r="H22" s="53"/>
    </row>
    <row r="23" spans="1:8">
      <c r="B23" s="68"/>
      <c r="C23" s="69"/>
      <c r="D23" s="70"/>
      <c r="E23" s="71"/>
      <c r="F23" s="70"/>
      <c r="G23" s="69"/>
      <c r="H23" s="53"/>
    </row>
    <row r="42" spans="2:5" ht="15">
      <c r="B42" s="60"/>
      <c r="C42" s="61"/>
      <c r="D42" s="62"/>
      <c r="E42" s="63"/>
    </row>
    <row r="43" spans="2:5" ht="15">
      <c r="B43" s="60"/>
      <c r="C43" s="61"/>
      <c r="D43" s="62"/>
      <c r="E43" s="63"/>
    </row>
    <row r="44" spans="2:5" ht="15">
      <c r="B44" s="60"/>
      <c r="C44" s="61"/>
      <c r="D44" s="62"/>
      <c r="E44" s="63"/>
    </row>
    <row r="45" spans="2:5" ht="15">
      <c r="B45" s="60"/>
      <c r="C45" s="61"/>
      <c r="D45" s="62"/>
      <c r="E45" s="63"/>
    </row>
    <row r="46" spans="2:5" ht="15">
      <c r="B46" s="60"/>
      <c r="C46" s="61"/>
      <c r="D46" s="62"/>
      <c r="E46" s="63"/>
    </row>
    <row r="47" spans="2:5" ht="15">
      <c r="B47" s="60"/>
      <c r="C47" s="61"/>
      <c r="D47" s="62"/>
      <c r="E47" s="63"/>
    </row>
    <row r="48" spans="2:5" ht="15.75" thickBot="1">
      <c r="B48" s="82"/>
      <c r="C48" s="82"/>
      <c r="D48" s="82"/>
      <c r="E48" s="82"/>
    </row>
    <row r="51" spans="2:6" ht="14.25" customHeight="1"/>
    <row r="52" spans="2:6">
      <c r="F52" s="53"/>
    </row>
    <row r="54" spans="2:6">
      <c r="F54"/>
    </row>
    <row r="55" spans="2:6">
      <c r="F55"/>
    </row>
    <row r="56" spans="2:6" ht="30.75" thickBot="1">
      <c r="B56" s="41" t="s">
        <v>79</v>
      </c>
      <c r="C56" s="34" t="s">
        <v>104</v>
      </c>
      <c r="D56" s="34" t="s">
        <v>105</v>
      </c>
      <c r="E56" s="35" t="s">
        <v>106</v>
      </c>
      <c r="F56"/>
    </row>
    <row r="57" spans="2:6">
      <c r="B57" s="36" t="str">
        <f t="shared" ref="B57:D61" si="0">B4</f>
        <v>ОТP Klasychnyi</v>
      </c>
      <c r="C57" s="37">
        <f t="shared" si="0"/>
        <v>511.76265999999976</v>
      </c>
      <c r="D57" s="99">
        <f t="shared" si="0"/>
        <v>0.24004689239322141</v>
      </c>
      <c r="E57" s="39">
        <f>G4</f>
        <v>479.72960096818963</v>
      </c>
    </row>
    <row r="58" spans="2:6">
      <c r="B58" s="36" t="str">
        <f t="shared" si="0"/>
        <v>VSI</v>
      </c>
      <c r="C58" s="37">
        <f t="shared" si="0"/>
        <v>236.83365999999992</v>
      </c>
      <c r="D58" s="99">
        <f t="shared" si="0"/>
        <v>0.17110153404607456</v>
      </c>
      <c r="E58" s="39">
        <f>G5</f>
        <v>200.14678096684474</v>
      </c>
    </row>
    <row r="59" spans="2:6">
      <c r="B59" s="36" t="str">
        <f t="shared" si="0"/>
        <v>Nadbannia</v>
      </c>
      <c r="C59" s="37">
        <f t="shared" si="0"/>
        <v>99.313180000000045</v>
      </c>
      <c r="D59" s="99">
        <f t="shared" si="0"/>
        <v>0.17251819178305028</v>
      </c>
      <c r="E59" s="39">
        <f>G6</f>
        <v>99.938989306547015</v>
      </c>
    </row>
    <row r="60" spans="2:6">
      <c r="B60" s="36" t="str">
        <f t="shared" si="0"/>
        <v>UNIVER.UA/Iaroslav Mudryi: Fond Aktsii</v>
      </c>
      <c r="C60" s="37">
        <f t="shared" si="0"/>
        <v>41.964479999999988</v>
      </c>
      <c r="D60" s="99">
        <f t="shared" si="0"/>
        <v>6.2647922924289876E-2</v>
      </c>
      <c r="E60" s="39">
        <f>G7</f>
        <v>43.304958596226463</v>
      </c>
    </row>
    <row r="61" spans="2:6">
      <c r="B61" s="124" t="str">
        <f t="shared" si="0"/>
        <v xml:space="preserve">UNIVER.UA/Myhailo Hrushevskyi: Fond Derzhavnykh Paperiv   </v>
      </c>
      <c r="C61" s="125">
        <f t="shared" si="0"/>
        <v>83.454240000000226</v>
      </c>
      <c r="D61" s="126">
        <f t="shared" si="0"/>
        <v>1.6230125346931492E-2</v>
      </c>
      <c r="E61" s="127">
        <f>G8</f>
        <v>5.0647044790651767</v>
      </c>
    </row>
    <row r="62" spans="2:6">
      <c r="B62" s="123" t="str">
        <f>B17</f>
        <v>Аrgentum</v>
      </c>
      <c r="C62" s="37">
        <f t="shared" ref="C62:D65" si="1">C17</f>
        <v>-16.518109999999869</v>
      </c>
      <c r="D62" s="99">
        <f t="shared" si="1"/>
        <v>-1.5070743797291461E-2</v>
      </c>
      <c r="E62" s="39">
        <f>G17</f>
        <v>0</v>
      </c>
    </row>
    <row r="63" spans="2:6">
      <c r="B63" s="123" t="str">
        <f>B18</f>
        <v>KINTO-Ekviti</v>
      </c>
      <c r="C63" s="37">
        <f t="shared" si="1"/>
        <v>-43.569069999999833</v>
      </c>
      <c r="D63" s="99">
        <f t="shared" si="1"/>
        <v>-1.2323908812532983E-2</v>
      </c>
      <c r="E63" s="39">
        <f>G18</f>
        <v>-3.0406912151064485</v>
      </c>
    </row>
    <row r="64" spans="2:6">
      <c r="B64" s="123" t="str">
        <f>B19</f>
        <v>ОТP Fond Aktsii</v>
      </c>
      <c r="C64" s="37">
        <f t="shared" si="1"/>
        <v>21.33797999999998</v>
      </c>
      <c r="D64" s="99">
        <f t="shared" si="1"/>
        <v>1.0433306611630432E-2</v>
      </c>
      <c r="E64" s="39">
        <f>G19</f>
        <v>-3.5039028382299913</v>
      </c>
    </row>
    <row r="65" spans="2:5">
      <c r="B65" s="123" t="str">
        <f>B20</f>
        <v>KINTO-Klasychnyi</v>
      </c>
      <c r="C65" s="37">
        <f t="shared" si="1"/>
        <v>-108.04601000000166</v>
      </c>
      <c r="D65" s="99">
        <f t="shared" si="1"/>
        <v>-5.0669655457297718E-3</v>
      </c>
      <c r="E65" s="39">
        <f>G20</f>
        <v>-67.362436493456102</v>
      </c>
    </row>
    <row r="66" spans="2:5">
      <c r="B66" s="123" t="str">
        <f>B21</f>
        <v>KINTO-Kaznacheyskyi</v>
      </c>
      <c r="C66" s="37">
        <f>C21</f>
        <v>-107.34692870000005</v>
      </c>
      <c r="D66" s="99">
        <f>D21</f>
        <v>-6.6235177765865211E-2</v>
      </c>
      <c r="E66" s="39">
        <f>G21</f>
        <v>-120.06974161012221</v>
      </c>
    </row>
    <row r="67" spans="2:5">
      <c r="B67" s="134" t="s">
        <v>65</v>
      </c>
      <c r="C67" s="135">
        <f>C22-SUM(C57:C66)</f>
        <v>227.0751537999995</v>
      </c>
      <c r="D67" s="136"/>
      <c r="E67" s="135">
        <f>G22-SUM(E57:E66)</f>
        <v>0</v>
      </c>
    </row>
    <row r="68" spans="2:5" ht="15">
      <c r="B68" s="132" t="s">
        <v>63</v>
      </c>
      <c r="C68" s="133">
        <f>SUM(C57:C67)</f>
        <v>946.2612350999982</v>
      </c>
      <c r="D68" s="133"/>
      <c r="E68" s="133">
        <f>SUM(E57:E67)</f>
        <v>634.20826215995817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8"/>
  <sheetViews>
    <sheetView zoomScale="80" workbookViewId="0">
      <selection activeCell="A20" sqref="A20:A26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6" t="s">
        <v>79</v>
      </c>
      <c r="B1" s="67" t="s">
        <v>107</v>
      </c>
      <c r="C1" s="10"/>
    </row>
    <row r="2" spans="1:3" ht="14.25">
      <c r="A2" s="137" t="s">
        <v>56</v>
      </c>
      <c r="B2" s="163">
        <v>-1.507074379728679E-2</v>
      </c>
      <c r="C2" s="10"/>
    </row>
    <row r="3" spans="1:3" ht="14.25">
      <c r="A3" s="207" t="s">
        <v>108</v>
      </c>
      <c r="B3" s="164">
        <v>-1.1700184348269915E-2</v>
      </c>
      <c r="C3" s="10"/>
    </row>
    <row r="4" spans="1:3" ht="14.25">
      <c r="A4" s="206" t="s">
        <v>48</v>
      </c>
      <c r="B4" s="141">
        <v>-1.1465060037602615E-2</v>
      </c>
      <c r="C4" s="10"/>
    </row>
    <row r="5" spans="1:3" ht="14.25">
      <c r="A5" s="36" t="s">
        <v>62</v>
      </c>
      <c r="B5" s="142">
        <v>-9.8806696934030658E-3</v>
      </c>
      <c r="C5" s="10"/>
    </row>
    <row r="6" spans="1:3" ht="14.25">
      <c r="A6" s="36" t="s">
        <v>60</v>
      </c>
      <c r="B6" s="142">
        <v>-4.0958520030521806E-3</v>
      </c>
      <c r="C6" s="10"/>
    </row>
    <row r="7" spans="1:3" ht="14.25">
      <c r="A7" s="36" t="s">
        <v>59</v>
      </c>
      <c r="B7" s="142">
        <v>-2.120129075336874E-3</v>
      </c>
      <c r="C7" s="10"/>
    </row>
    <row r="8" spans="1:3" ht="14.25">
      <c r="A8" s="207" t="s">
        <v>109</v>
      </c>
      <c r="B8" s="143">
        <v>-1.8968746284108162E-3</v>
      </c>
      <c r="C8" s="10"/>
    </row>
    <row r="9" spans="1:3" ht="14.25">
      <c r="A9" s="192" t="s">
        <v>57</v>
      </c>
      <c r="B9" s="142">
        <v>9.5115347605867484E-5</v>
      </c>
      <c r="C9" s="10"/>
    </row>
    <row r="10" spans="1:3" ht="14.25">
      <c r="A10" s="207" t="s">
        <v>110</v>
      </c>
      <c r="B10" s="142">
        <v>8.5837207017582795E-3</v>
      </c>
      <c r="C10" s="10"/>
    </row>
    <row r="11" spans="1:3" ht="14.25">
      <c r="A11" s="36" t="s">
        <v>61</v>
      </c>
      <c r="B11" s="142">
        <v>1.0653884789874057E-2</v>
      </c>
      <c r="C11" s="10"/>
    </row>
    <row r="12" spans="1:3" ht="14.25">
      <c r="A12" s="137" t="s">
        <v>90</v>
      </c>
      <c r="B12" s="142">
        <v>1.2181967567456375E-2</v>
      </c>
      <c r="C12" s="10"/>
    </row>
    <row r="13" spans="1:3" ht="14.25">
      <c r="A13" s="137" t="s">
        <v>111</v>
      </c>
      <c r="B13" s="142">
        <v>1.4271256717119485E-2</v>
      </c>
      <c r="C13" s="10"/>
    </row>
    <row r="14" spans="1:3" ht="15">
      <c r="A14" s="205" t="s">
        <v>103</v>
      </c>
      <c r="B14" s="142">
        <v>1.476354323762985E-2</v>
      </c>
      <c r="C14" s="10"/>
    </row>
    <row r="15" spans="1:3" ht="14.25">
      <c r="A15" s="204" t="s">
        <v>91</v>
      </c>
      <c r="B15" s="142">
        <v>1.5241574641359001E-2</v>
      </c>
      <c r="C15" s="10"/>
    </row>
    <row r="16" spans="1:3" ht="14.25">
      <c r="A16" s="36" t="s">
        <v>49</v>
      </c>
      <c r="B16" s="142">
        <v>1.8334795922351432E-2</v>
      </c>
      <c r="C16" s="10"/>
    </row>
    <row r="17" spans="1:3" ht="14.25">
      <c r="A17" s="208" t="s">
        <v>51</v>
      </c>
      <c r="B17" s="142">
        <v>1.858074658803055E-2</v>
      </c>
      <c r="C17" s="10"/>
    </row>
    <row r="18" spans="1:3" ht="14.25">
      <c r="A18" s="36" t="s">
        <v>47</v>
      </c>
      <c r="B18" s="142">
        <v>2.2248382192088911E-2</v>
      </c>
      <c r="C18" s="10"/>
    </row>
    <row r="19" spans="1:3" ht="14.25">
      <c r="A19" s="192" t="s">
        <v>54</v>
      </c>
      <c r="B19" s="142">
        <v>2.4170458133838224E-2</v>
      </c>
      <c r="C19" s="10"/>
    </row>
    <row r="20" spans="1:3" ht="14.25">
      <c r="A20" s="187" t="s">
        <v>112</v>
      </c>
      <c r="B20" s="141">
        <v>5.7164406808749881E-3</v>
      </c>
      <c r="C20" s="10"/>
    </row>
    <row r="21" spans="1:3" ht="14.25">
      <c r="A21" s="146" t="s">
        <v>18</v>
      </c>
      <c r="B21" s="141">
        <v>-8.38261548761432E-3</v>
      </c>
      <c r="C21" s="10"/>
    </row>
    <row r="22" spans="1:3" ht="14.25">
      <c r="A22" s="146" t="s">
        <v>17</v>
      </c>
      <c r="B22" s="141">
        <v>-1.1190689346464167E-3</v>
      </c>
      <c r="C22" s="58"/>
    </row>
    <row r="23" spans="1:3" ht="14.25">
      <c r="A23" s="146" t="s">
        <v>113</v>
      </c>
      <c r="B23" s="141">
        <v>4.8307848790367425E-2</v>
      </c>
      <c r="C23" s="9"/>
    </row>
    <row r="24" spans="1:3" ht="14.25">
      <c r="A24" s="146" t="s">
        <v>114</v>
      </c>
      <c r="B24" s="141">
        <v>4.1921443042727935E-2</v>
      </c>
      <c r="C24" s="77"/>
    </row>
    <row r="25" spans="1:3" ht="14.25">
      <c r="A25" s="146" t="s">
        <v>115</v>
      </c>
      <c r="B25" s="141">
        <v>1.8986301369863012E-2</v>
      </c>
      <c r="C25" s="10"/>
    </row>
    <row r="26" spans="1:3" ht="15" thickBot="1">
      <c r="A26" s="209" t="s">
        <v>116</v>
      </c>
      <c r="B26" s="144">
        <v>1.8369455014875635E-2</v>
      </c>
      <c r="C26" s="10"/>
    </row>
    <row r="27" spans="1:3">
      <c r="B27" s="10"/>
      <c r="C27" s="10"/>
    </row>
    <row r="28" spans="1:3">
      <c r="C28" s="10"/>
    </row>
    <row r="29" spans="1:3">
      <c r="B29" s="10"/>
      <c r="C29" s="10"/>
    </row>
    <row r="30" spans="1:3">
      <c r="C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42" sqref="I42"/>
    </sheetView>
  </sheetViews>
  <sheetFormatPr defaultRowHeight="14.25"/>
  <cols>
    <col min="1" max="1" width="4.7109375" style="30" customWidth="1"/>
    <col min="2" max="2" width="48.85546875" style="28" bestFit="1" customWidth="1"/>
    <col min="3" max="4" width="12.7109375" style="30" customWidth="1"/>
    <col min="5" max="5" width="16.7109375" style="40" customWidth="1"/>
    <col min="6" max="6" width="14.7109375" style="45" customWidth="1"/>
    <col min="7" max="7" width="14.7109375" style="40" customWidth="1"/>
    <col min="8" max="8" width="12.7109375" style="45" customWidth="1"/>
    <col min="9" max="9" width="47.8554687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65" t="s">
        <v>117</v>
      </c>
      <c r="B1" s="165"/>
      <c r="C1" s="165"/>
      <c r="D1" s="165"/>
      <c r="E1" s="165"/>
      <c r="F1" s="165"/>
      <c r="G1" s="165"/>
      <c r="H1" s="165"/>
      <c r="I1" s="165"/>
      <c r="J1" s="165"/>
      <c r="K1" s="13"/>
      <c r="L1" s="14"/>
      <c r="M1" s="14"/>
    </row>
    <row r="2" spans="1:13" ht="45.75" thickBot="1">
      <c r="A2" s="15" t="s">
        <v>96</v>
      </c>
      <c r="B2" s="15" t="s">
        <v>79</v>
      </c>
      <c r="C2" s="43" t="s">
        <v>118</v>
      </c>
      <c r="D2" s="43" t="s">
        <v>119</v>
      </c>
      <c r="E2" s="43" t="s">
        <v>39</v>
      </c>
      <c r="F2" s="43" t="s">
        <v>40</v>
      </c>
      <c r="G2" s="43" t="s">
        <v>41</v>
      </c>
      <c r="H2" s="43" t="s">
        <v>42</v>
      </c>
      <c r="I2" s="17" t="s">
        <v>43</v>
      </c>
      <c r="J2" s="18" t="s">
        <v>44</v>
      </c>
    </row>
    <row r="3" spans="1:13">
      <c r="A3" s="21">
        <v>1</v>
      </c>
      <c r="B3" s="86" t="s">
        <v>120</v>
      </c>
      <c r="C3" s="211" t="s">
        <v>126</v>
      </c>
      <c r="D3" s="212" t="s">
        <v>127</v>
      </c>
      <c r="E3" s="87">
        <v>7903433.3799999999</v>
      </c>
      <c r="F3" s="88">
        <v>31104</v>
      </c>
      <c r="G3" s="87">
        <v>254.09700938786008</v>
      </c>
      <c r="H3" s="52">
        <v>100</v>
      </c>
      <c r="I3" s="86" t="s">
        <v>129</v>
      </c>
      <c r="J3" s="89" t="s">
        <v>11</v>
      </c>
    </row>
    <row r="4" spans="1:13" ht="14.25" customHeight="1">
      <c r="A4" s="21">
        <v>2</v>
      </c>
      <c r="B4" s="86" t="s">
        <v>121</v>
      </c>
      <c r="C4" s="211" t="s">
        <v>126</v>
      </c>
      <c r="D4" s="212" t="s">
        <v>128</v>
      </c>
      <c r="E4" s="87">
        <v>1810919.33</v>
      </c>
      <c r="F4" s="88">
        <v>55880</v>
      </c>
      <c r="G4" s="87">
        <v>32.407289370078743</v>
      </c>
      <c r="H4" s="85">
        <v>100</v>
      </c>
      <c r="I4" s="86" t="s">
        <v>129</v>
      </c>
      <c r="J4" s="89" t="s">
        <v>11</v>
      </c>
    </row>
    <row r="5" spans="1:13">
      <c r="A5" s="21">
        <v>3</v>
      </c>
      <c r="B5" s="86" t="s">
        <v>122</v>
      </c>
      <c r="C5" s="211" t="s">
        <v>126</v>
      </c>
      <c r="D5" s="212" t="s">
        <v>127</v>
      </c>
      <c r="E5" s="87">
        <v>1247571.73</v>
      </c>
      <c r="F5" s="88">
        <v>783</v>
      </c>
      <c r="G5" s="87">
        <v>1593.3227713920817</v>
      </c>
      <c r="H5" s="52">
        <v>1000</v>
      </c>
      <c r="I5" s="192" t="s">
        <v>130</v>
      </c>
      <c r="J5" s="89" t="s">
        <v>10</v>
      </c>
    </row>
    <row r="6" spans="1:13">
      <c r="A6" s="21">
        <v>4</v>
      </c>
      <c r="B6" s="86" t="s">
        <v>123</v>
      </c>
      <c r="C6" s="211" t="s">
        <v>126</v>
      </c>
      <c r="D6" s="212" t="s">
        <v>128</v>
      </c>
      <c r="E6" s="87">
        <v>1063642.5802</v>
      </c>
      <c r="F6" s="88">
        <v>2939</v>
      </c>
      <c r="G6" s="87">
        <v>361.90628792106156</v>
      </c>
      <c r="H6" s="52">
        <v>1000</v>
      </c>
      <c r="I6" s="86" t="s">
        <v>131</v>
      </c>
      <c r="J6" s="89" t="s">
        <v>0</v>
      </c>
    </row>
    <row r="7" spans="1:13" s="44" customFormat="1" collapsed="1">
      <c r="A7" s="21">
        <v>5</v>
      </c>
      <c r="B7" s="74" t="s">
        <v>124</v>
      </c>
      <c r="C7" s="211" t="s">
        <v>126</v>
      </c>
      <c r="D7" s="212" t="s">
        <v>127</v>
      </c>
      <c r="E7" s="87">
        <v>696688.38</v>
      </c>
      <c r="F7" s="88">
        <v>905</v>
      </c>
      <c r="G7" s="87">
        <v>769.82141436464087</v>
      </c>
      <c r="H7" s="52">
        <v>1000</v>
      </c>
      <c r="I7" s="195" t="s">
        <v>132</v>
      </c>
      <c r="J7" s="89" t="s">
        <v>1</v>
      </c>
    </row>
    <row r="8" spans="1:13" s="44" customFormat="1">
      <c r="A8" s="21">
        <v>6</v>
      </c>
      <c r="B8" s="210" t="s">
        <v>125</v>
      </c>
      <c r="C8" s="211" t="s">
        <v>126</v>
      </c>
      <c r="D8" s="212" t="s">
        <v>127</v>
      </c>
      <c r="E8" s="87">
        <v>575863.94999999995</v>
      </c>
      <c r="F8" s="88">
        <v>679</v>
      </c>
      <c r="G8" s="87">
        <v>848.10596465390267</v>
      </c>
      <c r="H8" s="52">
        <v>1000</v>
      </c>
      <c r="I8" s="192" t="s">
        <v>133</v>
      </c>
      <c r="J8" s="89" t="s">
        <v>2</v>
      </c>
    </row>
    <row r="9" spans="1:13" ht="15.75" customHeight="1" thickBot="1">
      <c r="A9" s="166" t="s">
        <v>63</v>
      </c>
      <c r="B9" s="167"/>
      <c r="C9" s="112" t="s">
        <v>4</v>
      </c>
      <c r="D9" s="112" t="s">
        <v>4</v>
      </c>
      <c r="E9" s="101">
        <f>SUM(E3:E8)</f>
        <v>13298119.350200001</v>
      </c>
      <c r="F9" s="102">
        <f>SUM(F3:F8)</f>
        <v>92290</v>
      </c>
      <c r="G9" s="112" t="s">
        <v>4</v>
      </c>
      <c r="H9" s="112" t="s">
        <v>4</v>
      </c>
      <c r="I9" s="112" t="s">
        <v>4</v>
      </c>
      <c r="J9" s="113" t="s">
        <v>4</v>
      </c>
    </row>
  </sheetData>
  <mergeCells count="2">
    <mergeCell ref="A1:J1"/>
    <mergeCell ref="A9:B9"/>
  </mergeCells>
  <phoneticPr fontId="11" type="noConversion"/>
  <hyperlinks>
    <hyperlink ref="J5" r:id="rId1" display="http://am.concorde.ua/"/>
    <hyperlink ref="J6" r:id="rId2" display="http://www.dragon-am.com/"/>
    <hyperlink ref="J7" r:id="rId3" display="http://otpcapital.com.ua/"/>
    <hyperlink ref="J3" r:id="rId4" display="http://dragon-am.com/"/>
    <hyperlink ref="J9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1"/>
  <sheetViews>
    <sheetView zoomScale="85" workbookViewId="0">
      <selection activeCell="L43" sqref="L43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7" t="s">
        <v>134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customFormat="1" ht="15.75" customHeight="1" thickBot="1">
      <c r="A2" s="213" t="s">
        <v>37</v>
      </c>
      <c r="B2" s="105"/>
      <c r="C2" s="106"/>
      <c r="D2" s="107"/>
      <c r="E2" s="172" t="s">
        <v>78</v>
      </c>
      <c r="F2" s="172"/>
      <c r="G2" s="172"/>
      <c r="H2" s="172"/>
      <c r="I2" s="172"/>
      <c r="J2" s="172"/>
      <c r="K2" s="172"/>
    </row>
    <row r="3" spans="1:11" customFormat="1" ht="64.5" thickBot="1">
      <c r="A3" s="213"/>
      <c r="B3" s="196" t="s">
        <v>79</v>
      </c>
      <c r="C3" s="197" t="s">
        <v>80</v>
      </c>
      <c r="D3" s="197" t="s">
        <v>81</v>
      </c>
      <c r="E3" s="214" t="s">
        <v>135</v>
      </c>
      <c r="F3" s="214" t="s">
        <v>136</v>
      </c>
      <c r="G3" s="17" t="s">
        <v>137</v>
      </c>
      <c r="H3" s="17" t="s">
        <v>85</v>
      </c>
      <c r="I3" s="17" t="s">
        <v>86</v>
      </c>
      <c r="J3" s="198" t="s">
        <v>87</v>
      </c>
      <c r="K3" s="198" t="s">
        <v>88</v>
      </c>
    </row>
    <row r="4" spans="1:11" customFormat="1" collapsed="1">
      <c r="A4" s="21">
        <v>1</v>
      </c>
      <c r="B4" s="26" t="s">
        <v>138</v>
      </c>
      <c r="C4" s="108">
        <v>38441</v>
      </c>
      <c r="D4" s="108">
        <v>38625</v>
      </c>
      <c r="E4" s="103">
        <v>-4.7235985543709891E-3</v>
      </c>
      <c r="F4" s="103">
        <v>-9.5723029704177787E-3</v>
      </c>
      <c r="G4" s="103">
        <v>-3.1630713377017061E-2</v>
      </c>
      <c r="H4" s="103">
        <v>-9.4663188827931122E-2</v>
      </c>
      <c r="I4" s="103">
        <v>-4.59816747434455E-2</v>
      </c>
      <c r="J4" s="109">
        <v>-0.15189403534609691</v>
      </c>
      <c r="K4" s="161">
        <v>-1.4965531866248716E-2</v>
      </c>
    </row>
    <row r="5" spans="1:11" customFormat="1" collapsed="1">
      <c r="A5" s="21">
        <v>2</v>
      </c>
      <c r="B5" s="26" t="s">
        <v>120</v>
      </c>
      <c r="C5" s="108">
        <v>38862</v>
      </c>
      <c r="D5" s="108">
        <v>38958</v>
      </c>
      <c r="E5" s="103">
        <v>-6.6544109199752066E-2</v>
      </c>
      <c r="F5" s="103">
        <v>-5.6648499158561405E-2</v>
      </c>
      <c r="G5" s="103">
        <v>-2.2461701768521913E-2</v>
      </c>
      <c r="H5" s="103">
        <v>-0.22635307379209391</v>
      </c>
      <c r="I5" s="103">
        <v>-6.9064222090061467E-2</v>
      </c>
      <c r="J5" s="109">
        <v>1.5409700938785731</v>
      </c>
      <c r="K5" s="162">
        <v>9.7601146148637463E-2</v>
      </c>
    </row>
    <row r="6" spans="1:11" customFormat="1">
      <c r="A6" s="21">
        <v>3</v>
      </c>
      <c r="B6" s="26" t="s">
        <v>123</v>
      </c>
      <c r="C6" s="108">
        <v>39048</v>
      </c>
      <c r="D6" s="108">
        <v>39140</v>
      </c>
      <c r="E6" s="103">
        <v>-1.3864056456693974E-2</v>
      </c>
      <c r="F6" s="103" t="s">
        <v>94</v>
      </c>
      <c r="G6" s="103">
        <v>-0.13715672418440927</v>
      </c>
      <c r="H6" s="103">
        <v>-0.22650504339612976</v>
      </c>
      <c r="I6" s="103">
        <v>-0.13842484505083097</v>
      </c>
      <c r="J6" s="109">
        <v>-0.63809371207893228</v>
      </c>
      <c r="K6" s="162">
        <v>-0.10130977811516295</v>
      </c>
    </row>
    <row r="7" spans="1:11" customFormat="1">
      <c r="A7" s="21">
        <v>4</v>
      </c>
      <c r="B7" s="26" t="s">
        <v>122</v>
      </c>
      <c r="C7" s="108">
        <v>39100</v>
      </c>
      <c r="D7" s="108">
        <v>39268</v>
      </c>
      <c r="E7" s="103">
        <v>9.6178230750019189E-3</v>
      </c>
      <c r="F7" s="103">
        <v>2.6346667515241062E-2</v>
      </c>
      <c r="G7" s="103">
        <v>5.4628955145866742E-2</v>
      </c>
      <c r="H7" s="103">
        <v>0.16165554524753833</v>
      </c>
      <c r="I7" s="103" t="s">
        <v>94</v>
      </c>
      <c r="J7" s="109">
        <v>0.59332277139215983</v>
      </c>
      <c r="K7" s="162">
        <v>5.2143555804752939E-2</v>
      </c>
    </row>
    <row r="8" spans="1:11" customFormat="1">
      <c r="A8" s="21">
        <v>5</v>
      </c>
      <c r="B8" s="26" t="s">
        <v>139</v>
      </c>
      <c r="C8" s="108">
        <v>39647</v>
      </c>
      <c r="D8" s="108">
        <v>39861</v>
      </c>
      <c r="E8" s="103">
        <v>2.5972407464851521E-3</v>
      </c>
      <c r="F8" s="103">
        <v>2.4406498571504232E-2</v>
      </c>
      <c r="G8" s="103">
        <v>-3.2251491583514591E-2</v>
      </c>
      <c r="H8" s="103">
        <v>-0.10787729817478331</v>
      </c>
      <c r="I8" s="103">
        <v>-4.2557043261928884E-2</v>
      </c>
      <c r="J8" s="109">
        <v>-0.23017858563537075</v>
      </c>
      <c r="K8" s="162">
        <v>-3.41007883299842E-2</v>
      </c>
    </row>
    <row r="9" spans="1:11" customFormat="1">
      <c r="A9" s="21">
        <v>6</v>
      </c>
      <c r="B9" s="26" t="s">
        <v>140</v>
      </c>
      <c r="C9" s="108">
        <v>40253</v>
      </c>
      <c r="D9" s="108">
        <v>40445</v>
      </c>
      <c r="E9" s="103">
        <v>6.1603257166635839E-3</v>
      </c>
      <c r="F9" s="103">
        <v>3.5807279533637271E-2</v>
      </c>
      <c r="G9" s="103">
        <v>0.17128846838358736</v>
      </c>
      <c r="H9" s="103">
        <v>-5.9848696123545708E-2</v>
      </c>
      <c r="I9" s="103">
        <v>0.15521225507277236</v>
      </c>
      <c r="J9" s="109">
        <v>-0.67592710629920916</v>
      </c>
      <c r="K9" s="162">
        <v>-0.17279563513583862</v>
      </c>
    </row>
    <row r="10" spans="1:11" ht="15.75" thickBot="1">
      <c r="A10" s="145"/>
      <c r="B10" s="150" t="s">
        <v>92</v>
      </c>
      <c r="C10" s="151" t="s">
        <v>4</v>
      </c>
      <c r="D10" s="151" t="s">
        <v>4</v>
      </c>
      <c r="E10" s="152">
        <f>AVERAGE(E4:E9)</f>
        <v>-1.1126062445444396E-2</v>
      </c>
      <c r="F10" s="152">
        <f>AVERAGE(F4:F9)</f>
        <v>4.0679286982806765E-3</v>
      </c>
      <c r="G10" s="152">
        <f>AVERAGE(G4:G9)</f>
        <v>4.0279876933187647E-4</v>
      </c>
      <c r="H10" s="152">
        <f>AVERAGE(H4:H9)</f>
        <v>-9.2265292511157573E-2</v>
      </c>
      <c r="I10" s="152">
        <f>AVERAGE(I4:I9)</f>
        <v>-2.8163106014698892E-2</v>
      </c>
      <c r="J10" s="151" t="s">
        <v>4</v>
      </c>
      <c r="K10" s="151" t="s">
        <v>4</v>
      </c>
    </row>
    <row r="11" spans="1:11" ht="15" thickBot="1">
      <c r="A11" s="178" t="s">
        <v>93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11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18" spans="2:9">
      <c r="B18" s="28"/>
      <c r="C18" s="29"/>
      <c r="D18" s="29"/>
      <c r="E18" s="28"/>
      <c r="F18" s="28"/>
      <c r="G18" s="28"/>
      <c r="H18" s="28"/>
      <c r="I18" s="28"/>
    </row>
    <row r="19" spans="2:9">
      <c r="B19" s="28"/>
      <c r="C19" s="29"/>
      <c r="D19" s="29"/>
      <c r="E19" s="28"/>
      <c r="F19" s="28"/>
      <c r="G19" s="28"/>
      <c r="H19" s="28"/>
      <c r="I19" s="28"/>
    </row>
    <row r="20" spans="2:9">
      <c r="B20" s="28"/>
      <c r="C20" s="29"/>
      <c r="D20" s="29"/>
      <c r="E20" s="28"/>
      <c r="F20" s="28"/>
      <c r="G20" s="28"/>
      <c r="H20" s="28"/>
      <c r="I20" s="28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4">
    <mergeCell ref="A2:A3"/>
    <mergeCell ref="A1:J1"/>
    <mergeCell ref="E2:K2"/>
    <mergeCell ref="A11:K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3"/>
  <sheetViews>
    <sheetView topLeftCell="A7" zoomScale="85" workbookViewId="0">
      <selection activeCell="I51" sqref="I51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74" t="s">
        <v>141</v>
      </c>
      <c r="B1" s="174"/>
      <c r="C1" s="174"/>
      <c r="D1" s="174"/>
      <c r="E1" s="174"/>
      <c r="F1" s="174"/>
      <c r="G1" s="174"/>
    </row>
    <row r="2" spans="1:7" s="30" customFormat="1" ht="15.75" customHeight="1" thickBot="1">
      <c r="A2" s="170" t="s">
        <v>96</v>
      </c>
      <c r="B2" s="93"/>
      <c r="C2" s="175" t="s">
        <v>97</v>
      </c>
      <c r="D2" s="176"/>
      <c r="E2" s="175" t="s">
        <v>98</v>
      </c>
      <c r="F2" s="176"/>
      <c r="G2" s="94"/>
    </row>
    <row r="3" spans="1:7" s="30" customFormat="1" ht="45.75" thickBot="1">
      <c r="A3" s="171"/>
      <c r="B3" s="34" t="s">
        <v>79</v>
      </c>
      <c r="C3" s="34" t="s">
        <v>99</v>
      </c>
      <c r="D3" s="34" t="s">
        <v>100</v>
      </c>
      <c r="E3" s="34" t="s">
        <v>101</v>
      </c>
      <c r="F3" s="34" t="s">
        <v>100</v>
      </c>
      <c r="G3" s="35" t="s">
        <v>142</v>
      </c>
    </row>
    <row r="4" spans="1:7" s="30" customFormat="1">
      <c r="A4" s="21">
        <v>1</v>
      </c>
      <c r="B4" s="36" t="s">
        <v>122</v>
      </c>
      <c r="C4" s="37">
        <v>11.884619999999879</v>
      </c>
      <c r="D4" s="103">
        <v>9.6178230749690979E-3</v>
      </c>
      <c r="E4" s="38">
        <v>0</v>
      </c>
      <c r="F4" s="103">
        <v>0</v>
      </c>
      <c r="G4" s="39">
        <v>0</v>
      </c>
    </row>
    <row r="5" spans="1:7" s="30" customFormat="1">
      <c r="A5" s="21">
        <v>2</v>
      </c>
      <c r="B5" s="36" t="s">
        <v>140</v>
      </c>
      <c r="C5" s="37">
        <v>11.087550000000046</v>
      </c>
      <c r="D5" s="103">
        <v>6.1603257166622793E-3</v>
      </c>
      <c r="E5" s="38">
        <v>0</v>
      </c>
      <c r="F5" s="103">
        <v>0</v>
      </c>
      <c r="G5" s="39">
        <v>0</v>
      </c>
    </row>
    <row r="6" spans="1:7" s="30" customFormat="1">
      <c r="A6" s="21">
        <v>3</v>
      </c>
      <c r="B6" s="36" t="s">
        <v>143</v>
      </c>
      <c r="C6" s="37">
        <v>1.8047800000000278</v>
      </c>
      <c r="D6" s="103">
        <v>2.5972407465078002E-3</v>
      </c>
      <c r="E6" s="38">
        <v>0</v>
      </c>
      <c r="F6" s="103">
        <v>0</v>
      </c>
      <c r="G6" s="39">
        <v>0</v>
      </c>
    </row>
    <row r="7" spans="1:7" s="30" customFormat="1">
      <c r="A7" s="21">
        <v>4</v>
      </c>
      <c r="B7" s="36" t="s">
        <v>144</v>
      </c>
      <c r="C7" s="37">
        <v>-2.733060000000056</v>
      </c>
      <c r="D7" s="103">
        <v>-4.7235985543721626E-3</v>
      </c>
      <c r="E7" s="38">
        <v>0</v>
      </c>
      <c r="F7" s="103">
        <v>0</v>
      </c>
      <c r="G7" s="39">
        <v>0</v>
      </c>
    </row>
    <row r="8" spans="1:7" s="30" customFormat="1">
      <c r="A8" s="21">
        <v>5</v>
      </c>
      <c r="B8" s="36" t="s">
        <v>145</v>
      </c>
      <c r="C8" s="37">
        <v>-14.95371999999997</v>
      </c>
      <c r="D8" s="103">
        <v>-1.3864056456736556E-2</v>
      </c>
      <c r="E8" s="38">
        <v>0</v>
      </c>
      <c r="F8" s="103">
        <v>0</v>
      </c>
      <c r="G8" s="39">
        <v>0</v>
      </c>
    </row>
    <row r="9" spans="1:7" s="30" customFormat="1">
      <c r="A9" s="21">
        <v>6</v>
      </c>
      <c r="B9" s="36" t="s">
        <v>120</v>
      </c>
      <c r="C9" s="37">
        <v>-563.41915999999924</v>
      </c>
      <c r="D9" s="103">
        <v>-6.6544109199756923E-2</v>
      </c>
      <c r="E9" s="38">
        <v>0</v>
      </c>
      <c r="F9" s="103">
        <v>0</v>
      </c>
      <c r="G9" s="39">
        <v>0</v>
      </c>
    </row>
    <row r="10" spans="1:7" s="30" customFormat="1" ht="15.75" thickBot="1">
      <c r="A10" s="114"/>
      <c r="B10" s="95" t="s">
        <v>63</v>
      </c>
      <c r="C10" s="115">
        <v>-556.32898999999929</v>
      </c>
      <c r="D10" s="100">
        <v>-4.0155261064113094E-2</v>
      </c>
      <c r="E10" s="97">
        <v>0</v>
      </c>
      <c r="F10" s="100">
        <v>0</v>
      </c>
      <c r="G10" s="98">
        <v>0</v>
      </c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4" s="30" customFormat="1">
      <c r="D17" s="40"/>
    </row>
    <row r="18" spans="4:4" s="30" customFormat="1">
      <c r="D18" s="40"/>
    </row>
    <row r="19" spans="4:4" s="30" customFormat="1">
      <c r="D19" s="40"/>
    </row>
    <row r="20" spans="4:4" s="30" customFormat="1">
      <c r="D20" s="40"/>
    </row>
    <row r="21" spans="4:4" s="30" customFormat="1">
      <c r="D21" s="40"/>
    </row>
    <row r="22" spans="4:4" s="30" customFormat="1">
      <c r="D22" s="40"/>
    </row>
    <row r="23" spans="4:4" s="30" customFormat="1">
      <c r="D23" s="40"/>
    </row>
    <row r="24" spans="4:4" s="30" customFormat="1">
      <c r="D24" s="40"/>
    </row>
    <row r="25" spans="4:4" s="30" customFormat="1">
      <c r="D25" s="40"/>
    </row>
    <row r="26" spans="4:4" s="30" customFormat="1">
      <c r="D26" s="40"/>
    </row>
    <row r="27" spans="4:4" s="30" customFormat="1">
      <c r="D27" s="40"/>
    </row>
    <row r="28" spans="4:4" s="30" customFormat="1">
      <c r="D28" s="40"/>
    </row>
    <row r="29" spans="4:4" s="30" customFormat="1">
      <c r="D29" s="40"/>
    </row>
    <row r="30" spans="4:4" s="30" customFormat="1">
      <c r="D30" s="40"/>
    </row>
    <row r="31" spans="4:4" s="30" customFormat="1">
      <c r="D31" s="40"/>
    </row>
    <row r="32" spans="4:4" s="30" customFormat="1"/>
    <row r="33" spans="1:9" s="30" customFormat="1"/>
    <row r="34" spans="1:9" s="30" customFormat="1">
      <c r="H34" s="22"/>
      <c r="I34" s="22"/>
    </row>
    <row r="37" spans="1:9" ht="30.75" thickBot="1">
      <c r="B37" s="41" t="s">
        <v>79</v>
      </c>
      <c r="C37" s="34" t="s">
        <v>146</v>
      </c>
      <c r="D37" s="34" t="s">
        <v>147</v>
      </c>
      <c r="E37" s="35" t="s">
        <v>148</v>
      </c>
    </row>
    <row r="38" spans="1:9">
      <c r="A38" s="22">
        <v>1</v>
      </c>
      <c r="B38" s="36" t="str">
        <f t="shared" ref="B38:D42" si="0">B4</f>
        <v>Zbalansovanyi Fond "Parytet"</v>
      </c>
      <c r="C38" s="119">
        <f t="shared" si="0"/>
        <v>11.884619999999879</v>
      </c>
      <c r="D38" s="103">
        <f t="shared" si="0"/>
        <v>9.6178230749690979E-3</v>
      </c>
      <c r="E38" s="120">
        <f>G4</f>
        <v>0</v>
      </c>
    </row>
    <row r="39" spans="1:9">
      <c r="A39" s="22">
        <v>2</v>
      </c>
      <c r="B39" s="36" t="str">
        <f t="shared" si="0"/>
        <v>Аurum</v>
      </c>
      <c r="C39" s="119">
        <f t="shared" si="0"/>
        <v>11.087550000000046</v>
      </c>
      <c r="D39" s="103">
        <f t="shared" si="0"/>
        <v>6.1603257166622793E-3</v>
      </c>
      <c r="E39" s="120">
        <f>G5</f>
        <v>0</v>
      </c>
    </row>
    <row r="40" spans="1:9">
      <c r="A40" s="22">
        <v>3</v>
      </c>
      <c r="B40" s="36" t="str">
        <f t="shared" si="0"/>
        <v>"UNIVER.UA/Otaman: Fond Perspectyvnykh Aktsii"</v>
      </c>
      <c r="C40" s="119">
        <f t="shared" si="0"/>
        <v>1.8047800000000278</v>
      </c>
      <c r="D40" s="103">
        <f t="shared" si="0"/>
        <v>2.5972407465078002E-3</v>
      </c>
      <c r="E40" s="120">
        <f>G6</f>
        <v>0</v>
      </c>
    </row>
    <row r="41" spans="1:9">
      <c r="A41" s="22">
        <v>4</v>
      </c>
      <c r="B41" s="36" t="str">
        <f t="shared" si="0"/>
        <v>Optimum</v>
      </c>
      <c r="C41" s="119">
        <f t="shared" si="0"/>
        <v>-2.733060000000056</v>
      </c>
      <c r="D41" s="103">
        <f t="shared" si="0"/>
        <v>-4.7235985543721626E-3</v>
      </c>
      <c r="E41" s="120">
        <f>G7</f>
        <v>0</v>
      </c>
    </row>
    <row r="42" spans="1:9">
      <c r="A42" s="22">
        <v>5</v>
      </c>
      <c r="B42" s="36" t="str">
        <f t="shared" si="0"/>
        <v>ТАSК Ukrainckyi Kapital</v>
      </c>
      <c r="C42" s="119">
        <f t="shared" si="0"/>
        <v>-14.95371999999997</v>
      </c>
      <c r="D42" s="103">
        <f t="shared" si="0"/>
        <v>-1.3864056456736556E-2</v>
      </c>
      <c r="E42" s="120">
        <f>G8</f>
        <v>0</v>
      </c>
    </row>
    <row r="43" spans="1:9">
      <c r="B43" s="36"/>
      <c r="C43" s="119"/>
      <c r="D43" s="103"/>
      <c r="E43" s="120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R64" sqref="R6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6" t="s">
        <v>79</v>
      </c>
      <c r="B1" s="67" t="s">
        <v>107</v>
      </c>
      <c r="C1" s="10"/>
      <c r="D1" s="10"/>
    </row>
    <row r="2" spans="1:4" ht="14.25">
      <c r="A2" s="26" t="s">
        <v>120</v>
      </c>
      <c r="B2" s="138">
        <v>-6.6544109199752066E-2</v>
      </c>
      <c r="C2" s="10"/>
      <c r="D2" s="10"/>
    </row>
    <row r="3" spans="1:4" ht="14.25">
      <c r="A3" s="26" t="s">
        <v>123</v>
      </c>
      <c r="B3" s="138">
        <v>-1.3864056456693974E-2</v>
      </c>
      <c r="C3" s="10"/>
      <c r="D3" s="10"/>
    </row>
    <row r="4" spans="1:4" ht="14.25">
      <c r="A4" s="78" t="s">
        <v>144</v>
      </c>
      <c r="B4" s="138">
        <v>-4.7235985543709891E-3</v>
      </c>
      <c r="C4" s="10"/>
      <c r="D4" s="10"/>
    </row>
    <row r="5" spans="1:4" ht="14.25">
      <c r="A5" s="36" t="s">
        <v>149</v>
      </c>
      <c r="B5" s="138">
        <v>2.5972407464851521E-3</v>
      </c>
      <c r="C5" s="10"/>
      <c r="D5" s="10"/>
    </row>
    <row r="6" spans="1:4" ht="14.25">
      <c r="A6" s="26" t="s">
        <v>140</v>
      </c>
      <c r="B6" s="138">
        <v>6.1603257166635839E-3</v>
      </c>
      <c r="C6" s="10"/>
      <c r="D6" s="10"/>
    </row>
    <row r="7" spans="1:4" ht="14.25">
      <c r="A7" s="146" t="s">
        <v>122</v>
      </c>
      <c r="B7" s="138">
        <v>9.6178230750019189E-3</v>
      </c>
      <c r="C7" s="10"/>
      <c r="D7" s="10"/>
    </row>
    <row r="8" spans="1:4" ht="14.25">
      <c r="A8" s="146" t="s">
        <v>112</v>
      </c>
      <c r="B8" s="139">
        <v>-1.1126062445444399E-2</v>
      </c>
      <c r="C8" s="10"/>
      <c r="D8" s="10"/>
    </row>
    <row r="9" spans="1:4" ht="14.25">
      <c r="A9" s="146" t="s">
        <v>18</v>
      </c>
      <c r="B9" s="139">
        <v>-8.38261548761432E-3</v>
      </c>
      <c r="C9" s="10"/>
      <c r="D9" s="10"/>
    </row>
    <row r="10" spans="1:4" ht="14.25">
      <c r="A10" s="146" t="s">
        <v>17</v>
      </c>
      <c r="B10" s="139">
        <v>-1.1190689346464199E-3</v>
      </c>
      <c r="C10" s="10"/>
      <c r="D10" s="10"/>
    </row>
    <row r="11" spans="1:4" ht="14.25">
      <c r="A11" s="146" t="s">
        <v>150</v>
      </c>
      <c r="B11" s="139">
        <v>4.8307848790367425E-2</v>
      </c>
      <c r="C11" s="10"/>
      <c r="D11" s="10"/>
    </row>
    <row r="12" spans="1:4" ht="14.25">
      <c r="A12" s="146" t="s">
        <v>151</v>
      </c>
      <c r="B12" s="139">
        <v>4.1921443042727935E-2</v>
      </c>
      <c r="C12" s="10"/>
      <c r="D12" s="10"/>
    </row>
    <row r="13" spans="1:4" ht="14.25">
      <c r="A13" s="146" t="s">
        <v>152</v>
      </c>
      <c r="B13" s="139">
        <v>1.8986301369863012E-2</v>
      </c>
      <c r="C13" s="10"/>
      <c r="D13" s="10"/>
    </row>
    <row r="14" spans="1:4" ht="15" thickBot="1">
      <c r="A14" s="215" t="s">
        <v>153</v>
      </c>
      <c r="B14" s="140">
        <v>1.8369455014875635E-2</v>
      </c>
      <c r="C14" s="10"/>
      <c r="D14" s="10"/>
    </row>
    <row r="15" spans="1:4">
      <c r="B15" s="10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 ht="14.25">
      <c r="A18" s="54"/>
      <c r="B18" s="55"/>
      <c r="C18" s="10"/>
      <c r="D18" s="10"/>
    </row>
    <row r="19" spans="1:4" ht="14.25">
      <c r="A19" s="54"/>
      <c r="B19" s="55"/>
      <c r="C19" s="10"/>
      <c r="D19" s="10"/>
    </row>
    <row r="20" spans="1:4" ht="14.25">
      <c r="A20" s="54"/>
      <c r="B20" s="55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2016-09-09T08:47:08Z</dcterms:modified>
</cp:coreProperties>
</file>