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Q4_2019\! Eng\"/>
    </mc:Choice>
  </mc:AlternateContent>
  <bookViews>
    <workbookView xWindow="1116" yWindow="0" windowWidth="21852" windowHeight="9252" tabRatio="917"/>
  </bookViews>
  <sheets>
    <sheet name="Іndices-Ukraine and the World" sheetId="30" r:id="rId1"/>
    <sheet name="Stock Market of Ukraine" sheetId="54" r:id="rId2"/>
    <sheet name="Number of AMC-CII-NPF-IC" sheetId="55" r:id="rId3"/>
    <sheet name="Assets_NAV_Net Inflow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2" hidden="1">{#N/A,#N/A,FALSE,"т02бд"}</definedName>
    <definedName name="____________a11" localSheetId="1" hidden="1">{#N/A,#N/A,FALSE,"т02бд"}</definedName>
    <definedName name="____________a11" hidden="1">{#N/A,#N/A,FALSE,"т02бд"}</definedName>
    <definedName name="____________t06" localSheetId="2" hidden="1">{#N/A,#N/A,FALSE,"т04"}</definedName>
    <definedName name="____________t06" localSheetId="1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2" hidden="1">{#N/A,#N/A,FALSE,"т02бд"}</definedName>
    <definedName name="__________a11" localSheetId="1" hidden="1">{#N/A,#N/A,FALSE,"т02бд"}</definedName>
    <definedName name="__________a11" hidden="1">{#N/A,#N/A,FALSE,"т02бд"}</definedName>
    <definedName name="__________t06" localSheetId="2" hidden="1">{#N/A,#N/A,FALSE,"т04"}</definedName>
    <definedName name="__________t06" localSheetId="1" hidden="1">{#N/A,#N/A,FALSE,"т04"}</definedName>
    <definedName name="__________t06" hidden="1">{#N/A,#N/A,FALSE,"т04"}</definedName>
    <definedName name="________a11" localSheetId="2" hidden="1">{#N/A,#N/A,FALSE,"т02бд"}</definedName>
    <definedName name="________a11" localSheetId="1" hidden="1">{#N/A,#N/A,FALSE,"т02бд"}</definedName>
    <definedName name="________a11" hidden="1">{#N/A,#N/A,FALSE,"т02бд"}</definedName>
    <definedName name="________t06" localSheetId="2" hidden="1">{#N/A,#N/A,FALSE,"т04"}</definedName>
    <definedName name="________t06" localSheetId="1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2" hidden="1">{#N/A,#N/A,FALSE,"т02бд"}</definedName>
    <definedName name="______a11" localSheetId="1" hidden="1">{#N/A,#N/A,FALSE,"т02бд"}</definedName>
    <definedName name="______a11" hidden="1">{#N/A,#N/A,FALSE,"т02бд"}</definedName>
    <definedName name="______t06" localSheetId="2" hidden="1">{#N/A,#N/A,FALSE,"т04"}</definedName>
    <definedName name="______t06" localSheetId="1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2" hidden="1">{#N/A,#N/A,FALSE,"т02бд"}</definedName>
    <definedName name="____a11" localSheetId="1" hidden="1">{#N/A,#N/A,FALSE,"т02бд"}</definedName>
    <definedName name="____a11" hidden="1">{#N/A,#N/A,FALSE,"т02бд"}</definedName>
    <definedName name="____t06" localSheetId="2" hidden="1">{#N/A,#N/A,FALSE,"т04"}</definedName>
    <definedName name="____t06" localSheetId="1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2" hidden="1">{#N/A,#N/A,FALSE,"т02бд"}</definedName>
    <definedName name="__a11" localSheetId="1" hidden="1">{#N/A,#N/A,FALSE,"т02бд"}</definedName>
    <definedName name="__a11" hidden="1">{#N/A,#N/A,FALSE,"т02бд"}</definedName>
    <definedName name="__t06" localSheetId="2" hidden="1">{#N/A,#N/A,FALSE,"т04"}</definedName>
    <definedName name="__t06" localSheetId="1" hidden="1">{#N/A,#N/A,FALSE,"т04"}</definedName>
    <definedName name="__t06" hidden="1">{#N/A,#N/A,FALSE,"т04"}</definedName>
    <definedName name="_18_Лют_09" localSheetId="2">#REF!</definedName>
    <definedName name="_18_Лют_09" localSheetId="1">#REF!</definedName>
    <definedName name="_18_Лют_09">#REF!</definedName>
    <definedName name="_19_Лют_09" localSheetId="2">#REF!</definedName>
    <definedName name="_19_Лют_09" localSheetId="1">#REF!</definedName>
    <definedName name="_19_Лют_09">#REF!</definedName>
    <definedName name="_19_Лют_09_ВЧА" localSheetId="2">#REF!</definedName>
    <definedName name="_19_Лют_09_ВЧА" localSheetId="1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xlnm._FilterDatabase" localSheetId="0" hidden="1">'Іndices-Ukraine and the World'!#REF!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2">[2]табл1!#REF!</definedName>
    <definedName name="cevv" localSheetId="1">[2]табл1!#REF!</definedName>
    <definedName name="cevv">[2]табл1!#REF!</definedName>
    <definedName name="d" localSheetId="2" hidden="1">{#N/A,#N/A,FALSE,"т02бд"}</definedName>
    <definedName name="d" localSheetId="1" hidden="1">{#N/A,#N/A,FALSE,"т02бд"}</definedName>
    <definedName name="d" hidden="1">{#N/A,#N/A,FALSE,"т02бд"}</definedName>
    <definedName name="_xlnm.Database" localSheetId="2">#REF!</definedName>
    <definedName name="_xlnm.Database" localSheetId="1">#REF!</definedName>
    <definedName name="_xlnm.Database">#REF!</definedName>
    <definedName name="ic" localSheetId="3" hidden="1">{#N/A,#N/A,FALSE,"т02бд"}</definedName>
    <definedName name="ic" localSheetId="2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2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2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3" hidden="1">{#N/A,#N/A,FALSE,"т02бд"}</definedName>
    <definedName name="tt" localSheetId="2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2" hidden="1">{#N/A,#N/A,FALSE,"т02бд"}</definedName>
    <definedName name="ven_vcha" localSheetId="1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2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2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2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3" hidden="1">{#N/A,#N/A,FALSE,"т02бд"}</definedName>
    <definedName name="ГЦ" localSheetId="2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2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2">#REF!</definedName>
    <definedName name="збз1998" localSheetId="1">#REF!</definedName>
    <definedName name="збз1998">#REF!</definedName>
    <definedName name="ии" localSheetId="3" hidden="1">{#N/A,#N/A,FALSE,"т02бд"}</definedName>
    <definedName name="ии" localSheetId="2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2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2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2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2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2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2">#REF!</definedName>
    <definedName name="т01" localSheetId="1">#REF!</definedName>
    <definedName name="т01">#REF!</definedName>
    <definedName name="т05" localSheetId="3" hidden="1">{#N/A,#N/A,FALSE,"т04"}</definedName>
    <definedName name="т05" localSheetId="2" hidden="1">{#N/A,#N/A,FALSE,"т04"}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2">#REF!</definedName>
    <definedName name="т06" localSheetId="1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2">#REF!</definedName>
    <definedName name="т17.2" localSheetId="1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2">#REF!</definedName>
    <definedName name="т17.4" localSheetId="1">#REF!</definedName>
    <definedName name="т17.4">#REF!</definedName>
    <definedName name="т17.4.1999" localSheetId="2">#REF!</definedName>
    <definedName name="т17.4.1999" localSheetId="1">#REF!</definedName>
    <definedName name="т17.4.1999">#REF!</definedName>
    <definedName name="т17.4.2001" localSheetId="2">#REF!</definedName>
    <definedName name="т17.4.2001" localSheetId="1">#REF!</definedName>
    <definedName name="т17.4.2001">#REF!</definedName>
    <definedName name="т17.5" localSheetId="2">#REF!</definedName>
    <definedName name="т17.5" localSheetId="1">#REF!</definedName>
    <definedName name="т17.5">#REF!</definedName>
    <definedName name="т17.5.2001" localSheetId="2">#REF!</definedName>
    <definedName name="т17.5.2001" localSheetId="1">#REF!</definedName>
    <definedName name="т17.5.2001">#REF!</definedName>
    <definedName name="т17.7" localSheetId="2">#REF!</definedName>
    <definedName name="т17.7" localSheetId="1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2" hidden="1">{#N/A,#N/A,FALSE,"т02бд"}</definedName>
    <definedName name="ц" localSheetId="1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2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2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36" l="1"/>
  <c r="M20" i="54"/>
  <c r="K20" i="54"/>
  <c r="L20" i="54"/>
  <c r="I19" i="54"/>
  <c r="L17" i="54"/>
  <c r="M17" i="54"/>
  <c r="K17" i="54"/>
  <c r="J4" i="54"/>
  <c r="K8" i="54"/>
  <c r="L3" i="54" l="1"/>
  <c r="G8" i="36" l="1"/>
  <c r="H4" i="36" l="1"/>
  <c r="G4" i="36"/>
  <c r="K12" i="54" l="1"/>
  <c r="H8" i="36" l="1"/>
  <c r="K3" i="54"/>
  <c r="J14" i="54" l="1"/>
  <c r="J15" i="54" s="1"/>
  <c r="J12" i="54"/>
  <c r="J13" i="54" s="1"/>
  <c r="J10" i="54"/>
  <c r="J11" i="54" s="1"/>
  <c r="J8" i="54"/>
  <c r="J9" i="54" s="1"/>
  <c r="J6" i="54"/>
  <c r="J7" i="54" s="1"/>
  <c r="J3" i="54"/>
  <c r="J5" i="54" s="1"/>
  <c r="J16" i="54" l="1"/>
  <c r="M3" i="54"/>
  <c r="M4" i="54"/>
  <c r="B9" i="36"/>
  <c r="F22" i="55"/>
  <c r="F21" i="55"/>
  <c r="F20" i="55"/>
  <c r="F19" i="55"/>
  <c r="F18" i="55"/>
  <c r="K28" i="54" l="1"/>
  <c r="H17" i="36" l="1"/>
  <c r="G17" i="36"/>
  <c r="G16" i="36"/>
  <c r="H15" i="36"/>
  <c r="G15" i="36"/>
  <c r="F9" i="36"/>
  <c r="H9" i="36" s="1"/>
  <c r="E9" i="36"/>
  <c r="D9" i="36"/>
  <c r="C9" i="36"/>
  <c r="H7" i="36"/>
  <c r="G7" i="36"/>
  <c r="H6" i="36"/>
  <c r="G6" i="36"/>
  <c r="H5" i="36"/>
  <c r="G5" i="36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F3" i="55"/>
  <c r="J31" i="54"/>
  <c r="I31" i="54"/>
  <c r="K31" i="54" s="1"/>
  <c r="M30" i="54"/>
  <c r="L30" i="54"/>
  <c r="K30" i="54"/>
  <c r="J29" i="54"/>
  <c r="I29" i="54"/>
  <c r="K29" i="54" s="1"/>
  <c r="M28" i="54"/>
  <c r="L28" i="54"/>
  <c r="J27" i="54"/>
  <c r="I27" i="54"/>
  <c r="J25" i="54"/>
  <c r="I25" i="54"/>
  <c r="J23" i="54"/>
  <c r="I23" i="54"/>
  <c r="L23" i="54" s="1"/>
  <c r="M22" i="54"/>
  <c r="L22" i="54"/>
  <c r="K22" i="54"/>
  <c r="J21" i="54"/>
  <c r="I21" i="54"/>
  <c r="L21" i="54" s="1"/>
  <c r="J19" i="54"/>
  <c r="K19" i="54"/>
  <c r="M18" i="54"/>
  <c r="L18" i="54"/>
  <c r="K18" i="54"/>
  <c r="I15" i="54"/>
  <c r="I13" i="54"/>
  <c r="I11" i="54"/>
  <c r="K11" i="54" s="1"/>
  <c r="M10" i="54"/>
  <c r="L10" i="54"/>
  <c r="K10" i="54"/>
  <c r="I9" i="54"/>
  <c r="K9" i="54" s="1"/>
  <c r="M8" i="54"/>
  <c r="L8" i="54"/>
  <c r="I7" i="54"/>
  <c r="L7" i="54" s="1"/>
  <c r="M6" i="54"/>
  <c r="L6" i="54"/>
  <c r="K6" i="54"/>
  <c r="I5" i="54"/>
  <c r="K5" i="54" s="1"/>
  <c r="L4" i="54"/>
  <c r="K4" i="54"/>
  <c r="F7" i="30"/>
  <c r="E7" i="30"/>
  <c r="F13" i="30"/>
  <c r="E13" i="30"/>
  <c r="F8" i="30"/>
  <c r="E8" i="30"/>
  <c r="F11" i="30"/>
  <c r="E11" i="30"/>
  <c r="F12" i="30"/>
  <c r="E12" i="30"/>
  <c r="F14" i="30"/>
  <c r="E14" i="30"/>
  <c r="F3" i="30"/>
  <c r="E3" i="30"/>
  <c r="F16" i="30"/>
  <c r="E16" i="30"/>
  <c r="F6" i="30"/>
  <c r="E6" i="30"/>
  <c r="F18" i="30"/>
  <c r="E18" i="30"/>
  <c r="F9" i="30"/>
  <c r="E9" i="30"/>
  <c r="F15" i="30"/>
  <c r="E15" i="30"/>
  <c r="F4" i="30"/>
  <c r="E4" i="30"/>
  <c r="F10" i="30"/>
  <c r="E10" i="30"/>
  <c r="F17" i="30"/>
  <c r="E17" i="30"/>
  <c r="F19" i="30"/>
  <c r="E19" i="30"/>
  <c r="F20" i="30"/>
  <c r="E20" i="30"/>
  <c r="F5" i="30"/>
  <c r="E5" i="30"/>
  <c r="J32" i="54" l="1"/>
  <c r="M31" i="54"/>
  <c r="M5" i="54"/>
  <c r="M21" i="54"/>
  <c r="M11" i="54"/>
  <c r="M7" i="54"/>
  <c r="M9" i="54"/>
  <c r="M23" i="54"/>
  <c r="M29" i="54"/>
  <c r="K23" i="54"/>
  <c r="K13" i="54"/>
  <c r="L11" i="54"/>
  <c r="L5" i="54"/>
  <c r="I16" i="54"/>
  <c r="L16" i="54" s="1"/>
  <c r="L9" i="54"/>
  <c r="K21" i="54"/>
  <c r="L31" i="54"/>
  <c r="K7" i="54"/>
  <c r="I32" i="54"/>
  <c r="L29" i="54"/>
  <c r="L19" i="54"/>
  <c r="M19" i="54"/>
  <c r="G9" i="36"/>
  <c r="M16" i="54" l="1"/>
  <c r="K16" i="54"/>
</calcChain>
</file>

<file path=xl/sharedStrings.xml><?xml version="1.0" encoding="utf-8"?>
<sst xmlns="http://schemas.openxmlformats.org/spreadsheetml/2006/main" count="208" uniqueCount="108">
  <si>
    <t>-</t>
  </si>
  <si>
    <t>31.12.2014 (2014)</t>
  </si>
  <si>
    <t>31.12.2015 (2015)</t>
  </si>
  <si>
    <t>http://www.bloomberg.com/markets/stocks/world-indexes</t>
  </si>
  <si>
    <t>31.12.2016 (2016)</t>
  </si>
  <si>
    <t>31.12.2017 (2017)</t>
  </si>
  <si>
    <t>31.12.2018 (2018)</t>
  </si>
  <si>
    <t>x</t>
  </si>
  <si>
    <t>***SEs' Trading Volume, UAH bn</t>
  </si>
  <si>
    <t>2015</t>
  </si>
  <si>
    <t>2016</t>
  </si>
  <si>
    <t>31.12.2019 (2019)</t>
  </si>
  <si>
    <t>https://www.uaib.com.ua/analituaib/rankings/kua</t>
  </si>
  <si>
    <t>https://www.uaib.com.ua/analituaib/rankings/ici</t>
  </si>
  <si>
    <t>* According to Bloomberg and Stock Exchanges</t>
  </si>
  <si>
    <t>RTS (Russia)</t>
  </si>
  <si>
    <t>MICEX (Russia)</t>
  </si>
  <si>
    <t>Ibovespa Sao Paulo SE Index (Brazil)</t>
  </si>
  <si>
    <t>BIST 100 National Index (Тurkey)</t>
  </si>
  <si>
    <t>NIKKEI 225 (Japan)</t>
  </si>
  <si>
    <t>S&amp;P 500 (USA)</t>
  </si>
  <si>
    <t>HANG SENG (Hong-Kong)</t>
  </si>
  <si>
    <t>S&amp;P BSE SENSEX Index (India)</t>
  </si>
  <si>
    <t>DAX (Germany)</t>
  </si>
  <si>
    <t>DJIA (USA)</t>
  </si>
  <si>
    <t>CAC 40 (France)</t>
  </si>
  <si>
    <t>SHANGHAI SE COMPOSITE (China)</t>
  </si>
  <si>
    <t>FTSE/JSE Africa All-Share Index (RSA)</t>
  </si>
  <si>
    <t>FTSE 100 (Great Britain)</t>
  </si>
  <si>
    <t>WSE WIG 20 (Poland)</t>
  </si>
  <si>
    <t>Cyprus SE General Index (Cyprus)</t>
  </si>
  <si>
    <t>UX (Ukraine)</t>
  </si>
  <si>
    <t>PFTS (Ukraine)</t>
  </si>
  <si>
    <t>Q4 2019</t>
  </si>
  <si>
    <t>Indexes</t>
  </si>
  <si>
    <t>share of "listing" securities in all securities in the lists of all SEs</t>
  </si>
  <si>
    <t>State bonds (OVDP)</t>
  </si>
  <si>
    <t>share in "listing" securities of all SEs</t>
  </si>
  <si>
    <t>equities*</t>
  </si>
  <si>
    <t>corporate bonds</t>
  </si>
  <si>
    <t>municipal bonds**</t>
  </si>
  <si>
    <t>NBU deposit certificates</t>
  </si>
  <si>
    <t>share (total)</t>
  </si>
  <si>
    <t>Trading volume on all stock exchanges in total, UAH M, incl.:</t>
  </si>
  <si>
    <t>share of trading volume on all SEs</t>
  </si>
  <si>
    <t>equities</t>
  </si>
  <si>
    <t>municipal bonds</t>
  </si>
  <si>
    <t>investment certificates</t>
  </si>
  <si>
    <t>derivatives (excl. state derivatives)</t>
  </si>
  <si>
    <t>31.12.2018 (Q4 2018)</t>
  </si>
  <si>
    <t>30.09.2019 (Q3 2019)</t>
  </si>
  <si>
    <t>31.12.2019 (Q4 2019)</t>
  </si>
  <si>
    <t>Q4 2019 change</t>
  </si>
  <si>
    <t>2019 change</t>
  </si>
  <si>
    <t>2018 change</t>
  </si>
  <si>
    <t>Annual change in Q4 2019</t>
  </si>
  <si>
    <t>Sources: data on securities in lists of stock exchanges and trading volumes - NSSMC, stock exchanges; calculations - UAIB.</t>
  </si>
  <si>
    <t>Number of AMC and CII</t>
  </si>
  <si>
    <t>Date</t>
  </si>
  <si>
    <t>Number of all AMC</t>
  </si>
  <si>
    <t>Number of AMC with CII under management</t>
  </si>
  <si>
    <t>Number of AMC without CII under management</t>
  </si>
  <si>
    <t>Number of CII under management (registered ones)</t>
  </si>
  <si>
    <t>Number of registered CII per one AMC</t>
  </si>
  <si>
    <t>Number of formed CII (those that  have reached the standard for minimum asset value)</t>
  </si>
  <si>
    <t>Number of NPF under AMC management (rhs)</t>
  </si>
  <si>
    <t>Number of IC with assets under AMC management (rhs)</t>
  </si>
  <si>
    <t>* AMC - asset management company; CII - collective investment institution; NPF - private pension fund</t>
  </si>
  <si>
    <t xml:space="preserve"> For more information about the results of the AMC asset management of CII, NPF and IC, see:</t>
  </si>
  <si>
    <t>AMC Ranking</t>
  </si>
  <si>
    <t>CII Ranking</t>
  </si>
  <si>
    <t>Annual change</t>
  </si>
  <si>
    <t>UAH M</t>
  </si>
  <si>
    <t>Funds</t>
  </si>
  <si>
    <t>CII*, including:</t>
  </si>
  <si>
    <t>Open-ended (rhs)</t>
  </si>
  <si>
    <t>Venture</t>
  </si>
  <si>
    <t>NPF (rhs)</t>
  </si>
  <si>
    <t>IC (rhs)</t>
  </si>
  <si>
    <t>Total</t>
  </si>
  <si>
    <t>CII NAV*</t>
  </si>
  <si>
    <t>CII*,including:</t>
  </si>
  <si>
    <t>Open-ended</t>
  </si>
  <si>
    <t>Net Flow of Capital in Open-Ended CII</t>
  </si>
  <si>
    <t xml:space="preserve">Quarterly </t>
  </si>
  <si>
    <t>Q1</t>
  </si>
  <si>
    <t>Q2</t>
  </si>
  <si>
    <t>Q3</t>
  </si>
  <si>
    <t>Q4</t>
  </si>
  <si>
    <t>Net inflow / outflow for the corresponding quarter, UAH M</t>
  </si>
  <si>
    <t>Q1'19</t>
  </si>
  <si>
    <t>Q2 '19</t>
  </si>
  <si>
    <t>Q3'19</t>
  </si>
  <si>
    <t>Q4'19</t>
  </si>
  <si>
    <t>** As at December 31, 2019, there were six issues of municipal bonds on the SEs lists: three of the Lviv, two of the Ivano-Frankivsk and one of the Khakiv City Councils.</t>
  </si>
  <si>
    <t>State bonds (OVDP + OZDP)</t>
  </si>
  <si>
    <t xml:space="preserve">Indicators of the Stock Market of Ukraine </t>
  </si>
  <si>
    <t>Indicator / Date (Period)</t>
  </si>
  <si>
    <t>Annual change 2019</t>
  </si>
  <si>
    <t>* Operating CIIs that have reached the standard for minimum asset value (were 'established'), are under AMC management and reported for the relevant period (as at the reporting date).</t>
  </si>
  <si>
    <t>Cumulatively YTD</t>
  </si>
  <si>
    <t>Number of securities in stock exchanges lists, incl.:</t>
  </si>
  <si>
    <t>Number of securities in stock exchanges registers ('listing'), incl.:</t>
  </si>
  <si>
    <t>Stock Indices: Ukraine and the World</t>
  </si>
  <si>
    <t>Ranking in the table by quarterly figures.</t>
  </si>
  <si>
    <t>Ranking in the chart by yearly figures.</t>
  </si>
  <si>
    <t>* Including depositary receipts of MHP S.A., excluding corporate investment funds' shares (as of 31.12.2019 there were equities of one CIF).</t>
  </si>
  <si>
    <t>Assets Under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</si>
</sst>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9"/>
      <color indexed="8"/>
      <name val="Arial"/>
      <family val="2"/>
      <charset val="204"/>
    </font>
    <font>
      <u/>
      <sz val="9"/>
      <color indexed="12"/>
      <name val="Arial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/>
      <right/>
      <top style="dotted">
        <color indexed="55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0" tint="-0.499984740745262"/>
      </left>
      <right/>
      <top style="medium">
        <color indexed="21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indexed="21"/>
      </bottom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rgb="FF006666"/>
      </bottom>
      <diagonal/>
    </border>
    <border>
      <left/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</borders>
  <cellStyleXfs count="237">
    <xf numFmtId="0" fontId="0" fillId="0" borderId="0"/>
    <xf numFmtId="49" fontId="14" fillId="0" borderId="0">
      <alignment horizontal="centerContinuous" vertical="top" wrapText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4" fillId="0" borderId="3">
      <alignment horizontal="centerContinuous" vertical="top" wrapText="1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9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3" fillId="0" borderId="0"/>
    <xf numFmtId="0" fontId="25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1" fillId="4" borderId="0" applyNumberFormat="0" applyBorder="0" applyAlignment="0" applyProtection="0"/>
    <xf numFmtId="49" fontId="14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6" fillId="0" borderId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58" fillId="0" borderId="0">
      <alignment vertical="top"/>
    </xf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0" fontId="60" fillId="55" borderId="0" applyNumberFormat="0" applyBorder="0" applyAlignment="0" applyProtection="0"/>
    <xf numFmtId="0" fontId="60" fillId="55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61" fillId="35" borderId="77" applyNumberFormat="0" applyAlignment="0" applyProtection="0"/>
    <xf numFmtId="0" fontId="61" fillId="35" borderId="77" applyNumberFormat="0" applyAlignment="0" applyProtection="0"/>
    <xf numFmtId="0" fontId="62" fillId="36" borderId="78" applyNumberFormat="0" applyAlignment="0" applyProtection="0"/>
    <xf numFmtId="0" fontId="62" fillId="36" borderId="78" applyNumberFormat="0" applyAlignment="0" applyProtection="0"/>
    <xf numFmtId="0" fontId="63" fillId="36" borderId="77" applyNumberFormat="0" applyAlignment="0" applyProtection="0"/>
    <xf numFmtId="0" fontId="63" fillId="36" borderId="77" applyNumberFormat="0" applyAlignment="0" applyProtection="0"/>
    <xf numFmtId="0" fontId="64" fillId="0" borderId="74" applyNumberFormat="0" applyFill="0" applyAlignment="0" applyProtection="0"/>
    <xf numFmtId="0" fontId="64" fillId="0" borderId="74" applyNumberFormat="0" applyFill="0" applyAlignment="0" applyProtection="0"/>
    <xf numFmtId="0" fontId="65" fillId="0" borderId="75" applyNumberFormat="0" applyFill="0" applyAlignment="0" applyProtection="0"/>
    <xf numFmtId="0" fontId="65" fillId="0" borderId="75" applyNumberFormat="0" applyFill="0" applyAlignment="0" applyProtection="0"/>
    <xf numFmtId="0" fontId="66" fillId="0" borderId="76" applyNumberFormat="0" applyFill="0" applyAlignment="0" applyProtection="0"/>
    <xf numFmtId="0" fontId="66" fillId="0" borderId="76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2" applyNumberFormat="0" applyFill="0" applyAlignment="0" applyProtection="0"/>
    <xf numFmtId="0" fontId="67" fillId="0" borderId="82" applyNumberFormat="0" applyFill="0" applyAlignment="0" applyProtection="0"/>
    <xf numFmtId="0" fontId="68" fillId="37" borderId="80" applyNumberFormat="0" applyAlignment="0" applyProtection="0"/>
    <xf numFmtId="0" fontId="68" fillId="37" borderId="80" applyNumberFormat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57" fillId="0" borderId="0"/>
    <xf numFmtId="0" fontId="57" fillId="0" borderId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38" borderId="81" applyNumberFormat="0" applyFont="0" applyAlignment="0" applyProtection="0"/>
    <xf numFmtId="0" fontId="59" fillId="38" borderId="81" applyNumberFormat="0" applyFont="0" applyAlignment="0" applyProtection="0"/>
    <xf numFmtId="0" fontId="72" fillId="0" borderId="79" applyNumberFormat="0" applyFill="0" applyAlignment="0" applyProtection="0"/>
    <xf numFmtId="0" fontId="72" fillId="0" borderId="7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4" fillId="0" borderId="0"/>
    <xf numFmtId="0" fontId="4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1" borderId="8" applyNumberFormat="0" applyAlignment="0" applyProtection="0"/>
    <xf numFmtId="0" fontId="36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61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14" fontId="6" fillId="0" borderId="0" xfId="57" applyNumberFormat="1" applyBorder="1"/>
    <xf numFmtId="0" fontId="6" fillId="0" borderId="0" xfId="57" applyAlignment="1"/>
    <xf numFmtId="0" fontId="12" fillId="0" borderId="15" xfId="57" applyFont="1" applyBorder="1" applyAlignment="1">
      <alignment horizontal="center" vertical="center" wrapText="1"/>
    </xf>
    <xf numFmtId="4" fontId="6" fillId="0" borderId="0" xfId="57" applyNumberFormat="1" applyBorder="1"/>
    <xf numFmtId="0" fontId="6" fillId="0" borderId="0" xfId="60"/>
    <xf numFmtId="0" fontId="7" fillId="0" borderId="26" xfId="57" applyFont="1" applyBorder="1" applyAlignment="1">
      <alignment horizontal="center" vertical="center" wrapText="1"/>
    </xf>
    <xf numFmtId="14" fontId="7" fillId="0" borderId="24" xfId="57" applyNumberFormat="1" applyFont="1" applyFill="1" applyBorder="1" applyAlignment="1">
      <alignment horizontal="center" vertical="center" wrapText="1"/>
    </xf>
    <xf numFmtId="10" fontId="12" fillId="0" borderId="25" xfId="5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6" fillId="0" borderId="0" xfId="57" applyFill="1"/>
    <xf numFmtId="165" fontId="17" fillId="0" borderId="19" xfId="57" applyNumberFormat="1" applyFont="1" applyFill="1" applyBorder="1" applyAlignment="1">
      <alignment horizontal="right" vertical="center"/>
    </xf>
    <xf numFmtId="0" fontId="16" fillId="0" borderId="0" xfId="57" applyFont="1" applyFill="1"/>
    <xf numFmtId="0" fontId="22" fillId="0" borderId="52" xfId="57" applyFont="1" applyFill="1" applyBorder="1" applyAlignment="1"/>
    <xf numFmtId="0" fontId="6" fillId="0" borderId="0" xfId="57" applyAlignment="1">
      <alignment horizontal="left"/>
    </xf>
    <xf numFmtId="0" fontId="23" fillId="0" borderId="0" xfId="31" applyFont="1" applyAlignment="1" applyProtection="1">
      <alignment horizontal="left"/>
    </xf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5" fillId="0" borderId="0" xfId="46" applyFont="1"/>
    <xf numFmtId="0" fontId="9" fillId="0" borderId="25" xfId="57" applyFont="1" applyFill="1" applyBorder="1" applyAlignment="1">
      <alignment horizontal="center" vertical="center" wrapText="1"/>
    </xf>
    <xf numFmtId="14" fontId="12" fillId="0" borderId="25" xfId="57" applyNumberFormat="1" applyFont="1" applyFill="1" applyBorder="1" applyAlignment="1">
      <alignment horizontal="center" vertical="center" wrapText="1"/>
    </xf>
    <xf numFmtId="0" fontId="22" fillId="0" borderId="52" xfId="57" applyFont="1" applyFill="1" applyBorder="1" applyAlignment="1">
      <alignment horizontal="right"/>
    </xf>
    <xf numFmtId="14" fontId="46" fillId="0" borderId="25" xfId="57" applyNumberFormat="1" applyFont="1" applyFill="1" applyBorder="1" applyAlignment="1">
      <alignment horizontal="center" vertical="center" wrapText="1"/>
    </xf>
    <xf numFmtId="165" fontId="4" fillId="0" borderId="28" xfId="57" applyNumberFormat="1" applyFont="1" applyFill="1" applyBorder="1" applyAlignment="1">
      <alignment horizontal="right" vertical="center"/>
    </xf>
    <xf numFmtId="165" fontId="17" fillId="0" borderId="28" xfId="57" applyNumberFormat="1" applyFont="1" applyFill="1" applyBorder="1" applyAlignment="1">
      <alignment horizontal="right" vertical="center"/>
    </xf>
    <xf numFmtId="165" fontId="4" fillId="0" borderId="49" xfId="57" applyNumberFormat="1" applyFont="1" applyFill="1" applyBorder="1" applyAlignment="1">
      <alignment horizontal="right" vertical="center"/>
    </xf>
    <xf numFmtId="0" fontId="4" fillId="0" borderId="0" xfId="0" applyFont="1"/>
    <xf numFmtId="0" fontId="6" fillId="0" borderId="0" xfId="57" applyFill="1" applyAlignment="1">
      <alignment horizontal="left"/>
    </xf>
    <xf numFmtId="0" fontId="9" fillId="0" borderId="0" xfId="0" applyFont="1"/>
    <xf numFmtId="14" fontId="7" fillId="0" borderId="34" xfId="58" applyNumberFormat="1" applyFont="1" applyFill="1" applyBorder="1" applyAlignment="1">
      <alignment horizontal="center" vertical="center" wrapText="1"/>
    </xf>
    <xf numFmtId="0" fontId="18" fillId="0" borderId="35" xfId="58" applyFont="1" applyFill="1" applyBorder="1" applyAlignment="1">
      <alignment horizontal="center" vertical="center" wrapText="1"/>
    </xf>
    <xf numFmtId="0" fontId="6" fillId="0" borderId="0" xfId="57"/>
    <xf numFmtId="14" fontId="12" fillId="0" borderId="25" xfId="57" applyNumberFormat="1" applyFont="1" applyFill="1" applyBorder="1" applyAlignment="1">
      <alignment horizontal="center" vertical="center" wrapText="1"/>
    </xf>
    <xf numFmtId="0" fontId="13" fillId="0" borderId="16" xfId="57" applyFont="1" applyBorder="1" applyAlignment="1">
      <alignment horizontal="right" vertical="center"/>
    </xf>
    <xf numFmtId="0" fontId="13" fillId="0" borderId="17" xfId="57" applyFont="1" applyBorder="1" applyAlignment="1">
      <alignment horizontal="right" vertical="center"/>
    </xf>
    <xf numFmtId="0" fontId="48" fillId="0" borderId="0" xfId="57" applyFont="1" applyFill="1" applyBorder="1" applyAlignment="1">
      <alignment horizontal="left" vertical="center"/>
    </xf>
    <xf numFmtId="167" fontId="46" fillId="0" borderId="21" xfId="57" applyNumberFormat="1" applyFont="1" applyFill="1" applyBorder="1" applyAlignment="1">
      <alignment vertical="center"/>
    </xf>
    <xf numFmtId="167" fontId="13" fillId="0" borderId="23" xfId="57" applyNumberFormat="1" applyFont="1" applyFill="1" applyBorder="1" applyAlignment="1">
      <alignment vertical="center"/>
    </xf>
    <xf numFmtId="167" fontId="47" fillId="0" borderId="23" xfId="57" applyNumberFormat="1" applyFont="1" applyFill="1" applyBorder="1" applyAlignment="1">
      <alignment vertical="center"/>
    </xf>
    <xf numFmtId="167" fontId="46" fillId="0" borderId="23" xfId="57" applyNumberFormat="1" applyFont="1" applyFill="1" applyBorder="1" applyAlignment="1">
      <alignment vertical="center"/>
    </xf>
    <xf numFmtId="165" fontId="46" fillId="0" borderId="21" xfId="67" applyNumberFormat="1" applyFont="1" applyFill="1" applyBorder="1" applyAlignment="1">
      <alignment vertical="center"/>
    </xf>
    <xf numFmtId="165" fontId="47" fillId="0" borderId="23" xfId="67" applyNumberFormat="1" applyFont="1" applyFill="1" applyBorder="1" applyAlignment="1">
      <alignment vertical="center"/>
    </xf>
    <xf numFmtId="165" fontId="46" fillId="0" borderId="23" xfId="67" applyNumberFormat="1" applyFont="1" applyFill="1" applyBorder="1" applyAlignment="1">
      <alignment vertical="center"/>
    </xf>
    <xf numFmtId="165" fontId="46" fillId="0" borderId="51" xfId="67" applyNumberFormat="1" applyFont="1" applyFill="1" applyBorder="1" applyAlignment="1">
      <alignment vertical="center"/>
    </xf>
    <xf numFmtId="165" fontId="46" fillId="0" borderId="27" xfId="67" applyNumberFormat="1" applyFont="1" applyFill="1" applyBorder="1" applyAlignment="1">
      <alignment vertical="center"/>
    </xf>
    <xf numFmtId="165" fontId="13" fillId="0" borderId="23" xfId="67" applyNumberFormat="1" applyFont="1" applyFill="1" applyBorder="1" applyAlignment="1">
      <alignment vertical="center"/>
    </xf>
    <xf numFmtId="167" fontId="6" fillId="0" borderId="0" xfId="57" applyNumberFormat="1" applyBorder="1"/>
    <xf numFmtId="167" fontId="46" fillId="0" borderId="13" xfId="57" applyNumberFormat="1" applyFont="1" applyFill="1" applyBorder="1" applyAlignment="1">
      <alignment vertical="center"/>
    </xf>
    <xf numFmtId="165" fontId="47" fillId="0" borderId="22" xfId="67" applyNumberFormat="1" applyFont="1" applyFill="1" applyBorder="1" applyAlignment="1">
      <alignment vertical="center"/>
    </xf>
    <xf numFmtId="4" fontId="6" fillId="0" borderId="18" xfId="57" applyNumberFormat="1" applyFont="1" applyFill="1" applyBorder="1" applyAlignment="1">
      <alignment horizontal="right" vertical="center" wrapText="1"/>
    </xf>
    <xf numFmtId="165" fontId="4" fillId="0" borderId="21" xfId="57" applyNumberFormat="1" applyFont="1" applyFill="1" applyBorder="1" applyAlignment="1">
      <alignment horizontal="right" vertical="center"/>
    </xf>
    <xf numFmtId="165" fontId="17" fillId="0" borderId="57" xfId="57" applyNumberFormat="1" applyFont="1" applyFill="1" applyBorder="1" applyAlignment="1">
      <alignment horizontal="right" vertical="center"/>
    </xf>
    <xf numFmtId="4" fontId="16" fillId="0" borderId="18" xfId="57" applyNumberFormat="1" applyFont="1" applyFill="1" applyBorder="1" applyAlignment="1">
      <alignment horizontal="right" vertical="center" wrapText="1"/>
    </xf>
    <xf numFmtId="165" fontId="17" fillId="0" borderId="13" xfId="57" applyNumberFormat="1" applyFont="1" applyFill="1" applyBorder="1" applyAlignment="1">
      <alignment horizontal="right" vertical="center"/>
    </xf>
    <xf numFmtId="14" fontId="7" fillId="29" borderId="34" xfId="76" applyNumberFormat="1" applyFont="1" applyFill="1" applyBorder="1" applyAlignment="1">
      <alignment horizontal="center" vertical="center" wrapText="1"/>
    </xf>
    <xf numFmtId="49" fontId="7" fillId="29" borderId="34" xfId="76" applyNumberFormat="1" applyFont="1" applyFill="1" applyBorder="1" applyAlignment="1">
      <alignment horizontal="center" vertical="center" wrapText="1"/>
    </xf>
    <xf numFmtId="0" fontId="18" fillId="30" borderId="35" xfId="58" applyFont="1" applyFill="1" applyBorder="1" applyAlignment="1">
      <alignment horizontal="center" vertical="center" wrapText="1"/>
    </xf>
    <xf numFmtId="0" fontId="18" fillId="31" borderId="35" xfId="58" applyFont="1" applyFill="1" applyBorder="1" applyAlignment="1">
      <alignment horizontal="center" vertical="center" wrapText="1"/>
    </xf>
    <xf numFmtId="0" fontId="6" fillId="0" borderId="0" xfId="44"/>
    <xf numFmtId="0" fontId="7" fillId="29" borderId="58" xfId="76" applyFont="1" applyFill="1" applyBorder="1" applyAlignment="1">
      <alignment vertical="center"/>
    </xf>
    <xf numFmtId="0" fontId="7" fillId="29" borderId="36" xfId="76" applyFont="1" applyFill="1" applyBorder="1" applyAlignment="1">
      <alignment vertical="center"/>
    </xf>
    <xf numFmtId="0" fontId="7" fillId="0" borderId="50" xfId="76" applyFont="1" applyFill="1" applyBorder="1" applyAlignment="1">
      <alignment vertical="center"/>
    </xf>
    <xf numFmtId="0" fontId="7" fillId="29" borderId="50" xfId="76" applyFont="1" applyFill="1" applyBorder="1" applyAlignment="1">
      <alignment vertical="center"/>
    </xf>
    <xf numFmtId="165" fontId="19" fillId="0" borderId="36" xfId="76" applyNumberFormat="1" applyFont="1" applyFill="1" applyBorder="1" applyAlignment="1">
      <alignment vertical="center"/>
    </xf>
    <xf numFmtId="165" fontId="19" fillId="30" borderId="36" xfId="76" applyNumberFormat="1" applyFont="1" applyFill="1" applyBorder="1" applyAlignment="1">
      <alignment vertical="center"/>
    </xf>
    <xf numFmtId="165" fontId="52" fillId="31" borderId="36" xfId="76" applyNumberFormat="1" applyFont="1" applyFill="1" applyBorder="1" applyAlignment="1">
      <alignment vertical="center"/>
    </xf>
    <xf numFmtId="0" fontId="7" fillId="29" borderId="38" xfId="76" applyFont="1" applyFill="1" applyBorder="1" applyAlignment="1">
      <alignment vertical="center"/>
    </xf>
    <xf numFmtId="0" fontId="7" fillId="29" borderId="39" xfId="76" applyFont="1" applyFill="1" applyBorder="1" applyAlignment="1">
      <alignment vertical="center"/>
    </xf>
    <xf numFmtId="0" fontId="7" fillId="0" borderId="39" xfId="76" applyFont="1" applyFill="1" applyBorder="1" applyAlignment="1">
      <alignment vertical="center"/>
    </xf>
    <xf numFmtId="165" fontId="19" fillId="31" borderId="36" xfId="76" applyNumberFormat="1" applyFont="1" applyFill="1" applyBorder="1" applyAlignment="1">
      <alignment vertical="center"/>
    </xf>
    <xf numFmtId="165" fontId="19" fillId="29" borderId="59" xfId="76" applyNumberFormat="1" applyFont="1" applyFill="1" applyBorder="1" applyAlignment="1">
      <alignment vertical="center"/>
    </xf>
    <xf numFmtId="165" fontId="19" fillId="0" borderId="59" xfId="76" applyNumberFormat="1" applyFont="1" applyFill="1" applyBorder="1" applyAlignment="1">
      <alignment vertical="center"/>
    </xf>
    <xf numFmtId="165" fontId="18" fillId="29" borderId="59" xfId="76" applyNumberFormat="1" applyFont="1" applyFill="1" applyBorder="1" applyAlignment="1">
      <alignment vertical="center"/>
    </xf>
    <xf numFmtId="165" fontId="19" fillId="30" borderId="59" xfId="76" applyNumberFormat="1" applyFont="1" applyFill="1" applyBorder="1" applyAlignment="1">
      <alignment vertical="center"/>
    </xf>
    <xf numFmtId="165" fontId="19" fillId="31" borderId="53" xfId="76" applyNumberFormat="1" applyFont="1" applyFill="1" applyBorder="1" applyAlignment="1">
      <alignment vertical="center"/>
    </xf>
    <xf numFmtId="0" fontId="7" fillId="0" borderId="0" xfId="0" applyFont="1"/>
    <xf numFmtId="0" fontId="9" fillId="29" borderId="30" xfId="76" applyFont="1" applyFill="1" applyBorder="1" applyAlignment="1">
      <alignment vertical="center"/>
    </xf>
    <xf numFmtId="0" fontId="7" fillId="29" borderId="30" xfId="76" applyFont="1" applyFill="1" applyBorder="1" applyAlignment="1">
      <alignment vertical="center"/>
    </xf>
    <xf numFmtId="0" fontId="7" fillId="0" borderId="30" xfId="76" applyFont="1" applyFill="1" applyBorder="1" applyAlignment="1">
      <alignment vertical="center"/>
    </xf>
    <xf numFmtId="165" fontId="19" fillId="0" borderId="30" xfId="76" applyNumberFormat="1" applyFont="1" applyFill="1" applyBorder="1" applyAlignment="1">
      <alignment vertical="center"/>
    </xf>
    <xf numFmtId="165" fontId="19" fillId="30" borderId="30" xfId="76" applyNumberFormat="1" applyFont="1" applyFill="1" applyBorder="1" applyAlignment="1">
      <alignment vertical="center"/>
    </xf>
    <xf numFmtId="165" fontId="19" fillId="31" borderId="32" xfId="76" applyNumberFormat="1" applyFont="1" applyFill="1" applyBorder="1" applyAlignment="1">
      <alignment vertical="center"/>
    </xf>
    <xf numFmtId="165" fontId="17" fillId="29" borderId="30" xfId="76" applyNumberFormat="1" applyFont="1" applyFill="1" applyBorder="1" applyAlignment="1">
      <alignment vertical="center"/>
    </xf>
    <xf numFmtId="165" fontId="16" fillId="29" borderId="30" xfId="76" applyNumberFormat="1" applyFont="1" applyFill="1" applyBorder="1" applyAlignment="1">
      <alignment vertical="center"/>
    </xf>
    <xf numFmtId="165" fontId="16" fillId="0" borderId="30" xfId="76" applyNumberFormat="1" applyFont="1" applyFill="1" applyBorder="1" applyAlignment="1">
      <alignment vertical="center"/>
    </xf>
    <xf numFmtId="165" fontId="17" fillId="0" borderId="30" xfId="76" applyNumberFormat="1" applyFont="1" applyFill="1" applyBorder="1" applyAlignment="1">
      <alignment vertical="center"/>
    </xf>
    <xf numFmtId="165" fontId="17" fillId="30" borderId="30" xfId="76" applyNumberFormat="1" applyFont="1" applyFill="1" applyBorder="1" applyAlignment="1">
      <alignment vertical="center"/>
    </xf>
    <xf numFmtId="165" fontId="17" fillId="31" borderId="32" xfId="76" applyNumberFormat="1" applyFont="1" applyFill="1" applyBorder="1" applyAlignment="1">
      <alignment vertical="center"/>
    </xf>
    <xf numFmtId="0" fontId="6" fillId="0" borderId="0" xfId="44" applyFont="1"/>
    <xf numFmtId="165" fontId="52" fillId="31" borderId="32" xfId="76" applyNumberFormat="1" applyFont="1" applyFill="1" applyBorder="1" applyAlignment="1">
      <alignment vertical="center"/>
    </xf>
    <xf numFmtId="165" fontId="53" fillId="31" borderId="32" xfId="76" applyNumberFormat="1" applyFont="1" applyFill="1" applyBorder="1" applyAlignment="1">
      <alignment vertical="center"/>
    </xf>
    <xf numFmtId="0" fontId="6" fillId="29" borderId="30" xfId="76" applyFont="1" applyFill="1" applyBorder="1" applyAlignment="1">
      <alignment vertical="center"/>
    </xf>
    <xf numFmtId="0" fontId="6" fillId="0" borderId="30" xfId="76" applyFont="1" applyFill="1" applyBorder="1" applyAlignment="1">
      <alignment vertical="center"/>
    </xf>
    <xf numFmtId="165" fontId="17" fillId="0" borderId="30" xfId="76" applyNumberFormat="1" applyFont="1" applyFill="1" applyBorder="1" applyAlignment="1">
      <alignment horizontal="right" vertical="center"/>
    </xf>
    <xf numFmtId="165" fontId="17" fillId="30" borderId="30" xfId="76" applyNumberFormat="1" applyFont="1" applyFill="1" applyBorder="1" applyAlignment="1">
      <alignment horizontal="right" vertical="center"/>
    </xf>
    <xf numFmtId="165" fontId="17" fillId="31" borderId="32" xfId="76" applyNumberFormat="1" applyFont="1" applyFill="1" applyBorder="1" applyAlignment="1">
      <alignment horizontal="right" vertical="center"/>
    </xf>
    <xf numFmtId="0" fontId="6" fillId="29" borderId="60" xfId="76" applyFont="1" applyFill="1" applyBorder="1" applyAlignment="1">
      <alignment vertical="center"/>
    </xf>
    <xf numFmtId="0" fontId="6" fillId="0" borderId="60" xfId="76" applyFont="1" applyFill="1" applyBorder="1" applyAlignment="1">
      <alignment vertical="center"/>
    </xf>
    <xf numFmtId="165" fontId="17" fillId="0" borderId="60" xfId="76" applyNumberFormat="1" applyFont="1" applyFill="1" applyBorder="1" applyAlignment="1">
      <alignment horizontal="right" vertical="center"/>
    </xf>
    <xf numFmtId="165" fontId="17" fillId="30" borderId="60" xfId="76" applyNumberFormat="1" applyFont="1" applyFill="1" applyBorder="1" applyAlignment="1">
      <alignment horizontal="right" vertical="center"/>
    </xf>
    <xf numFmtId="165" fontId="16" fillId="29" borderId="41" xfId="76" applyNumberFormat="1" applyFont="1" applyFill="1" applyBorder="1" applyAlignment="1">
      <alignment vertical="center"/>
    </xf>
    <xf numFmtId="165" fontId="16" fillId="0" borderId="41" xfId="76" applyNumberFormat="1" applyFont="1" applyFill="1" applyBorder="1" applyAlignment="1">
      <alignment vertical="center"/>
    </xf>
    <xf numFmtId="165" fontId="17" fillId="0" borderId="41" xfId="76" applyNumberFormat="1" applyFont="1" applyFill="1" applyBorder="1" applyAlignment="1">
      <alignment horizontal="right" vertical="center"/>
    </xf>
    <xf numFmtId="165" fontId="17" fillId="30" borderId="41" xfId="76" applyNumberFormat="1" applyFont="1" applyFill="1" applyBorder="1" applyAlignment="1">
      <alignment horizontal="right" vertical="center"/>
    </xf>
    <xf numFmtId="165" fontId="17" fillId="31" borderId="42" xfId="76" applyNumberFormat="1" applyFont="1" applyFill="1" applyBorder="1" applyAlignment="1">
      <alignment horizontal="right" vertical="center"/>
    </xf>
    <xf numFmtId="0" fontId="7" fillId="0" borderId="43" xfId="80" applyFont="1" applyBorder="1" applyAlignment="1">
      <alignment horizontal="right" vertical="center" indent="1"/>
    </xf>
    <xf numFmtId="165" fontId="7" fillId="29" borderId="44" xfId="76" applyNumberFormat="1" applyFont="1" applyFill="1" applyBorder="1" applyAlignment="1">
      <alignment vertical="center"/>
    </xf>
    <xf numFmtId="165" fontId="7" fillId="0" borderId="44" xfId="76" applyNumberFormat="1" applyFont="1" applyFill="1" applyBorder="1" applyAlignment="1">
      <alignment vertical="center"/>
    </xf>
    <xf numFmtId="165" fontId="18" fillId="0" borderId="36" xfId="76" applyNumberFormat="1" applyFont="1" applyFill="1" applyBorder="1" applyAlignment="1">
      <alignment vertical="center"/>
    </xf>
    <xf numFmtId="165" fontId="18" fillId="30" borderId="36" xfId="76" applyNumberFormat="1" applyFont="1" applyFill="1" applyBorder="1" applyAlignment="1">
      <alignment vertical="center"/>
    </xf>
    <xf numFmtId="165" fontId="18" fillId="31" borderId="36" xfId="76" applyNumberFormat="1" applyFont="1" applyFill="1" applyBorder="1" applyAlignment="1">
      <alignment vertical="center"/>
    </xf>
    <xf numFmtId="167" fontId="7" fillId="29" borderId="46" xfId="76" applyNumberFormat="1" applyFont="1" applyFill="1" applyBorder="1" applyAlignment="1">
      <alignment vertical="center"/>
    </xf>
    <xf numFmtId="167" fontId="7" fillId="29" borderId="47" xfId="76" applyNumberFormat="1" applyFont="1" applyFill="1" applyBorder="1" applyAlignment="1">
      <alignment vertical="center"/>
    </xf>
    <xf numFmtId="167" fontId="7" fillId="0" borderId="47" xfId="76" applyNumberFormat="1" applyFont="1" applyFill="1" applyBorder="1" applyAlignment="1">
      <alignment vertical="center"/>
    </xf>
    <xf numFmtId="167" fontId="7" fillId="29" borderId="41" xfId="76" applyNumberFormat="1" applyFont="1" applyFill="1" applyBorder="1" applyAlignment="1">
      <alignment vertical="center"/>
    </xf>
    <xf numFmtId="167" fontId="7" fillId="29" borderId="42" xfId="76" applyNumberFormat="1" applyFont="1" applyFill="1" applyBorder="1" applyAlignment="1">
      <alignment vertical="center"/>
    </xf>
    <xf numFmtId="167" fontId="7" fillId="0" borderId="42" xfId="76" applyNumberFormat="1" applyFont="1" applyFill="1" applyBorder="1" applyAlignment="1">
      <alignment vertical="center"/>
    </xf>
    <xf numFmtId="167" fontId="7" fillId="29" borderId="30" xfId="76" applyNumberFormat="1" applyFont="1" applyFill="1" applyBorder="1" applyAlignment="1">
      <alignment vertical="center"/>
    </xf>
    <xf numFmtId="167" fontId="7" fillId="29" borderId="32" xfId="76" applyNumberFormat="1" applyFont="1" applyFill="1" applyBorder="1" applyAlignment="1">
      <alignment vertical="center"/>
    </xf>
    <xf numFmtId="167" fontId="6" fillId="29" borderId="30" xfId="76" applyNumberFormat="1" applyFont="1" applyFill="1" applyBorder="1" applyAlignment="1">
      <alignment vertical="center"/>
    </xf>
    <xf numFmtId="167" fontId="6" fillId="29" borderId="32" xfId="76" applyNumberFormat="1" applyFont="1" applyFill="1" applyBorder="1" applyAlignment="1">
      <alignment vertical="center"/>
    </xf>
    <xf numFmtId="167" fontId="6" fillId="0" borderId="32" xfId="76" applyNumberFormat="1" applyFont="1" applyFill="1" applyBorder="1" applyAlignment="1">
      <alignment vertical="center"/>
    </xf>
    <xf numFmtId="167" fontId="7" fillId="29" borderId="55" xfId="76" applyNumberFormat="1" applyFont="1" applyFill="1" applyBorder="1" applyAlignment="1">
      <alignment vertical="center"/>
    </xf>
    <xf numFmtId="167" fontId="7" fillId="29" borderId="56" xfId="76" applyNumberFormat="1" applyFont="1" applyFill="1" applyBorder="1" applyAlignment="1">
      <alignment vertical="center"/>
    </xf>
    <xf numFmtId="167" fontId="7" fillId="0" borderId="56" xfId="76" applyNumberFormat="1" applyFont="1" applyFill="1" applyBorder="1" applyAlignment="1">
      <alignment vertical="center"/>
    </xf>
    <xf numFmtId="165" fontId="19" fillId="0" borderId="56" xfId="76" applyNumberFormat="1" applyFont="1" applyFill="1" applyBorder="1" applyAlignment="1">
      <alignment vertical="center"/>
    </xf>
    <xf numFmtId="165" fontId="52" fillId="31" borderId="56" xfId="76" applyNumberFormat="1" applyFont="1" applyFill="1" applyBorder="1" applyAlignment="1">
      <alignment vertical="center"/>
    </xf>
    <xf numFmtId="165" fontId="16" fillId="30" borderId="30" xfId="76" applyNumberFormat="1" applyFont="1" applyFill="1" applyBorder="1" applyAlignment="1">
      <alignment vertical="center"/>
    </xf>
    <xf numFmtId="165" fontId="53" fillId="31" borderId="30" xfId="76" applyNumberFormat="1" applyFont="1" applyFill="1" applyBorder="1" applyAlignment="1">
      <alignment vertical="center"/>
    </xf>
    <xf numFmtId="165" fontId="16" fillId="29" borderId="48" xfId="76" applyNumberFormat="1" applyFont="1" applyFill="1" applyBorder="1" applyAlignment="1">
      <alignment horizontal="right" vertical="center"/>
    </xf>
    <xf numFmtId="165" fontId="16" fillId="0" borderId="48" xfId="76" applyNumberFormat="1" applyFont="1" applyFill="1" applyBorder="1" applyAlignment="1">
      <alignment horizontal="right" vertical="center"/>
    </xf>
    <xf numFmtId="165" fontId="16" fillId="30" borderId="48" xfId="76" applyNumberFormat="1" applyFont="1" applyFill="1" applyBorder="1" applyAlignment="1">
      <alignment horizontal="right" vertical="center"/>
    </xf>
    <xf numFmtId="165" fontId="16" fillId="31" borderId="48" xfId="76" applyNumberFormat="1" applyFont="1" applyFill="1" applyBorder="1" applyAlignment="1">
      <alignment horizontal="right" vertical="center"/>
    </xf>
    <xf numFmtId="0" fontId="44" fillId="0" borderId="0" xfId="44" applyFont="1"/>
    <xf numFmtId="0" fontId="6" fillId="0" borderId="0" xfId="44" applyFill="1"/>
    <xf numFmtId="0" fontId="16" fillId="0" borderId="0" xfId="44" applyFont="1"/>
    <xf numFmtId="49" fontId="6" fillId="0" borderId="17" xfId="61" applyNumberFormat="1" applyFont="1" applyFill="1" applyBorder="1" applyAlignment="1">
      <alignment horizontal="center" vertical="center" wrapText="1"/>
    </xf>
    <xf numFmtId="0" fontId="6" fillId="0" borderId="18" xfId="61" applyFont="1" applyFill="1" applyBorder="1" applyAlignment="1">
      <alignment horizontal="center" vertical="center" wrapText="1"/>
    </xf>
    <xf numFmtId="2" fontId="6" fillId="0" borderId="19" xfId="61" applyNumberFormat="1" applyFont="1" applyFill="1" applyBorder="1" applyAlignment="1">
      <alignment horizontal="center" vertical="center" wrapText="1"/>
    </xf>
    <xf numFmtId="1" fontId="6" fillId="0" borderId="19" xfId="61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0" fontId="6" fillId="0" borderId="61" xfId="61" applyFont="1" applyFill="1" applyBorder="1" applyAlignment="1">
      <alignment horizontal="center" vertical="center" wrapText="1"/>
    </xf>
    <xf numFmtId="0" fontId="4" fillId="0" borderId="61" xfId="61" applyFont="1" applyFill="1" applyBorder="1" applyAlignment="1">
      <alignment horizontal="center" vertical="center" wrapText="1"/>
    </xf>
    <xf numFmtId="2" fontId="6" fillId="0" borderId="62" xfId="61" applyNumberFormat="1" applyFont="1" applyFill="1" applyBorder="1" applyAlignment="1">
      <alignment horizontal="center" vertical="center" wrapText="1"/>
    </xf>
    <xf numFmtId="1" fontId="6" fillId="0" borderId="62" xfId="61" applyNumberFormat="1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16" fillId="0" borderId="61" xfId="61" applyFont="1" applyFill="1" applyBorder="1" applyAlignment="1">
      <alignment horizontal="center" vertical="center" wrapText="1"/>
    </xf>
    <xf numFmtId="0" fontId="17" fillId="0" borderId="61" xfId="61" applyFont="1" applyFill="1" applyBorder="1" applyAlignment="1">
      <alignment horizontal="center" vertical="center" wrapText="1"/>
    </xf>
    <xf numFmtId="2" fontId="16" fillId="0" borderId="62" xfId="61" applyNumberFormat="1" applyFont="1" applyFill="1" applyBorder="1" applyAlignment="1">
      <alignment horizontal="center" vertical="center" wrapText="1"/>
    </xf>
    <xf numFmtId="1" fontId="16" fillId="0" borderId="62" xfId="61" applyNumberFormat="1" applyFont="1" applyFill="1" applyBorder="1" applyAlignment="1">
      <alignment horizontal="center" vertical="center" wrapText="1"/>
    </xf>
    <xf numFmtId="0" fontId="16" fillId="0" borderId="0" xfId="59" applyFont="1"/>
    <xf numFmtId="0" fontId="18" fillId="0" borderId="63" xfId="59" applyNumberFormat="1" applyFont="1" applyBorder="1" applyAlignment="1">
      <alignment horizontal="center" vertical="center"/>
    </xf>
    <xf numFmtId="0" fontId="7" fillId="0" borderId="12" xfId="61" applyFont="1" applyFill="1" applyBorder="1" applyAlignment="1">
      <alignment horizontal="center" vertical="center" wrapText="1"/>
    </xf>
    <xf numFmtId="2" fontId="7" fillId="0" borderId="13" xfId="61" applyNumberFormat="1" applyFont="1" applyFill="1" applyBorder="1" applyAlignment="1">
      <alignment horizontal="center" vertical="center" wrapText="1"/>
    </xf>
    <xf numFmtId="1" fontId="7" fillId="0" borderId="13" xfId="61" applyNumberFormat="1" applyFont="1" applyFill="1" applyBorder="1" applyAlignment="1">
      <alignment horizontal="center" vertical="center" wrapText="1"/>
    </xf>
    <xf numFmtId="0" fontId="7" fillId="0" borderId="0" xfId="59" applyFont="1"/>
    <xf numFmtId="165" fontId="47" fillId="0" borderId="13" xfId="67" applyNumberFormat="1" applyFont="1" applyFill="1" applyBorder="1" applyAlignment="1">
      <alignment vertical="center"/>
    </xf>
    <xf numFmtId="167" fontId="13" fillId="0" borderId="29" xfId="60" applyNumberFormat="1" applyFont="1" applyBorder="1" applyAlignment="1">
      <alignment horizontal="right" vertical="center" indent="1"/>
    </xf>
    <xf numFmtId="167" fontId="12" fillId="0" borderId="13" xfId="57" applyNumberFormat="1" applyFont="1" applyFill="1" applyBorder="1" applyAlignment="1">
      <alignment horizontal="right" vertical="center" indent="1"/>
    </xf>
    <xf numFmtId="167" fontId="47" fillId="0" borderId="19" xfId="57" applyNumberFormat="1" applyFont="1" applyFill="1" applyBorder="1" applyAlignment="1">
      <alignment vertical="center"/>
    </xf>
    <xf numFmtId="165" fontId="6" fillId="0" borderId="0" xfId="57" applyNumberFormat="1" applyAlignment="1">
      <alignment horizontal="left"/>
    </xf>
    <xf numFmtId="165" fontId="52" fillId="0" borderId="36" xfId="76" applyNumberFormat="1" applyFont="1" applyFill="1" applyBorder="1" applyAlignment="1">
      <alignment vertical="center"/>
    </xf>
    <xf numFmtId="165" fontId="52" fillId="30" borderId="36" xfId="76" applyNumberFormat="1" applyFont="1" applyFill="1" applyBorder="1" applyAlignment="1">
      <alignment vertical="center"/>
    </xf>
    <xf numFmtId="165" fontId="52" fillId="30" borderId="30" xfId="76" applyNumberFormat="1" applyFont="1" applyFill="1" applyBorder="1" applyAlignment="1">
      <alignment vertical="center"/>
    </xf>
    <xf numFmtId="165" fontId="52" fillId="0" borderId="59" xfId="76" applyNumberFormat="1" applyFont="1" applyFill="1" applyBorder="1" applyAlignment="1">
      <alignment vertical="center"/>
    </xf>
    <xf numFmtId="165" fontId="52" fillId="30" borderId="56" xfId="76" applyNumberFormat="1" applyFont="1" applyFill="1" applyBorder="1" applyAlignment="1">
      <alignment vertical="center"/>
    </xf>
    <xf numFmtId="14" fontId="7" fillId="29" borderId="64" xfId="76" applyNumberFormat="1" applyFont="1" applyFill="1" applyBorder="1" applyAlignment="1">
      <alignment horizontal="center" vertical="center" wrapText="1"/>
    </xf>
    <xf numFmtId="0" fontId="7" fillId="29" borderId="65" xfId="76" applyFont="1" applyFill="1" applyBorder="1" applyAlignment="1">
      <alignment vertical="center"/>
    </xf>
    <xf numFmtId="0" fontId="7" fillId="29" borderId="37" xfId="76" applyFont="1" applyFill="1" applyBorder="1" applyAlignment="1">
      <alignment vertical="center"/>
    </xf>
    <xf numFmtId="0" fontId="9" fillId="29" borderId="31" xfId="76" applyFont="1" applyFill="1" applyBorder="1" applyAlignment="1">
      <alignment vertical="center"/>
    </xf>
    <xf numFmtId="0" fontId="4" fillId="29" borderId="31" xfId="76" applyFont="1" applyFill="1" applyBorder="1" applyAlignment="1">
      <alignment vertical="center"/>
    </xf>
    <xf numFmtId="0" fontId="6" fillId="29" borderId="66" xfId="76" applyFont="1" applyFill="1" applyBorder="1" applyAlignment="1">
      <alignment vertical="center"/>
    </xf>
    <xf numFmtId="167" fontId="7" fillId="29" borderId="45" xfId="76" applyNumberFormat="1" applyFont="1" applyFill="1" applyBorder="1" applyAlignment="1">
      <alignment vertical="center"/>
    </xf>
    <xf numFmtId="167" fontId="7" fillId="29" borderId="40" xfId="76" applyNumberFormat="1" applyFont="1" applyFill="1" applyBorder="1" applyAlignment="1">
      <alignment vertical="center"/>
    </xf>
    <xf numFmtId="167" fontId="7" fillId="29" borderId="31" xfId="76" applyNumberFormat="1" applyFont="1" applyFill="1" applyBorder="1" applyAlignment="1">
      <alignment vertical="center"/>
    </xf>
    <xf numFmtId="167" fontId="6" fillId="29" borderId="31" xfId="76" applyNumberFormat="1" applyFont="1" applyFill="1" applyBorder="1" applyAlignment="1">
      <alignment vertical="center"/>
    </xf>
    <xf numFmtId="167" fontId="7" fillId="29" borderId="54" xfId="76" applyNumberFormat="1" applyFont="1" applyFill="1" applyBorder="1" applyAlignment="1">
      <alignment vertical="center"/>
    </xf>
    <xf numFmtId="0" fontId="7" fillId="0" borderId="69" xfId="80" applyFont="1" applyBorder="1" applyAlignment="1">
      <alignment horizontal="right" vertical="center" indent="1"/>
    </xf>
    <xf numFmtId="0" fontId="6" fillId="0" borderId="69" xfId="80" applyFont="1" applyBorder="1" applyAlignment="1">
      <alignment horizontal="right" vertical="center" indent="1"/>
    </xf>
    <xf numFmtId="165" fontId="17" fillId="31" borderId="70" xfId="76" applyNumberFormat="1" applyFont="1" applyFill="1" applyBorder="1" applyAlignment="1">
      <alignment horizontal="right" vertical="center"/>
    </xf>
    <xf numFmtId="0" fontId="6" fillId="0" borderId="71" xfId="80" applyFont="1" applyBorder="1" applyAlignment="1">
      <alignment horizontal="right" vertical="center" indent="1"/>
    </xf>
    <xf numFmtId="0" fontId="7" fillId="0" borderId="72" xfId="80" applyFont="1" applyBorder="1" applyAlignment="1">
      <alignment horizontal="left" vertical="center" wrapText="1" indent="1"/>
    </xf>
    <xf numFmtId="0" fontId="7" fillId="0" borderId="68" xfId="80" applyFont="1" applyBorder="1" applyAlignment="1">
      <alignment horizontal="right" vertical="center" indent="1"/>
    </xf>
    <xf numFmtId="0" fontId="7" fillId="0" borderId="73" xfId="80" applyFont="1" applyBorder="1" applyAlignment="1">
      <alignment horizontal="right" vertical="center" indent="1"/>
    </xf>
    <xf numFmtId="167" fontId="46" fillId="0" borderId="21" xfId="57" applyNumberFormat="1" applyFont="1" applyFill="1" applyBorder="1" applyAlignment="1">
      <alignment horizontal="right" vertical="center"/>
    </xf>
    <xf numFmtId="167" fontId="13" fillId="0" borderId="23" xfId="57" applyNumberFormat="1" applyFont="1" applyFill="1" applyBorder="1" applyAlignment="1">
      <alignment horizontal="right" vertical="center"/>
    </xf>
    <xf numFmtId="167" fontId="47" fillId="0" borderId="23" xfId="57" applyNumberFormat="1" applyFont="1" applyFill="1" applyBorder="1" applyAlignment="1">
      <alignment horizontal="right" vertical="center"/>
    </xf>
    <xf numFmtId="167" fontId="12" fillId="0" borderId="23" xfId="57" applyNumberFormat="1" applyFont="1" applyFill="1" applyBorder="1" applyAlignment="1">
      <alignment horizontal="right" vertical="center"/>
    </xf>
    <xf numFmtId="0" fontId="55" fillId="0" borderId="0" xfId="57" applyFont="1" applyBorder="1"/>
    <xf numFmtId="4" fontId="16" fillId="0" borderId="12" xfId="57" applyNumberFormat="1" applyFont="1" applyFill="1" applyBorder="1" applyAlignment="1">
      <alignment horizontal="right" vertical="center" wrapText="1"/>
    </xf>
    <xf numFmtId="165" fontId="16" fillId="31" borderId="48" xfId="232" applyNumberFormat="1" applyFont="1" applyFill="1" applyBorder="1" applyAlignment="1">
      <alignment horizontal="right" vertical="center"/>
    </xf>
    <xf numFmtId="165" fontId="53" fillId="31" borderId="30" xfId="232" applyNumberFormat="1" applyFont="1" applyFill="1" applyBorder="1" applyAlignment="1">
      <alignment vertical="center"/>
    </xf>
    <xf numFmtId="165" fontId="52" fillId="31" borderId="56" xfId="232" applyNumberFormat="1" applyFont="1" applyFill="1" applyBorder="1" applyAlignment="1">
      <alignment vertical="center"/>
    </xf>
    <xf numFmtId="165" fontId="18" fillId="31" borderId="36" xfId="232" applyNumberFormat="1" applyFont="1" applyFill="1" applyBorder="1" applyAlignment="1">
      <alignment vertical="center"/>
    </xf>
    <xf numFmtId="165" fontId="17" fillId="31" borderId="42" xfId="232" applyNumberFormat="1" applyFont="1" applyFill="1" applyBorder="1" applyAlignment="1">
      <alignment horizontal="right" vertical="center"/>
    </xf>
    <xf numFmtId="165" fontId="17" fillId="31" borderId="70" xfId="232" applyNumberFormat="1" applyFont="1" applyFill="1" applyBorder="1" applyAlignment="1">
      <alignment horizontal="right" vertical="center"/>
    </xf>
    <xf numFmtId="165" fontId="17" fillId="31" borderId="32" xfId="232" applyNumberFormat="1" applyFont="1" applyFill="1" applyBorder="1" applyAlignment="1">
      <alignment horizontal="right" vertical="center"/>
    </xf>
    <xf numFmtId="165" fontId="53" fillId="31" borderId="32" xfId="232" applyNumberFormat="1" applyFont="1" applyFill="1" applyBorder="1" applyAlignment="1">
      <alignment vertical="center"/>
    </xf>
    <xf numFmtId="165" fontId="52" fillId="31" borderId="32" xfId="232" applyNumberFormat="1" applyFont="1" applyFill="1" applyBorder="1" applyAlignment="1">
      <alignment vertical="center"/>
    </xf>
    <xf numFmtId="165" fontId="17" fillId="31" borderId="32" xfId="232" applyNumberFormat="1" applyFont="1" applyFill="1" applyBorder="1" applyAlignment="1">
      <alignment vertical="center"/>
    </xf>
    <xf numFmtId="165" fontId="19" fillId="31" borderId="32" xfId="232" applyNumberFormat="1" applyFont="1" applyFill="1" applyBorder="1" applyAlignment="1">
      <alignment vertical="center"/>
    </xf>
    <xf numFmtId="165" fontId="19" fillId="31" borderId="53" xfId="232" applyNumberFormat="1" applyFont="1" applyFill="1" applyBorder="1" applyAlignment="1">
      <alignment vertical="center"/>
    </xf>
    <xf numFmtId="165" fontId="19" fillId="31" borderId="36" xfId="232" applyNumberFormat="1" applyFont="1" applyFill="1" applyBorder="1" applyAlignment="1">
      <alignment vertical="center"/>
    </xf>
    <xf numFmtId="165" fontId="52" fillId="31" borderId="36" xfId="232" applyNumberFormat="1" applyFont="1" applyFill="1" applyBorder="1" applyAlignment="1">
      <alignment vertical="center"/>
    </xf>
    <xf numFmtId="0" fontId="6" fillId="0" borderId="0" xfId="60"/>
    <xf numFmtId="0" fontId="12" fillId="0" borderId="84" xfId="57" applyFont="1" applyBorder="1" applyAlignment="1">
      <alignment horizontal="center" vertical="center" wrapText="1"/>
    </xf>
    <xf numFmtId="0" fontId="12" fillId="0" borderId="86" xfId="57" applyFont="1" applyBorder="1" applyAlignment="1">
      <alignment horizontal="center" vertical="center" wrapText="1"/>
    </xf>
    <xf numFmtId="167" fontId="13" fillId="0" borderId="26" xfId="57" applyNumberFormat="1" applyFont="1" applyFill="1" applyBorder="1" applyAlignment="1">
      <alignment horizontal="right" vertical="center"/>
    </xf>
    <xf numFmtId="167" fontId="13" fillId="0" borderId="19" xfId="57" applyNumberFormat="1" applyFont="1" applyFill="1" applyBorder="1" applyAlignment="1">
      <alignment vertical="center"/>
    </xf>
    <xf numFmtId="167" fontId="13" fillId="0" borderId="13" xfId="57" applyNumberFormat="1" applyFont="1" applyFill="1" applyBorder="1" applyAlignment="1">
      <alignment vertical="center"/>
    </xf>
    <xf numFmtId="0" fontId="6" fillId="0" borderId="17" xfId="57" applyBorder="1" applyAlignment="1">
      <alignment vertical="center"/>
    </xf>
    <xf numFmtId="0" fontId="6" fillId="0" borderId="0" xfId="57" applyAlignment="1">
      <alignment vertical="center"/>
    </xf>
    <xf numFmtId="0" fontId="16" fillId="0" borderId="17" xfId="57" applyFont="1" applyBorder="1" applyAlignment="1">
      <alignment vertical="center"/>
    </xf>
    <xf numFmtId="0" fontId="6" fillId="0" borderId="87" xfId="57" applyBorder="1" applyAlignment="1">
      <alignment vertical="center"/>
    </xf>
    <xf numFmtId="14" fontId="9" fillId="0" borderId="24" xfId="57" applyNumberFormat="1" applyFont="1" applyBorder="1" applyAlignment="1">
      <alignment horizontal="center" vertical="center" wrapText="1"/>
    </xf>
    <xf numFmtId="0" fontId="7" fillId="0" borderId="15" xfId="57" applyFont="1" applyBorder="1" applyAlignment="1">
      <alignment horizontal="center" vertical="center" wrapText="1"/>
    </xf>
    <xf numFmtId="0" fontId="7" fillId="0" borderId="67" xfId="58" applyFont="1" applyBorder="1" applyAlignment="1">
      <alignment horizontal="center" vertical="center" wrapText="1"/>
    </xf>
    <xf numFmtId="0" fontId="7" fillId="0" borderId="65" xfId="47" applyFont="1" applyBorder="1" applyAlignment="1">
      <alignment horizontal="left" vertical="center" indent="1"/>
    </xf>
    <xf numFmtId="0" fontId="7" fillId="0" borderId="37" xfId="47" applyFont="1" applyBorder="1" applyAlignment="1">
      <alignment horizontal="left" vertical="center" wrapText="1" indent="1"/>
    </xf>
    <xf numFmtId="0" fontId="16" fillId="0" borderId="31" xfId="80" applyFont="1" applyBorder="1" applyAlignment="1">
      <alignment horizontal="right" vertical="center" indent="1"/>
    </xf>
    <xf numFmtId="0" fontId="16" fillId="0" borderId="40" xfId="80" applyFont="1" applyBorder="1" applyAlignment="1">
      <alignment horizontal="right" vertical="center" indent="1"/>
    </xf>
    <xf numFmtId="0" fontId="7" fillId="0" borderId="33" xfId="80" applyFont="1" applyBorder="1" applyAlignment="1">
      <alignment horizontal="right" vertical="center" indent="1"/>
    </xf>
    <xf numFmtId="0" fontId="9" fillId="0" borderId="25" xfId="57" applyFont="1" applyBorder="1" applyAlignment="1">
      <alignment horizontal="center" vertical="center" wrapText="1"/>
    </xf>
    <xf numFmtId="10" fontId="12" fillId="0" borderId="25" xfId="57" applyNumberFormat="1" applyFont="1" applyBorder="1" applyAlignment="1">
      <alignment horizontal="center" vertical="center" wrapText="1"/>
    </xf>
    <xf numFmtId="0" fontId="22" fillId="0" borderId="52" xfId="57" applyFont="1" applyBorder="1" applyAlignment="1">
      <alignment horizontal="right"/>
    </xf>
    <xf numFmtId="0" fontId="13" fillId="0" borderId="20" xfId="57" applyFont="1" applyBorder="1" applyAlignment="1">
      <alignment vertical="center"/>
    </xf>
    <xf numFmtId="0" fontId="13" fillId="0" borderId="17" xfId="57" applyFont="1" applyBorder="1" applyAlignment="1">
      <alignment vertical="center"/>
    </xf>
    <xf numFmtId="0" fontId="47" fillId="0" borderId="17" xfId="59" applyFont="1" applyBorder="1" applyAlignment="1">
      <alignment vertical="center"/>
    </xf>
    <xf numFmtId="0" fontId="13" fillId="0" borderId="14" xfId="57" applyFont="1" applyBorder="1" applyAlignment="1">
      <alignment vertical="center"/>
    </xf>
    <xf numFmtId="0" fontId="44" fillId="0" borderId="0" xfId="59" applyFont="1" applyAlignment="1">
      <alignment horizontal="left"/>
    </xf>
    <xf numFmtId="0" fontId="75" fillId="0" borderId="0" xfId="59" applyFont="1"/>
    <xf numFmtId="0" fontId="76" fillId="0" borderId="0" xfId="31" applyFont="1" applyAlignment="1" applyProtection="1"/>
    <xf numFmtId="167" fontId="13" fillId="0" borderId="28" xfId="57" applyNumberFormat="1" applyFont="1" applyFill="1" applyBorder="1" applyAlignment="1">
      <alignment vertical="center"/>
    </xf>
    <xf numFmtId="167" fontId="13" fillId="0" borderId="49" xfId="57" applyNumberFormat="1" applyFont="1" applyFill="1" applyBorder="1" applyAlignment="1">
      <alignment vertical="center"/>
    </xf>
    <xf numFmtId="4" fontId="13" fillId="0" borderId="88" xfId="57" applyNumberFormat="1" applyFont="1" applyFill="1" applyBorder="1" applyAlignment="1">
      <alignment horizontal="center" vertical="center"/>
    </xf>
    <xf numFmtId="4" fontId="13" fillId="0" borderId="89" xfId="57" applyNumberFormat="1" applyFont="1" applyFill="1" applyBorder="1" applyAlignment="1">
      <alignment horizontal="center" vertical="center"/>
    </xf>
    <xf numFmtId="4" fontId="13" fillId="0" borderId="90" xfId="57" applyNumberFormat="1" applyFont="1" applyFill="1" applyBorder="1" applyAlignment="1">
      <alignment horizontal="center" vertical="center"/>
    </xf>
    <xf numFmtId="0" fontId="48" fillId="27" borderId="52" xfId="57" applyFont="1" applyFill="1" applyBorder="1" applyAlignment="1">
      <alignment horizontal="left" vertical="center"/>
    </xf>
    <xf numFmtId="0" fontId="48" fillId="27" borderId="0" xfId="57" applyFont="1" applyFill="1" applyAlignment="1">
      <alignment horizontal="left" vertical="center"/>
    </xf>
    <xf numFmtId="0" fontId="48" fillId="24" borderId="0" xfId="76" applyFont="1" applyFill="1" applyAlignment="1">
      <alignment horizontal="left" vertical="center" wrapText="1"/>
    </xf>
    <xf numFmtId="0" fontId="51" fillId="0" borderId="0" xfId="44" applyFont="1"/>
    <xf numFmtId="0" fontId="54" fillId="0" borderId="26" xfId="44" applyFont="1" applyBorder="1" applyAlignment="1">
      <alignment horizontal="left" vertical="center" wrapText="1"/>
    </xf>
    <xf numFmtId="0" fontId="54" fillId="0" borderId="0" xfId="44" applyFont="1" applyFill="1" applyBorder="1" applyAlignment="1">
      <alignment horizontal="left" vertical="center" wrapText="1"/>
    </xf>
    <xf numFmtId="0" fontId="48" fillId="28" borderId="0" xfId="59" applyFont="1" applyFill="1" applyAlignment="1">
      <alignment horizontal="left" vertical="center"/>
    </xf>
    <xf numFmtId="0" fontId="48" fillId="28" borderId="52" xfId="59" applyFont="1" applyFill="1" applyBorder="1" applyAlignment="1">
      <alignment horizontal="left" vertical="center"/>
    </xf>
    <xf numFmtId="0" fontId="46" fillId="0" borderId="26" xfId="95" applyFont="1" applyFill="1" applyBorder="1" applyAlignment="1">
      <alignment horizontal="center" vertical="center" wrapText="1"/>
    </xf>
    <xf numFmtId="0" fontId="46" fillId="0" borderId="52" xfId="95" applyFont="1" applyFill="1" applyBorder="1" applyAlignment="1">
      <alignment horizontal="center" vertical="center" wrapText="1"/>
    </xf>
    <xf numFmtId="0" fontId="12" fillId="0" borderId="85" xfId="57" applyFont="1" applyBorder="1" applyAlignment="1">
      <alignment horizontal="center" vertical="center" wrapText="1"/>
    </xf>
    <xf numFmtId="0" fontId="12" fillId="0" borderId="83" xfId="57" applyFont="1" applyBorder="1" applyAlignment="1">
      <alignment horizontal="center" vertical="center" wrapText="1"/>
    </xf>
    <xf numFmtId="0" fontId="16" fillId="0" borderId="0" xfId="57" applyFont="1" applyBorder="1" applyAlignment="1">
      <alignment horizontal="center" vertical="center" wrapText="1"/>
    </xf>
    <xf numFmtId="0" fontId="6" fillId="0" borderId="0" xfId="60" applyFont="1" applyAlignment="1">
      <alignment horizontal="center"/>
    </xf>
    <xf numFmtId="0" fontId="20" fillId="26" borderId="0" xfId="57" applyFont="1" applyFill="1" applyAlignment="1">
      <alignment horizontal="left" vertical="center"/>
    </xf>
    <xf numFmtId="0" fontId="20" fillId="25" borderId="0" xfId="57" applyFont="1" applyFill="1" applyAlignment="1">
      <alignment horizontal="left" vertical="center"/>
    </xf>
    <xf numFmtId="0" fontId="44" fillId="0" borderId="26" xfId="57" applyFont="1" applyBorder="1" applyAlignment="1">
      <alignment horizontal="left" vertical="center" wrapText="1"/>
    </xf>
    <xf numFmtId="0" fontId="6" fillId="0" borderId="0" xfId="57" applyAlignment="1">
      <alignment horizontal="center"/>
    </xf>
  </cellXfs>
  <cellStyles count="237">
    <cellStyle name="100" xfId="1"/>
    <cellStyle name="20% - Акцент1 2" xfId="2"/>
    <cellStyle name="20% - Акцент1 2 2" xfId="98"/>
    <cellStyle name="20% - Акцент1 2 3" xfId="183"/>
    <cellStyle name="20% - Акцент1 3" xfId="99"/>
    <cellStyle name="20% - Акцент2 2" xfId="3"/>
    <cellStyle name="20% - Акцент2 2 2" xfId="100"/>
    <cellStyle name="20% - Акцент2 2 3" xfId="184"/>
    <cellStyle name="20% - Акцент2 3" xfId="101"/>
    <cellStyle name="20% - Акцент3 2" xfId="4"/>
    <cellStyle name="20% - Акцент3 2 2" xfId="102"/>
    <cellStyle name="20% - Акцент3 2 3" xfId="185"/>
    <cellStyle name="20% - Акцент3 3" xfId="103"/>
    <cellStyle name="20% - Акцент4 2" xfId="5"/>
    <cellStyle name="20% - Акцент4 2 2" xfId="104"/>
    <cellStyle name="20% - Акцент4 2 3" xfId="186"/>
    <cellStyle name="20% - Акцент4 3" xfId="105"/>
    <cellStyle name="20% - Акцент5 2" xfId="6"/>
    <cellStyle name="20% - Акцент5 2 2" xfId="106"/>
    <cellStyle name="20% - Акцент5 2 3" xfId="187"/>
    <cellStyle name="20% - Акцент5 3" xfId="107"/>
    <cellStyle name="20% - Акцент6 2" xfId="7"/>
    <cellStyle name="20% - Акцент6 2 2" xfId="108"/>
    <cellStyle name="20% - Акцент6 2 3" xfId="188"/>
    <cellStyle name="20% - Акцент6 3" xfId="109"/>
    <cellStyle name="40% - Акцент1 2" xfId="8"/>
    <cellStyle name="40% - Акцент1 2 2" xfId="110"/>
    <cellStyle name="40% - Акцент1 2 3" xfId="189"/>
    <cellStyle name="40% - Акцент1 3" xfId="111"/>
    <cellStyle name="40% - Акцент2 2" xfId="9"/>
    <cellStyle name="40% - Акцент2 2 2" xfId="112"/>
    <cellStyle name="40% - Акцент2 2 3" xfId="190"/>
    <cellStyle name="40% - Акцент2 3" xfId="113"/>
    <cellStyle name="40% - Акцент3 2" xfId="10"/>
    <cellStyle name="40% - Акцент3 2 2" xfId="114"/>
    <cellStyle name="40% - Акцент3 2 3" xfId="191"/>
    <cellStyle name="40% - Акцент3 3" xfId="115"/>
    <cellStyle name="40% - Акцент4 2" xfId="11"/>
    <cellStyle name="40% - Акцент4 2 2" xfId="116"/>
    <cellStyle name="40% - Акцент4 2 3" xfId="192"/>
    <cellStyle name="40% - Акцент4 3" xfId="117"/>
    <cellStyle name="40% - Акцент5 2" xfId="12"/>
    <cellStyle name="40% - Акцент5 2 2" xfId="118"/>
    <cellStyle name="40% - Акцент5 2 3" xfId="193"/>
    <cellStyle name="40% - Акцент5 3" xfId="119"/>
    <cellStyle name="40% - Акцент6 2" xfId="13"/>
    <cellStyle name="40% - Акцент6 2 2" xfId="120"/>
    <cellStyle name="40% - Акцент6 2 3" xfId="194"/>
    <cellStyle name="40% - Акцент6 3" xfId="121"/>
    <cellStyle name="60% - Акцент1 2" xfId="14"/>
    <cellStyle name="60% - Акцент1 2 2" xfId="122"/>
    <cellStyle name="60% - Акцент1 2 3" xfId="195"/>
    <cellStyle name="60% - Акцент1 3" xfId="123"/>
    <cellStyle name="60% - Акцент2 2" xfId="15"/>
    <cellStyle name="60% - Акцент2 2 2" xfId="124"/>
    <cellStyle name="60% - Акцент2 2 3" xfId="196"/>
    <cellStyle name="60% - Акцент2 3" xfId="125"/>
    <cellStyle name="60% - Акцент3 2" xfId="16"/>
    <cellStyle name="60% - Акцент3 2 2" xfId="126"/>
    <cellStyle name="60% - Акцент3 2 3" xfId="197"/>
    <cellStyle name="60% - Акцент3 3" xfId="127"/>
    <cellStyle name="60% - Акцент4 2" xfId="17"/>
    <cellStyle name="60% - Акцент4 2 2" xfId="128"/>
    <cellStyle name="60% - Акцент4 2 3" xfId="198"/>
    <cellStyle name="60% - Акцент4 3" xfId="129"/>
    <cellStyle name="60% - Акцент5 2" xfId="18"/>
    <cellStyle name="60% - Акцент5 2 2" xfId="130"/>
    <cellStyle name="60% - Акцент5 2 3" xfId="199"/>
    <cellStyle name="60% - Акцент5 3" xfId="131"/>
    <cellStyle name="60% - Акцент6 2" xfId="19"/>
    <cellStyle name="60% - Акцент6 2 2" xfId="132"/>
    <cellStyle name="60% - Акцент6 2 3" xfId="200"/>
    <cellStyle name="60% - Акцент6 3" xfId="133"/>
    <cellStyle name="Comma [0]" xfId="20"/>
    <cellStyle name="Comma [0] 2" xfId="201"/>
    <cellStyle name="Currency [0]" xfId="21"/>
    <cellStyle name="Currency [0] 2" xfId="202"/>
    <cellStyle name="Hyperlink" xfId="31" builtinId="8"/>
    <cellStyle name="Hyperlink 2" xfId="212"/>
    <cellStyle name="Normal" xfId="0" builtinId="0"/>
    <cellStyle name="Normal 2" xfId="134"/>
    <cellStyle name="Normal 3" xfId="182"/>
    <cellStyle name="Normal 4" xfId="86"/>
    <cellStyle name="normální_Bilancování 2005Q4 - final" xfId="97"/>
    <cellStyle name="Percent 2" xfId="227"/>
    <cellStyle name="Percent 3" xfId="89"/>
    <cellStyle name="Акцент1 2" xfId="22"/>
    <cellStyle name="Акцент1 2 2" xfId="135"/>
    <cellStyle name="Акцент1 2 3" xfId="203"/>
    <cellStyle name="Акцент1 3" xfId="136"/>
    <cellStyle name="Акцент2 2" xfId="23"/>
    <cellStyle name="Акцент2 2 2" xfId="137"/>
    <cellStyle name="Акцент2 2 3" xfId="204"/>
    <cellStyle name="Акцент2 3" xfId="138"/>
    <cellStyle name="Акцент3 2" xfId="24"/>
    <cellStyle name="Акцент3 2 2" xfId="139"/>
    <cellStyle name="Акцент3 2 3" xfId="205"/>
    <cellStyle name="Акцент3 3" xfId="140"/>
    <cellStyle name="Акцент4 2" xfId="25"/>
    <cellStyle name="Акцент4 2 2" xfId="141"/>
    <cellStyle name="Акцент4 2 3" xfId="206"/>
    <cellStyle name="Акцент4 3" xfId="142"/>
    <cellStyle name="Акцент5 2" xfId="26"/>
    <cellStyle name="Акцент5 2 2" xfId="143"/>
    <cellStyle name="Акцент5 2 3" xfId="207"/>
    <cellStyle name="Акцент5 3" xfId="144"/>
    <cellStyle name="Акцент6 2" xfId="27"/>
    <cellStyle name="Акцент6 2 2" xfId="145"/>
    <cellStyle name="Акцент6 2 3" xfId="208"/>
    <cellStyle name="Акцент6 3" xfId="146"/>
    <cellStyle name="Ввод  2" xfId="28"/>
    <cellStyle name="Ввод  2 2" xfId="147"/>
    <cellStyle name="Ввод  2 3" xfId="209"/>
    <cellStyle name="Ввод  3" xfId="148"/>
    <cellStyle name="Вывод 2" xfId="29"/>
    <cellStyle name="Вывод 2 2" xfId="149"/>
    <cellStyle name="Вывод 2 3" xfId="210"/>
    <cellStyle name="Вывод 3" xfId="150"/>
    <cellStyle name="Вычисление 2" xfId="30"/>
    <cellStyle name="Вычисление 2 2" xfId="151"/>
    <cellStyle name="Вычисление 2 3" xfId="211"/>
    <cellStyle name="Вычисление 3" xfId="152"/>
    <cellStyle name="Гиперссылка 2" xfId="32"/>
    <cellStyle name="Гиперссылка 3" xfId="33"/>
    <cellStyle name="Гиперссылка 4" xfId="79"/>
    <cellStyle name="Заголовки до таблиць в бюлетень" xfId="34"/>
    <cellStyle name="Заголовок 1 2" xfId="35"/>
    <cellStyle name="Заголовок 1 2 2" xfId="153"/>
    <cellStyle name="Заголовок 1 2 3" xfId="213"/>
    <cellStyle name="Заголовок 1 3" xfId="154"/>
    <cellStyle name="Заголовок 2 2" xfId="36"/>
    <cellStyle name="Заголовок 2 2 2" xfId="155"/>
    <cellStyle name="Заголовок 2 2 3" xfId="214"/>
    <cellStyle name="Заголовок 2 3" xfId="156"/>
    <cellStyle name="Заголовок 3 2" xfId="37"/>
    <cellStyle name="Заголовок 3 2 2" xfId="157"/>
    <cellStyle name="Заголовок 3 2 3" xfId="215"/>
    <cellStyle name="Заголовок 3 3" xfId="158"/>
    <cellStyle name="Заголовок 4 2" xfId="38"/>
    <cellStyle name="Заголовок 4 2 2" xfId="159"/>
    <cellStyle name="Заголовок 4 2 3" xfId="216"/>
    <cellStyle name="Заголовок 4 3" xfId="160"/>
    <cellStyle name="Итог 2" xfId="39"/>
    <cellStyle name="Итог 2 2" xfId="161"/>
    <cellStyle name="Итог 2 3" xfId="217"/>
    <cellStyle name="Итог 3" xfId="162"/>
    <cellStyle name="Контрольная ячейка 2" xfId="40"/>
    <cellStyle name="Контрольная ячейка 2 2" xfId="163"/>
    <cellStyle name="Контрольная ячейка 2 3" xfId="218"/>
    <cellStyle name="Контрольная ячейка 3" xfId="164"/>
    <cellStyle name="Название 2" xfId="41"/>
    <cellStyle name="Нейтральный 2" xfId="42"/>
    <cellStyle name="Нейтральный 2 2" xfId="165"/>
    <cellStyle name="Нейтральный 2 3" xfId="219"/>
    <cellStyle name="Нейтральный 3" xfId="166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6"/>
    <cellStyle name="Обычный 2 5 2 2" xfId="232"/>
    <cellStyle name="Обычный 2 5 2 3" xfId="90"/>
    <cellStyle name="Обычный 2 5 3" xfId="80"/>
    <cellStyle name="Обычный 2 5 3 2" xfId="233"/>
    <cellStyle name="Обычный 2 5 3 3" xfId="91"/>
    <cellStyle name="Обычный 2 5 4" xfId="221"/>
    <cellStyle name="Обычный 2 5 5" xfId="87"/>
    <cellStyle name="Обычный 2 6" xfId="167"/>
    <cellStyle name="Обычный 2 7" xfId="220"/>
    <cellStyle name="Обычный 2 8" xfId="181"/>
    <cellStyle name="Обычный 2_2013_PR" xfId="48"/>
    <cellStyle name="Обычный 3" xfId="49"/>
    <cellStyle name="Обычный 3 2" xfId="168"/>
    <cellStyle name="Обычный 3 3" xfId="222"/>
    <cellStyle name="Обычный 4" xfId="50"/>
    <cellStyle name="Обычный 5" xfId="51"/>
    <cellStyle name="Обычный 5 2" xfId="52"/>
    <cellStyle name="Обычный 5 2 2" xfId="77"/>
    <cellStyle name="Обычный 5_РОБОЧИЙ_Q4_2013" xfId="81"/>
    <cellStyle name="Обычный 6" xfId="53"/>
    <cellStyle name="Обычный 7" xfId="54"/>
    <cellStyle name="Обычный 7 2" xfId="55"/>
    <cellStyle name="Обычный 7 2 2" xfId="83"/>
    <cellStyle name="Обычный 7 2 2 2" xfId="235"/>
    <cellStyle name="Обычный 7 2 2 3" xfId="93"/>
    <cellStyle name="Обычный 7 2 3" xfId="223"/>
    <cellStyle name="Обычный 7 2 4" xfId="88"/>
    <cellStyle name="Обычный 7 3" xfId="82"/>
    <cellStyle name="Обычный 7 3 2" xfId="234"/>
    <cellStyle name="Обычный 7 3 3" xfId="92"/>
    <cellStyle name="Обычный 8" xfId="56"/>
    <cellStyle name="Обычный_2009_PR 2" xfId="96"/>
    <cellStyle name="Обычный_Q1 2010" xfId="57"/>
    <cellStyle name="Обычный_Q1 2010 2" xfId="58"/>
    <cellStyle name="Обычный_Q1 2011" xfId="95"/>
    <cellStyle name="Обычный_Аналіз_3q_09" xfId="59"/>
    <cellStyle name="Обычный_Исходники_Q4_2011" xfId="60"/>
    <cellStyle name="Обычный_Книга1" xfId="61"/>
    <cellStyle name="Плохой 2" xfId="62"/>
    <cellStyle name="Плохой 2 2" xfId="169"/>
    <cellStyle name="Плохой 2 3" xfId="224"/>
    <cellStyle name="Плохой 3" xfId="170"/>
    <cellStyle name="Пояснение 2" xfId="63"/>
    <cellStyle name="Пояснение 2 2" xfId="171"/>
    <cellStyle name="Пояснение 2 3" xfId="225"/>
    <cellStyle name="Пояснение 3" xfId="172"/>
    <cellStyle name="Примечание 2" xfId="64"/>
    <cellStyle name="Примечание 2 2" xfId="173"/>
    <cellStyle name="Примечание 2 3" xfId="226"/>
    <cellStyle name="Примечание 3" xfId="174"/>
    <cellStyle name="Процентный 2" xfId="65"/>
    <cellStyle name="Процентный 2 2" xfId="66"/>
    <cellStyle name="Процентный 2 3" xfId="78"/>
    <cellStyle name="Процентный 3" xfId="67"/>
    <cellStyle name="Процентный 4" xfId="68"/>
    <cellStyle name="Процентный 4 2" xfId="84"/>
    <cellStyle name="Связанная ячейка 2" xfId="69"/>
    <cellStyle name="Связанная ячейка 2 2" xfId="175"/>
    <cellStyle name="Связанная ячейка 2 3" xfId="228"/>
    <cellStyle name="Связанная ячейка 3" xfId="176"/>
    <cellStyle name="Текст предупреждения 2" xfId="70"/>
    <cellStyle name="Текст предупреждения 2 2" xfId="177"/>
    <cellStyle name="Текст предупреждения 2 3" xfId="229"/>
    <cellStyle name="Текст предупреждения 3" xfId="178"/>
    <cellStyle name="Тысячи [0]_MM95 (3)" xfId="71"/>
    <cellStyle name="Тысячи_MM95 (3)" xfId="72"/>
    <cellStyle name="Финансовый 2" xfId="73"/>
    <cellStyle name="Финансовый 2 2" xfId="85"/>
    <cellStyle name="Финансовый 2 2 2" xfId="236"/>
    <cellStyle name="Финансовый 2 2 3" xfId="94"/>
    <cellStyle name="Финансовый 2 3" xfId="230"/>
    <cellStyle name="Хороший 2" xfId="74"/>
    <cellStyle name="Хороший 2 2" xfId="179"/>
    <cellStyle name="Хороший 2 3" xfId="231"/>
    <cellStyle name="Хороший 3" xfId="180"/>
    <cellStyle name="Шапка" xfId="7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'Іndices-Ukraine and the World'!$J$2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35-46DC-84B4-BB089C0CAC8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35-46DC-84B4-BB089C0CAC85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135-46DC-84B4-BB089C0CAC85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135-46DC-84B4-BB089C0CAC85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135-46DC-84B4-BB089C0CAC85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135-46DC-84B4-BB089C0CAC85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135-46DC-84B4-BB089C0CAC85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135-46DC-84B4-BB089C0CAC85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135-46DC-84B4-BB089C0CAC85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135-46DC-84B4-BB089C0CAC85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2135-46DC-84B4-BB089C0CAC85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135-46DC-84B4-BB089C0CAC85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135-46DC-84B4-BB089C0CAC85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135-46DC-84B4-BB089C0CAC85}"/>
              </c:ext>
            </c:extLst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135-46DC-84B4-BB089C0CAC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'Іndices-Ukraine and the World'!$I$3:$I$20</c:f>
              <c:strCache>
                <c:ptCount val="18"/>
                <c:pt idx="0">
                  <c:v>UX (Ukraine)</c:v>
                </c:pt>
                <c:pt idx="1">
                  <c:v>PFTS (Ukraine)</c:v>
                </c:pt>
                <c:pt idx="2">
                  <c:v>WSE WIG 20 (Poland)</c:v>
                </c:pt>
                <c:pt idx="3">
                  <c:v>Cyprus SE General Index (Cyprus)</c:v>
                </c:pt>
                <c:pt idx="4">
                  <c:v>FTSE/JSE Africa All-Share Index (RSA)</c:v>
                </c:pt>
                <c:pt idx="5">
                  <c:v>HANG SENG (Hong-Kong)</c:v>
                </c:pt>
                <c:pt idx="6">
                  <c:v>FTSE 100 (Great Britain)</c:v>
                </c:pt>
                <c:pt idx="7">
                  <c:v>S&amp;P BSE SENSEX Index (India)</c:v>
                </c:pt>
                <c:pt idx="8">
                  <c:v>NIKKEI 225 (Japan)</c:v>
                </c:pt>
                <c:pt idx="9">
                  <c:v>SHANGHAI SE COMPOSITE (China)</c:v>
                </c:pt>
                <c:pt idx="10">
                  <c:v>DJIA (USA)</c:v>
                </c:pt>
                <c:pt idx="11">
                  <c:v>DAX (Germany)</c:v>
                </c:pt>
                <c:pt idx="12">
                  <c:v>BIST 100 National Index (Тurkey)</c:v>
                </c:pt>
                <c:pt idx="13">
                  <c:v>CAC 40 (France)</c:v>
                </c:pt>
                <c:pt idx="14">
                  <c:v>MICEX (Russia)</c:v>
                </c:pt>
                <c:pt idx="15">
                  <c:v>S&amp;P 500 (USA)</c:v>
                </c:pt>
                <c:pt idx="16">
                  <c:v>Ibovespa Sao Paulo SE Index (Brazil)</c:v>
                </c:pt>
                <c:pt idx="17">
                  <c:v>RTS (Russia)</c:v>
                </c:pt>
              </c:strCache>
            </c:strRef>
          </c:cat>
          <c:val>
            <c:numRef>
              <c:f>'Іndices-Ukraine and the World'!$J$3:$J$20</c:f>
              <c:numCache>
                <c:formatCode>0.0%</c:formatCode>
                <c:ptCount val="18"/>
                <c:pt idx="0">
                  <c:v>-2.7546198470936201E-2</c:v>
                </c:pt>
                <c:pt idx="1">
                  <c:v>-2.9016156073769284E-2</c:v>
                </c:pt>
                <c:pt idx="2">
                  <c:v>-1.0675059472044612E-2</c:v>
                </c:pt>
                <c:pt idx="3">
                  <c:v>-2.5610304028755304E-2</c:v>
                </c:pt>
                <c:pt idx="4">
                  <c:v>4.1206224098252919E-2</c:v>
                </c:pt>
                <c:pt idx="5">
                  <c:v>8.0387026502485304E-2</c:v>
                </c:pt>
                <c:pt idx="6">
                  <c:v>1.8119086796945405E-2</c:v>
                </c:pt>
                <c:pt idx="7">
                  <c:v>6.6888766304784797E-2</c:v>
                </c:pt>
                <c:pt idx="8">
                  <c:v>8.7368724903290174E-2</c:v>
                </c:pt>
                <c:pt idx="9">
                  <c:v>4.9886582288938053E-2</c:v>
                </c:pt>
                <c:pt idx="10">
                  <c:v>6.0245207180785965E-2</c:v>
                </c:pt>
                <c:pt idx="11">
                  <c:v>6.6054450888632932E-2</c:v>
                </c:pt>
                <c:pt idx="12">
                  <c:v>8.941951577123386E-2</c:v>
                </c:pt>
                <c:pt idx="13">
                  <c:v>5.2885013359071031E-2</c:v>
                </c:pt>
                <c:pt idx="14">
                  <c:v>0.10872603906551448</c:v>
                </c:pt>
                <c:pt idx="15">
                  <c:v>8.5341682511741235E-2</c:v>
                </c:pt>
                <c:pt idx="16">
                  <c:v>0.10406194836427018</c:v>
                </c:pt>
                <c:pt idx="17">
                  <c:v>0.16118778628243291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135-46DC-84B4-BB089C0CAC85}"/>
            </c:ext>
          </c:extLst>
        </c:ser>
        <c:ser>
          <c:idx val="0"/>
          <c:order val="1"/>
          <c:tx>
            <c:strRef>
              <c:f>'Іndices-Ukraine and the World'!$K$2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135-46DC-84B4-BB089C0CAC8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135-46DC-84B4-BB089C0CAC85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2135-46DC-84B4-BB089C0CAC85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2135-46DC-84B4-BB089C0CAC8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2135-46DC-84B4-BB089C0CAC85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2135-46DC-84B4-BB089C0CAC85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2135-46DC-84B4-BB089C0CAC85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2135-46DC-84B4-BB089C0CAC85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2135-46DC-84B4-BB089C0CAC85}"/>
              </c:ext>
            </c:extLst>
          </c:dPt>
          <c:cat>
            <c:strRef>
              <c:f>'Іndices-Ukraine and the World'!$I$3:$I$20</c:f>
              <c:strCache>
                <c:ptCount val="18"/>
                <c:pt idx="0">
                  <c:v>UX (Ukraine)</c:v>
                </c:pt>
                <c:pt idx="1">
                  <c:v>PFTS (Ukraine)</c:v>
                </c:pt>
                <c:pt idx="2">
                  <c:v>WSE WIG 20 (Poland)</c:v>
                </c:pt>
                <c:pt idx="3">
                  <c:v>Cyprus SE General Index (Cyprus)</c:v>
                </c:pt>
                <c:pt idx="4">
                  <c:v>FTSE/JSE Africa All-Share Index (RSA)</c:v>
                </c:pt>
                <c:pt idx="5">
                  <c:v>HANG SENG (Hong-Kong)</c:v>
                </c:pt>
                <c:pt idx="6">
                  <c:v>FTSE 100 (Great Britain)</c:v>
                </c:pt>
                <c:pt idx="7">
                  <c:v>S&amp;P BSE SENSEX Index (India)</c:v>
                </c:pt>
                <c:pt idx="8">
                  <c:v>NIKKEI 225 (Japan)</c:v>
                </c:pt>
                <c:pt idx="9">
                  <c:v>SHANGHAI SE COMPOSITE (China)</c:v>
                </c:pt>
                <c:pt idx="10">
                  <c:v>DJIA (USA)</c:v>
                </c:pt>
                <c:pt idx="11">
                  <c:v>DAX (Germany)</c:v>
                </c:pt>
                <c:pt idx="12">
                  <c:v>BIST 100 National Index (Тurkey)</c:v>
                </c:pt>
                <c:pt idx="13">
                  <c:v>CAC 40 (France)</c:v>
                </c:pt>
                <c:pt idx="14">
                  <c:v>MICEX (Russia)</c:v>
                </c:pt>
                <c:pt idx="15">
                  <c:v>S&amp;P 500 (USA)</c:v>
                </c:pt>
                <c:pt idx="16">
                  <c:v>Ibovespa Sao Paulo SE Index (Brazil)</c:v>
                </c:pt>
                <c:pt idx="17">
                  <c:v>RTS (Russia)</c:v>
                </c:pt>
              </c:strCache>
            </c:strRef>
          </c:cat>
          <c:val>
            <c:numRef>
              <c:f>'Іndices-Ukraine and the World'!$K$3:$K$20</c:f>
              <c:numCache>
                <c:formatCode>0.0%</c:formatCode>
                <c:ptCount val="18"/>
                <c:pt idx="0">
                  <c:v>-0.10927602871486886</c:v>
                </c:pt>
                <c:pt idx="1">
                  <c:v>-8.8864046859544299E-2</c:v>
                </c:pt>
                <c:pt idx="2">
                  <c:v>-5.5582154324593791E-2</c:v>
                </c:pt>
                <c:pt idx="3">
                  <c:v>-1.409304440066661E-2</c:v>
                </c:pt>
                <c:pt idx="4">
                  <c:v>8.8458761187219626E-2</c:v>
                </c:pt>
                <c:pt idx="5">
                  <c:v>0.10529834301801277</c:v>
                </c:pt>
                <c:pt idx="6">
                  <c:v>0.12005844991884418</c:v>
                </c:pt>
                <c:pt idx="7">
                  <c:v>0.14350029603578141</c:v>
                </c:pt>
                <c:pt idx="8">
                  <c:v>0.18195812392548105</c:v>
                </c:pt>
                <c:pt idx="9">
                  <c:v>0.22303219856449719</c:v>
                </c:pt>
                <c:pt idx="10">
                  <c:v>0.23744449840432891</c:v>
                </c:pt>
                <c:pt idx="11">
                  <c:v>0.25476467379363132</c:v>
                </c:pt>
                <c:pt idx="12">
                  <c:v>0.26526878378173668</c:v>
                </c:pt>
                <c:pt idx="13">
                  <c:v>0.27770724596793173</c:v>
                </c:pt>
                <c:pt idx="14">
                  <c:v>0.2855406380706782</c:v>
                </c:pt>
                <c:pt idx="15">
                  <c:v>0.29972563502216665</c:v>
                </c:pt>
                <c:pt idx="16">
                  <c:v>0.31583690286851596</c:v>
                </c:pt>
                <c:pt idx="17">
                  <c:v>0.45284346186675162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2135-46DC-84B4-BB089C0CA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1316311040"/>
        <c:axId val="1482497232"/>
      </c:barChart>
      <c:catAx>
        <c:axId val="1316311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4824972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482497232"/>
        <c:scaling>
          <c:orientation val="minMax"/>
          <c:max val="0.5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316311040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698489340315399"/>
          <c:y val="0.94579412867509216"/>
          <c:w val="0.36259751294410775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4.8189319881146789E-2"/>
          <c:w val="0.94639556377079481"/>
          <c:h val="0.652847417314015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'Number of AMC-CII-NPF-IC'!$F$2</c:f>
              <c:strCache>
                <c:ptCount val="1"/>
                <c:pt idx="0">
                  <c:v>Number of registered CII per one AMC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D7C-4543-AEED-72979789C089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D7C-4543-AEED-72979789C089}"/>
                </c:ex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AMC-CII-NPF-IC'!$A$10:$A$23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'Number of AMC-CII-NPF-IC'!$F$10:$F$23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D7C-4543-AEED-72979789C089}"/>
            </c:ext>
          </c:extLst>
        </c:ser>
        <c:ser>
          <c:idx val="1"/>
          <c:order val="0"/>
          <c:tx>
            <c:strRef>
              <c:f>'Number of AMC-CII-NPF-IC'!$B$2</c:f>
              <c:strCache>
                <c:ptCount val="1"/>
                <c:pt idx="0">
                  <c:v>Number of all AMC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'Number of AMC-CII-NPF-IC'!$B$10:$B$23</c:f>
              <c:numCache>
                <c:formatCode>General</c:formatCode>
                <c:ptCount val="14"/>
                <c:pt idx="0">
                  <c:v>380</c:v>
                </c:pt>
                <c:pt idx="1">
                  <c:v>339</c:v>
                </c:pt>
                <c:pt idx="2">
                  <c:v>341</c:v>
                </c:pt>
                <c:pt idx="3">
                  <c:v>353</c:v>
                </c:pt>
                <c:pt idx="4">
                  <c:v>347</c:v>
                </c:pt>
                <c:pt idx="5">
                  <c:v>336</c:v>
                </c:pt>
                <c:pt idx="6">
                  <c:v>313</c:v>
                </c:pt>
                <c:pt idx="7">
                  <c:v>295</c:v>
                </c:pt>
                <c:pt idx="8">
                  <c:v>296</c:v>
                </c:pt>
                <c:pt idx="9">
                  <c:v>296</c:v>
                </c:pt>
                <c:pt idx="10">
                  <c:v>298</c:v>
                </c:pt>
                <c:pt idx="11">
                  <c:v>295</c:v>
                </c:pt>
                <c:pt idx="12">
                  <c:v>294</c:v>
                </c:pt>
                <c:pt idx="13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D7C-4543-AEED-72979789C089}"/>
            </c:ext>
          </c:extLst>
        </c:ser>
        <c:ser>
          <c:idx val="4"/>
          <c:order val="4"/>
          <c:tx>
            <c:strRef>
              <c:f>'Number of AMC-CII-NPF-IC'!$C$2</c:f>
              <c:strCache>
                <c:ptCount val="1"/>
                <c:pt idx="0">
                  <c:v>Number of AMC with CII under management</c:v>
                </c:pt>
              </c:strCache>
            </c:strRef>
          </c:tx>
          <c:invertIfNegative val="0"/>
          <c:cat>
            <c:strRef>
              <c:f>'Number of AMC-CII-NPF-IC'!$A$10:$A$23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'Number of AMC-CII-NPF-IC'!$C$10:$C$23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5D7C-4543-AEED-72979789C089}"/>
            </c:ext>
          </c:extLst>
        </c:ser>
        <c:ser>
          <c:idx val="3"/>
          <c:order val="3"/>
          <c:tx>
            <c:strRef>
              <c:f>'Number of AMC-CII-NPF-IC'!$G$2</c:f>
              <c:strCache>
                <c:ptCount val="1"/>
                <c:pt idx="0">
                  <c:v>Number of formed CII (those that  have reached the standard for minimum asset value)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'Number of AMC-CII-NPF-IC'!$G$10:$G$23</c:f>
              <c:numCache>
                <c:formatCode>0</c:formatCode>
                <c:ptCount val="14"/>
                <c:pt idx="0">
                  <c:v>985</c:v>
                </c:pt>
                <c:pt idx="1">
                  <c:v>1095</c:v>
                </c:pt>
                <c:pt idx="2">
                  <c:v>1125</c:v>
                </c:pt>
                <c:pt idx="3">
                  <c:v>1222</c:v>
                </c:pt>
                <c:pt idx="4">
                  <c:v>1250</c:v>
                </c:pt>
                <c:pt idx="5">
                  <c:v>1188</c:v>
                </c:pt>
                <c:pt idx="6">
                  <c:v>1147</c:v>
                </c:pt>
                <c:pt idx="7">
                  <c:v>1130</c:v>
                </c:pt>
                <c:pt idx="8">
                  <c:v>1167</c:v>
                </c:pt>
                <c:pt idx="9">
                  <c:v>1228</c:v>
                </c:pt>
                <c:pt idx="10">
                  <c:v>1237</c:v>
                </c:pt>
                <c:pt idx="11">
                  <c:v>1259</c:v>
                </c:pt>
                <c:pt idx="12">
                  <c:v>1284</c:v>
                </c:pt>
                <c:pt idx="13">
                  <c:v>1326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5D7C-4543-AEED-72979789C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7879984"/>
        <c:axId val="1487875632"/>
      </c:barChart>
      <c:barChart>
        <c:barDir val="col"/>
        <c:grouping val="clustered"/>
        <c:varyColors val="0"/>
        <c:ser>
          <c:idx val="2"/>
          <c:order val="2"/>
          <c:tx>
            <c:strRef>
              <c:f>'Number of AMC-CII-NPF-IC'!$E$2</c:f>
              <c:strCache>
                <c:ptCount val="1"/>
                <c:pt idx="0">
                  <c:v>Number of CII under management (registered ones)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'Number of AMC-CII-NPF-IC'!$A$10:$A$23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'Number of AMC-CII-NPF-IC'!$E$10:$E$23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D7C-4543-AEED-72979789C089}"/>
            </c:ext>
          </c:extLst>
        </c:ser>
        <c:ser>
          <c:idx val="6"/>
          <c:order val="5"/>
          <c:tx>
            <c:strRef>
              <c:f>'Number of AMC-CII-NPF-IC'!$I$2</c:f>
              <c:strCache>
                <c:ptCount val="1"/>
                <c:pt idx="0">
                  <c:v>Number of IC with assets under AMC management (rhs)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'Number of AMC-CII-NPF-IC'!$I$10:$I$23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5D7C-4543-AEED-72979789C089}"/>
            </c:ext>
          </c:extLst>
        </c:ser>
        <c:ser>
          <c:idx val="5"/>
          <c:order val="6"/>
          <c:tx>
            <c:strRef>
              <c:f>'Number of AMC-CII-NPF-IC'!$H$2</c:f>
              <c:strCache>
                <c:ptCount val="1"/>
                <c:pt idx="0">
                  <c:v>Number of NPF under AMC management (rhs)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5D7C-4543-AEED-72979789C0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'Number of AMC-CII-NPF-IC'!$H$10:$H$23</c:f>
              <c:numCache>
                <c:formatCode>General</c:formatCode>
                <c:ptCount val="14"/>
                <c:pt idx="0">
                  <c:v>96</c:v>
                </c:pt>
                <c:pt idx="1">
                  <c:v>93</c:v>
                </c:pt>
                <c:pt idx="2">
                  <c:v>85</c:v>
                </c:pt>
                <c:pt idx="3">
                  <c:v>83</c:v>
                </c:pt>
                <c:pt idx="4">
                  <c:v>76</c:v>
                </c:pt>
                <c:pt idx="5">
                  <c:v>74</c:v>
                </c:pt>
                <c:pt idx="6">
                  <c:v>71</c:v>
                </c:pt>
                <c:pt idx="7">
                  <c:v>62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60</c:v>
                </c:pt>
                <c:pt idx="1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5D7C-4543-AEED-72979789C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1487868016"/>
        <c:axId val="1487876176"/>
      </c:barChart>
      <c:catAx>
        <c:axId val="14878799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6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878756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487875632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87879984"/>
        <c:crosses val="autoZero"/>
        <c:crossBetween val="between"/>
        <c:majorUnit val="250"/>
      </c:valAx>
      <c:valAx>
        <c:axId val="1487876176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uk-UA"/>
          </a:p>
        </c:txPr>
        <c:crossAx val="1487868016"/>
        <c:crosses val="max"/>
        <c:crossBetween val="between"/>
      </c:valAx>
      <c:catAx>
        <c:axId val="148786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87617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34530169921035E-2"/>
          <c:y val="0.80672084334629524"/>
          <c:w val="0.96232537100036353"/>
          <c:h val="0.18291616866534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Number of AMC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'Number of AMC-CII-NPF-IC'!$A$23</c:f>
              <c:strCache>
                <c:ptCount val="1"/>
                <c:pt idx="0">
                  <c:v>2019</c:v>
                </c:pt>
              </c:strCache>
            </c:strRef>
          </c:tx>
          <c:explosion val="14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C67-49EA-8475-C8F2FA3DDD4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C67-49EA-8475-C8F2FA3DDD4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C67-49EA-8475-C8F2FA3DDD4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C67-49EA-8475-C8F2FA3DDD49}"/>
              </c:ext>
            </c:extLst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67-49EA-8475-C8F2FA3DDD4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67-49EA-8475-C8F2FA3DDD4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C67-49EA-8475-C8F2FA3DDD4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67-49EA-8475-C8F2FA3DDD4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C67-49EA-8475-C8F2FA3DDD4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67-49EA-8475-C8F2FA3DDD4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C67-49EA-8475-C8F2FA3DDD4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C67-49EA-8475-C8F2FA3DDD4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'Number of AMC-CII-NPF-IC'!$C$2:$D$2</c:f>
            </c:multiLvlStrRef>
          </c:cat>
          <c:val>
            <c:numRef>
              <c:f>'Number of AMC-CII-NPF-IC'!$C$23:$D$23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C67-49EA-8475-C8F2FA3D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9006463388433E-2"/>
          <c:y val="0.1105162858236169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'Assets_NAV_Net Inflow'!$A$4</c:f>
              <c:strCache>
                <c:ptCount val="1"/>
                <c:pt idx="0">
                  <c:v>CII*, including: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7254704642495436E-2"/>
                  <c:y val="-1.60919598486595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978-47CD-9A35-F9E2BE33A3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941178108084409E-2"/>
                  <c:y val="-3.705902328139135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978-47CD-9A35-F9E2BE33A3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100599850327392E-2"/>
                  <c:y val="-2.39792375705448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978-47CD-9A35-F9E2BE33A3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978-47CD-9A35-F9E2BE33A3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978-47CD-9A35-F9E2BE33A3D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'Assets_NAV_Net Inflow'!$B$3:$F$3</c:f>
              <c:numCache>
                <c:formatCode>m/d/yyyy</c:formatCode>
                <c:ptCount val="5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</c:numCache>
            </c:numRef>
          </c:cat>
          <c:val>
            <c:numRef>
              <c:f>'Assets_NAV_Net Inflow'!$B$4:$F$4</c:f>
              <c:numCache>
                <c:formatCode>#\ ##0.0</c:formatCode>
                <c:ptCount val="5"/>
                <c:pt idx="0">
                  <c:v>296765.40000000002</c:v>
                </c:pt>
                <c:pt idx="1">
                  <c:v>317437.48482537095</c:v>
                </c:pt>
                <c:pt idx="2">
                  <c:v>329047.5</c:v>
                </c:pt>
                <c:pt idx="3">
                  <c:v>339921.7</c:v>
                </c:pt>
                <c:pt idx="4">
                  <c:v>339129.80037825857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978-47CD-9A35-F9E2BE33A3D1}"/>
            </c:ext>
          </c:extLst>
        </c:ser>
        <c:ser>
          <c:idx val="0"/>
          <c:order val="1"/>
          <c:tx>
            <c:strRef>
              <c:f>'Assets_NAV_Net Inflow'!$A$6</c:f>
              <c:strCache>
                <c:ptCount val="1"/>
                <c:pt idx="0">
                  <c:v>Venture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'Assets_NAV_Net Inflow'!$B$3:$F$3</c:f>
              <c:numCache>
                <c:formatCode>m/d/yyyy</c:formatCode>
                <c:ptCount val="5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</c:numCache>
            </c:numRef>
          </c:cat>
          <c:val>
            <c:numRef>
              <c:f>'Assets_NAV_Net Inflow'!$B$6:$F$6</c:f>
              <c:numCache>
                <c:formatCode>#\ ##0.0</c:formatCode>
                <c:ptCount val="5"/>
                <c:pt idx="0">
                  <c:v>279713.3</c:v>
                </c:pt>
                <c:pt idx="1">
                  <c:v>300241.73062260996</c:v>
                </c:pt>
                <c:pt idx="2">
                  <c:v>311811.90000000002</c:v>
                </c:pt>
                <c:pt idx="3">
                  <c:v>325109.90000000002</c:v>
                </c:pt>
                <c:pt idx="4">
                  <c:v>324105.00488744426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978-47CD-9A35-F9E2BE33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1487872912"/>
        <c:axId val="1487871280"/>
      </c:barChart>
      <c:barChart>
        <c:barDir val="col"/>
        <c:grouping val="clustered"/>
        <c:varyColors val="0"/>
        <c:ser>
          <c:idx val="2"/>
          <c:order val="2"/>
          <c:tx>
            <c:strRef>
              <c:f>'Assets_NAV_Net Inflow'!$A$5</c:f>
              <c:strCache>
                <c:ptCount val="1"/>
                <c:pt idx="0">
                  <c:v>Open-ended (rhs)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'Assets_NAV_Net Inflow'!$B$3:$F$3</c:f>
              <c:numCache>
                <c:formatCode>m/d/yyyy</c:formatCode>
                <c:ptCount val="5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</c:numCache>
            </c:numRef>
          </c:cat>
          <c:val>
            <c:numRef>
              <c:f>'Assets_NAV_Net Inflow'!$B$5:$F$5</c:f>
              <c:numCache>
                <c:formatCode>#\ ##0.0</c:formatCode>
                <c:ptCount val="5"/>
                <c:pt idx="0">
                  <c:v>87.6</c:v>
                </c:pt>
                <c:pt idx="1">
                  <c:v>87.456215100000009</c:v>
                </c:pt>
                <c:pt idx="2">
                  <c:v>86.2</c:v>
                </c:pt>
                <c:pt idx="3">
                  <c:v>86</c:v>
                </c:pt>
                <c:pt idx="4">
                  <c:v>82.928081540100024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978-47CD-9A35-F9E2BE33A3D1}"/>
            </c:ext>
          </c:extLst>
        </c:ser>
        <c:ser>
          <c:idx val="3"/>
          <c:order val="3"/>
          <c:tx>
            <c:strRef>
              <c:f>'Assets_NAV_Net Inflow'!$A$7</c:f>
              <c:strCache>
                <c:ptCount val="1"/>
                <c:pt idx="0">
                  <c:v>NPF (rhs)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978-47CD-9A35-F9E2BE33A3D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'Assets_NAV_Net Inflow'!$B$7:$F$7</c:f>
              <c:numCache>
                <c:formatCode>#\ ##0.0</c:formatCode>
                <c:ptCount val="5"/>
                <c:pt idx="0">
                  <c:v>1364.1</c:v>
                </c:pt>
                <c:pt idx="1">
                  <c:v>1424.7196212859001</c:v>
                </c:pt>
                <c:pt idx="2">
                  <c:v>1505.1</c:v>
                </c:pt>
                <c:pt idx="3">
                  <c:v>1550.3</c:v>
                </c:pt>
                <c:pt idx="4">
                  <c:v>1603.2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978-47CD-9A35-F9E2BE33A3D1}"/>
            </c:ext>
          </c:extLst>
        </c:ser>
        <c:ser>
          <c:idx val="4"/>
          <c:order val="4"/>
          <c:tx>
            <c:strRef>
              <c:f>'Assets_NAV_Net Inflow'!$A$8</c:f>
              <c:strCache>
                <c:ptCount val="1"/>
                <c:pt idx="0">
                  <c:v>IC (rhs)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'Assets_NAV_Net Inflow'!$B$8:$F$8</c:f>
              <c:numCache>
                <c:formatCode>#\ ##0.0</c:formatCode>
                <c:ptCount val="5"/>
                <c:pt idx="0">
                  <c:v>79.8</c:v>
                </c:pt>
                <c:pt idx="1">
                  <c:v>89.610446499999995</c:v>
                </c:pt>
                <c:pt idx="2">
                  <c:v>92.7</c:v>
                </c:pt>
                <c:pt idx="3">
                  <c:v>97.7</c:v>
                </c:pt>
                <c:pt idx="4">
                  <c:v>96.7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978-47CD-9A35-F9E2BE33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1487881616"/>
        <c:axId val="1487881072"/>
      </c:barChart>
      <c:catAx>
        <c:axId val="1487872912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8787128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487871280"/>
        <c:scaling>
          <c:orientation val="minMax"/>
          <c:max val="35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87872912"/>
        <c:crosses val="autoZero"/>
        <c:crossBetween val="between"/>
        <c:majorUnit val="50000"/>
      </c:valAx>
      <c:valAx>
        <c:axId val="1487881072"/>
        <c:scaling>
          <c:orientation val="minMax"/>
          <c:max val="1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1487881616"/>
        <c:crosses val="max"/>
        <c:crossBetween val="between"/>
        <c:majorUnit val="250"/>
      </c:valAx>
      <c:catAx>
        <c:axId val="1487881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8788107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8239078721897E-2"/>
          <c:y val="0.18377864783621206"/>
          <c:w val="0.89506166389851982"/>
          <c:h val="0.76860521020315242"/>
        </c:manualLayout>
      </c:layout>
      <c:areaChart>
        <c:grouping val="standard"/>
        <c:varyColors val="0"/>
        <c:ser>
          <c:idx val="0"/>
          <c:order val="0"/>
          <c:tx>
            <c:strRef>
              <c:f>'Assets_NAV_Net Inflow'!$A$28</c:f>
              <c:strCache>
                <c:ptCount val="1"/>
                <c:pt idx="0">
                  <c:v>Cumulatively YTD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0EF-4D67-88C7-FCDB2652F16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206562425217832E-3"/>
                  <c:y val="0.25324054116632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0EF-4D67-88C7-FCDB2652F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0EF-4D67-88C7-FCDB2652F16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5970232106038E-3"/>
                  <c:y val="0.346984599687890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0EF-4D67-88C7-FCDB2652F16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'Assets_NAV_Net Inflow'!$B$28:$E$28</c:f>
              <c:strCache>
                <c:ptCount val="4"/>
                <c:pt idx="0">
                  <c:v>Q1'19</c:v>
                </c:pt>
                <c:pt idx="1">
                  <c:v>Q2 '19</c:v>
                </c:pt>
                <c:pt idx="2">
                  <c:v>Q3'19</c:v>
                </c:pt>
                <c:pt idx="3">
                  <c:v>Q4'19</c:v>
                </c:pt>
              </c:strCache>
            </c:strRef>
          </c:cat>
          <c:val>
            <c:numRef>
              <c:f>'Assets_NAV_Net Inflow'!$B$29:$E$29</c:f>
              <c:numCache>
                <c:formatCode>#\ ##0.0</c:formatCode>
                <c:ptCount val="4"/>
                <c:pt idx="0">
                  <c:v>-2.0836525228503477</c:v>
                </c:pt>
                <c:pt idx="1">
                  <c:v>-3.6210376592553479</c:v>
                </c:pt>
                <c:pt idx="2">
                  <c:v>-3.570083456015348</c:v>
                </c:pt>
                <c:pt idx="3">
                  <c:v>-5.7870810631553482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EF-4D67-88C7-FCDB2652F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867472"/>
        <c:axId val="1487874544"/>
      </c:areaChart>
      <c:catAx>
        <c:axId val="1487867472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487874544"/>
        <c:crosses val="autoZero"/>
        <c:auto val="1"/>
        <c:lblAlgn val="ctr"/>
        <c:lblOffset val="15"/>
        <c:tickLblSkip val="1"/>
        <c:tickMarkSkip val="1"/>
        <c:noMultiLvlLbl val="0"/>
      </c:catAx>
      <c:valAx>
        <c:axId val="1487874544"/>
        <c:scaling>
          <c:orientation val="minMax"/>
          <c:max val="1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de-DE"/>
                  <a:t>UAH M 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1.0260593410916362E-3"/>
              <c:y val="1.3599487173641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487867472"/>
        <c:crosses val="autoZero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31496721885907E-2"/>
          <c:y val="0.15454794772228789"/>
          <c:w val="0.94488210113611781"/>
          <c:h val="0.8071268648459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'Assets_NAV_Net Inflow'!$B$22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6.60497642572832E-3"/>
                  <c:y val="-7.21481841201567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F2-4F9E-B1D7-9E608D441573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'Assets_NAV_Net Inflow'!$A$23:$A$26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'Assets_NAV_Net Inflow'!$B$23:$B$26</c:f>
              <c:numCache>
                <c:formatCode>#\ ##0.0</c:formatCode>
                <c:ptCount val="4"/>
                <c:pt idx="0">
                  <c:v>2.1452143816950002</c:v>
                </c:pt>
                <c:pt idx="1">
                  <c:v>2.7701060579999996</c:v>
                </c:pt>
                <c:pt idx="2">
                  <c:v>-1.5316442477200001</c:v>
                </c:pt>
                <c:pt idx="3">
                  <c:v>-0.34120553247999996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F2-4F9E-B1D7-9E608D441573}"/>
            </c:ext>
          </c:extLst>
        </c:ser>
        <c:ser>
          <c:idx val="0"/>
          <c:order val="1"/>
          <c:tx>
            <c:strRef>
              <c:f>'Assets_NAV_Net Inflow'!$C$22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3620340945751459E-3"/>
                  <c:y val="-6.016219089777238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F2-4F9E-B1D7-9E608D4415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'Assets_NAV_Net Inflow'!$A$23:$A$26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'Assets_NAV_Net Inflow'!$C$23:$C$26</c:f>
              <c:numCache>
                <c:formatCode>#\ ##0.0</c:formatCode>
                <c:ptCount val="4"/>
                <c:pt idx="0">
                  <c:v>-2.0836525228503477</c:v>
                </c:pt>
                <c:pt idx="1">
                  <c:v>-1.5373851364050002</c:v>
                </c:pt>
                <c:pt idx="2">
                  <c:v>5.0954203240000023E-2</c:v>
                </c:pt>
                <c:pt idx="3">
                  <c:v>-2.2169976071400002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F2-4F9E-B1D7-9E608D44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487876720"/>
        <c:axId val="1487869648"/>
      </c:barChart>
      <c:catAx>
        <c:axId val="1487876720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87869648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1487869648"/>
        <c:scaling>
          <c:orientation val="minMax"/>
          <c:max val="3"/>
          <c:min val="-3"/>
        </c:scaling>
        <c:delete val="0"/>
        <c:axPos val="l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8787672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39541844688414"/>
          <c:y val="0.90582179954577857"/>
          <c:w val="0.23799611853550132"/>
          <c:h val="7.97747399491599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0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155119</xdr:colOff>
      <xdr:row>1</xdr:row>
      <xdr:rowOff>19049</xdr:rowOff>
    </xdr:from>
    <xdr:to>
      <xdr:col>20</xdr:col>
      <xdr:colOff>144233</xdr:colOff>
      <xdr:row>21</xdr:row>
      <xdr:rowOff>68035</xdr:rowOff>
    </xdr:to>
    <xdr:graphicFrame macro="">
      <xdr:nvGraphicFramePr>
        <xdr:cNvPr id="804" name="Диаграмма 33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" name="Picture 98" descr="s">
          <a:extLst>
            <a:ext uri="{FF2B5EF4-FFF2-40B4-BE49-F238E27FC236}">
              <a16:creationId xmlns="" xmlns:a16="http://schemas.microsoft.com/office/drawing/2014/main" id="{43F95D20-6805-4375-BC3A-E4DE5BE0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" name="Picture 99" descr="s">
          <a:extLst>
            <a:ext uri="{FF2B5EF4-FFF2-40B4-BE49-F238E27FC236}">
              <a16:creationId xmlns="" xmlns:a16="http://schemas.microsoft.com/office/drawing/2014/main" id="{F1651BE2-4E5F-4134-88C5-3FF9B152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" name="Picture 100" descr="s">
          <a:extLst>
            <a:ext uri="{FF2B5EF4-FFF2-40B4-BE49-F238E27FC236}">
              <a16:creationId xmlns="" xmlns:a16="http://schemas.microsoft.com/office/drawing/2014/main" id="{F08AB8E2-5B11-47B8-A6AB-1EB0B508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" name="Picture 101" descr="s">
          <a:extLst>
            <a:ext uri="{FF2B5EF4-FFF2-40B4-BE49-F238E27FC236}">
              <a16:creationId xmlns="" xmlns:a16="http://schemas.microsoft.com/office/drawing/2014/main" id="{083D28AF-356A-4D68-8CE0-28A860A1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7" name="Picture 102" descr="s">
          <a:extLst>
            <a:ext uri="{FF2B5EF4-FFF2-40B4-BE49-F238E27FC236}">
              <a16:creationId xmlns="" xmlns:a16="http://schemas.microsoft.com/office/drawing/2014/main" id="{B0E569E6-070A-4588-84D6-CD833981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8" name="Picture 103" descr="s">
          <a:extLst>
            <a:ext uri="{FF2B5EF4-FFF2-40B4-BE49-F238E27FC236}">
              <a16:creationId xmlns="" xmlns:a16="http://schemas.microsoft.com/office/drawing/2014/main" id="{4590B063-2041-43CC-88F9-924FDDFB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9" name="Picture 104" descr="s">
          <a:extLst>
            <a:ext uri="{FF2B5EF4-FFF2-40B4-BE49-F238E27FC236}">
              <a16:creationId xmlns="" xmlns:a16="http://schemas.microsoft.com/office/drawing/2014/main" id="{53E72DB8-78EC-4131-A6C5-C20F90CA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0" name="Picture 105" descr="s">
          <a:extLst>
            <a:ext uri="{FF2B5EF4-FFF2-40B4-BE49-F238E27FC236}">
              <a16:creationId xmlns="" xmlns:a16="http://schemas.microsoft.com/office/drawing/2014/main" id="{AF18AAD9-3C22-48BD-A398-CF22BA69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1" name="Picture 106" descr="s">
          <a:extLst>
            <a:ext uri="{FF2B5EF4-FFF2-40B4-BE49-F238E27FC236}">
              <a16:creationId xmlns="" xmlns:a16="http://schemas.microsoft.com/office/drawing/2014/main" id="{F24601EC-E258-48A1-939D-D118C15D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2" name="Picture 107" descr="s">
          <a:extLst>
            <a:ext uri="{FF2B5EF4-FFF2-40B4-BE49-F238E27FC236}">
              <a16:creationId xmlns="" xmlns:a16="http://schemas.microsoft.com/office/drawing/2014/main" id="{87DBE038-6C98-4423-908D-3CF04048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3" name="Picture 108" descr="s">
          <a:extLst>
            <a:ext uri="{FF2B5EF4-FFF2-40B4-BE49-F238E27FC236}">
              <a16:creationId xmlns="" xmlns:a16="http://schemas.microsoft.com/office/drawing/2014/main" id="{E6FE12F6-DD11-45C0-B9C9-7B85B0A9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4" name="Picture 109" descr="s">
          <a:extLst>
            <a:ext uri="{FF2B5EF4-FFF2-40B4-BE49-F238E27FC236}">
              <a16:creationId xmlns="" xmlns:a16="http://schemas.microsoft.com/office/drawing/2014/main" id="{D85A76CC-5F1F-4059-ABEB-C55F8C0D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5" name="Picture 110" descr="s">
          <a:extLst>
            <a:ext uri="{FF2B5EF4-FFF2-40B4-BE49-F238E27FC236}">
              <a16:creationId xmlns="" xmlns:a16="http://schemas.microsoft.com/office/drawing/2014/main" id="{78E07681-B992-4D10-B4F2-5E928AD8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6" name="Picture 111" descr="s">
          <a:extLst>
            <a:ext uri="{FF2B5EF4-FFF2-40B4-BE49-F238E27FC236}">
              <a16:creationId xmlns="" xmlns:a16="http://schemas.microsoft.com/office/drawing/2014/main" id="{DA5566FD-FDB9-4BFC-B1C8-29B270F1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7" name="Picture 112" descr="s">
          <a:extLst>
            <a:ext uri="{FF2B5EF4-FFF2-40B4-BE49-F238E27FC236}">
              <a16:creationId xmlns="" xmlns:a16="http://schemas.microsoft.com/office/drawing/2014/main" id="{61C9FF55-7015-4902-839E-152CA20A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8" name="Picture 113" descr="s">
          <a:extLst>
            <a:ext uri="{FF2B5EF4-FFF2-40B4-BE49-F238E27FC236}">
              <a16:creationId xmlns="" xmlns:a16="http://schemas.microsoft.com/office/drawing/2014/main" id="{B1CDD293-E869-45A4-BB0A-2FC016B5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19" name="Picture 114" descr="s">
          <a:extLst>
            <a:ext uri="{FF2B5EF4-FFF2-40B4-BE49-F238E27FC236}">
              <a16:creationId xmlns="" xmlns:a16="http://schemas.microsoft.com/office/drawing/2014/main" id="{FCD6BC9A-CF2D-4BE9-9AB3-2AAA9257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0" name="Picture 115" descr="s">
          <a:extLst>
            <a:ext uri="{FF2B5EF4-FFF2-40B4-BE49-F238E27FC236}">
              <a16:creationId xmlns="" xmlns:a16="http://schemas.microsoft.com/office/drawing/2014/main" id="{43DED6DE-A7B4-4084-BD2E-84CFCC33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1" name="Picture 116" descr="s">
          <a:extLst>
            <a:ext uri="{FF2B5EF4-FFF2-40B4-BE49-F238E27FC236}">
              <a16:creationId xmlns="" xmlns:a16="http://schemas.microsoft.com/office/drawing/2014/main" id="{5366FB27-DDF9-4354-AD1E-ED3028F4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2" name="Picture 117" descr="s">
          <a:extLst>
            <a:ext uri="{FF2B5EF4-FFF2-40B4-BE49-F238E27FC236}">
              <a16:creationId xmlns="" xmlns:a16="http://schemas.microsoft.com/office/drawing/2014/main" id="{B0BE15AD-1132-4AE4-B007-25A32AED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3" name="Picture 118" descr="s">
          <a:extLst>
            <a:ext uri="{FF2B5EF4-FFF2-40B4-BE49-F238E27FC236}">
              <a16:creationId xmlns="" xmlns:a16="http://schemas.microsoft.com/office/drawing/2014/main" id="{6FD942F0-DE08-4089-A924-4A7C5999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4" name="Picture 119" descr="s">
          <a:extLst>
            <a:ext uri="{FF2B5EF4-FFF2-40B4-BE49-F238E27FC236}">
              <a16:creationId xmlns="" xmlns:a16="http://schemas.microsoft.com/office/drawing/2014/main" id="{5810666E-DDCE-4EEF-BAD2-CEA78208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5" name="Picture 120" descr="s">
          <a:extLst>
            <a:ext uri="{FF2B5EF4-FFF2-40B4-BE49-F238E27FC236}">
              <a16:creationId xmlns="" xmlns:a16="http://schemas.microsoft.com/office/drawing/2014/main" id="{031F4364-7446-4170-B338-62CC249B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6" name="Picture 121" descr="s">
          <a:extLst>
            <a:ext uri="{FF2B5EF4-FFF2-40B4-BE49-F238E27FC236}">
              <a16:creationId xmlns="" xmlns:a16="http://schemas.microsoft.com/office/drawing/2014/main" id="{2D6D2DDE-4672-4AFA-851D-ADC8493E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7" name="Picture 122" descr="s">
          <a:extLst>
            <a:ext uri="{FF2B5EF4-FFF2-40B4-BE49-F238E27FC236}">
              <a16:creationId xmlns="" xmlns:a16="http://schemas.microsoft.com/office/drawing/2014/main" id="{2C27F743-F9A0-4A34-AB6A-2E45381B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8" name="Picture 123" descr="s">
          <a:extLst>
            <a:ext uri="{FF2B5EF4-FFF2-40B4-BE49-F238E27FC236}">
              <a16:creationId xmlns="" xmlns:a16="http://schemas.microsoft.com/office/drawing/2014/main" id="{682BDE1B-9985-483B-B40A-FD24181E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29" name="Picture 124" descr="s">
          <a:extLst>
            <a:ext uri="{FF2B5EF4-FFF2-40B4-BE49-F238E27FC236}">
              <a16:creationId xmlns="" xmlns:a16="http://schemas.microsoft.com/office/drawing/2014/main" id="{00D71DCE-FB18-4DBB-95D9-A344F9EC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0" name="Picture 125" descr="s">
          <a:extLst>
            <a:ext uri="{FF2B5EF4-FFF2-40B4-BE49-F238E27FC236}">
              <a16:creationId xmlns="" xmlns:a16="http://schemas.microsoft.com/office/drawing/2014/main" id="{F6A47D0F-B867-41CB-988B-81578A68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1" name="Picture 126" descr="s">
          <a:extLst>
            <a:ext uri="{FF2B5EF4-FFF2-40B4-BE49-F238E27FC236}">
              <a16:creationId xmlns="" xmlns:a16="http://schemas.microsoft.com/office/drawing/2014/main" id="{AFC68BC3-3816-4EC5-BE17-E6E1E26F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" name="Picture 127" descr="s">
          <a:extLst>
            <a:ext uri="{FF2B5EF4-FFF2-40B4-BE49-F238E27FC236}">
              <a16:creationId xmlns="" xmlns:a16="http://schemas.microsoft.com/office/drawing/2014/main" id="{9FC63CDA-CC31-4607-9321-D24FDA4A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" name="Picture 128" descr="s">
          <a:extLst>
            <a:ext uri="{FF2B5EF4-FFF2-40B4-BE49-F238E27FC236}">
              <a16:creationId xmlns="" xmlns:a16="http://schemas.microsoft.com/office/drawing/2014/main" id="{A2CF7F5E-8909-4E20-B504-0F5A91F3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" name="Picture 129" descr="s">
          <a:extLst>
            <a:ext uri="{FF2B5EF4-FFF2-40B4-BE49-F238E27FC236}">
              <a16:creationId xmlns="" xmlns:a16="http://schemas.microsoft.com/office/drawing/2014/main" id="{C7578B16-58C6-4216-A90B-42D17327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" name="Picture 130" descr="s">
          <a:extLst>
            <a:ext uri="{FF2B5EF4-FFF2-40B4-BE49-F238E27FC236}">
              <a16:creationId xmlns="" xmlns:a16="http://schemas.microsoft.com/office/drawing/2014/main" id="{408F2F53-9198-46E4-B99E-2A69D282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" name="Picture 131" descr="s">
          <a:extLst>
            <a:ext uri="{FF2B5EF4-FFF2-40B4-BE49-F238E27FC236}">
              <a16:creationId xmlns="" xmlns:a16="http://schemas.microsoft.com/office/drawing/2014/main" id="{99A1B2F8-7BE6-4D53-A533-1500EC19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" name="Picture 132" descr="s">
          <a:extLst>
            <a:ext uri="{FF2B5EF4-FFF2-40B4-BE49-F238E27FC236}">
              <a16:creationId xmlns="" xmlns:a16="http://schemas.microsoft.com/office/drawing/2014/main" id="{B83B30F6-519A-4DD8-8926-2869B91B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" name="Picture 133" descr="s">
          <a:extLst>
            <a:ext uri="{FF2B5EF4-FFF2-40B4-BE49-F238E27FC236}">
              <a16:creationId xmlns="" xmlns:a16="http://schemas.microsoft.com/office/drawing/2014/main" id="{BB3E84DA-64C8-405F-B574-4AB2C339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9" name="Picture 134" descr="s">
          <a:extLst>
            <a:ext uri="{FF2B5EF4-FFF2-40B4-BE49-F238E27FC236}">
              <a16:creationId xmlns="" xmlns:a16="http://schemas.microsoft.com/office/drawing/2014/main" id="{54B19B1C-2E55-4F09-8178-A5E1FEE1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0" name="Picture 135" descr="s">
          <a:extLst>
            <a:ext uri="{FF2B5EF4-FFF2-40B4-BE49-F238E27FC236}">
              <a16:creationId xmlns="" xmlns:a16="http://schemas.microsoft.com/office/drawing/2014/main" id="{DD9769AC-D853-4EC5-BA5E-2431CB4E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1" name="Picture 136" descr="s">
          <a:extLst>
            <a:ext uri="{FF2B5EF4-FFF2-40B4-BE49-F238E27FC236}">
              <a16:creationId xmlns="" xmlns:a16="http://schemas.microsoft.com/office/drawing/2014/main" id="{6B7B6FF2-F30E-4AAB-A514-4B49CACC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2" name="Picture 137" descr="s">
          <a:extLst>
            <a:ext uri="{FF2B5EF4-FFF2-40B4-BE49-F238E27FC236}">
              <a16:creationId xmlns="" xmlns:a16="http://schemas.microsoft.com/office/drawing/2014/main" id="{FFAE4729-084E-48BB-88EB-E4BE13DE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3" name="Picture 138" descr="s">
          <a:extLst>
            <a:ext uri="{FF2B5EF4-FFF2-40B4-BE49-F238E27FC236}">
              <a16:creationId xmlns="" xmlns:a16="http://schemas.microsoft.com/office/drawing/2014/main" id="{1FBF271A-43E4-43C8-9F43-6492E680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4" name="Picture 139" descr="s">
          <a:extLst>
            <a:ext uri="{FF2B5EF4-FFF2-40B4-BE49-F238E27FC236}">
              <a16:creationId xmlns="" xmlns:a16="http://schemas.microsoft.com/office/drawing/2014/main" id="{7ED937B3-98B9-4DBC-B64D-1D1763E0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5" name="Picture 140" descr="s">
          <a:extLst>
            <a:ext uri="{FF2B5EF4-FFF2-40B4-BE49-F238E27FC236}">
              <a16:creationId xmlns="" xmlns:a16="http://schemas.microsoft.com/office/drawing/2014/main" id="{26C7708E-6F18-447B-AEA3-59E6FAA5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6" name="Picture 141" descr="s">
          <a:extLst>
            <a:ext uri="{FF2B5EF4-FFF2-40B4-BE49-F238E27FC236}">
              <a16:creationId xmlns="" xmlns:a16="http://schemas.microsoft.com/office/drawing/2014/main" id="{DBAC74E9-1192-456A-8106-141502BC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7" name="Picture 142" descr="s">
          <a:extLst>
            <a:ext uri="{FF2B5EF4-FFF2-40B4-BE49-F238E27FC236}">
              <a16:creationId xmlns="" xmlns:a16="http://schemas.microsoft.com/office/drawing/2014/main" id="{08EF3589-43AD-4D5F-AD4D-1C881AF5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8" name="Picture 143" descr="s">
          <a:extLst>
            <a:ext uri="{FF2B5EF4-FFF2-40B4-BE49-F238E27FC236}">
              <a16:creationId xmlns="" xmlns:a16="http://schemas.microsoft.com/office/drawing/2014/main" id="{1A0A4CD8-836D-4987-BCFF-CAADCAD2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49" name="Picture 144" descr="s">
          <a:extLst>
            <a:ext uri="{FF2B5EF4-FFF2-40B4-BE49-F238E27FC236}">
              <a16:creationId xmlns="" xmlns:a16="http://schemas.microsoft.com/office/drawing/2014/main" id="{DCCB8D43-E133-4C5D-A465-3B2C34A6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0" name="Picture 145" descr="s">
          <a:extLst>
            <a:ext uri="{FF2B5EF4-FFF2-40B4-BE49-F238E27FC236}">
              <a16:creationId xmlns="" xmlns:a16="http://schemas.microsoft.com/office/drawing/2014/main" id="{A1495C63-37A4-401E-BEDE-B0C4F4F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1" name="Picture 146" descr="s">
          <a:extLst>
            <a:ext uri="{FF2B5EF4-FFF2-40B4-BE49-F238E27FC236}">
              <a16:creationId xmlns="" xmlns:a16="http://schemas.microsoft.com/office/drawing/2014/main" id="{28B898A3-6B39-4423-A1F6-3F23AB7B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2" name="Picture 147" descr="s">
          <a:extLst>
            <a:ext uri="{FF2B5EF4-FFF2-40B4-BE49-F238E27FC236}">
              <a16:creationId xmlns="" xmlns:a16="http://schemas.microsoft.com/office/drawing/2014/main" id="{35E78B5B-0576-4BEE-9FC8-BC1BC6AE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3" name="Picture 148" descr="s">
          <a:extLst>
            <a:ext uri="{FF2B5EF4-FFF2-40B4-BE49-F238E27FC236}">
              <a16:creationId xmlns="" xmlns:a16="http://schemas.microsoft.com/office/drawing/2014/main" id="{48652151-D3D4-4EBE-9966-674B5990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4" name="Picture 149" descr="s">
          <a:extLst>
            <a:ext uri="{FF2B5EF4-FFF2-40B4-BE49-F238E27FC236}">
              <a16:creationId xmlns="" xmlns:a16="http://schemas.microsoft.com/office/drawing/2014/main" id="{A0C838CF-A035-4DE6-AB5C-718BE4B7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5" name="Picture 150" descr="s">
          <a:extLst>
            <a:ext uri="{FF2B5EF4-FFF2-40B4-BE49-F238E27FC236}">
              <a16:creationId xmlns="" xmlns:a16="http://schemas.microsoft.com/office/drawing/2014/main" id="{35D8C38A-F971-4754-8009-E4D946C4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6" name="Picture 151" descr="s">
          <a:extLst>
            <a:ext uri="{FF2B5EF4-FFF2-40B4-BE49-F238E27FC236}">
              <a16:creationId xmlns="" xmlns:a16="http://schemas.microsoft.com/office/drawing/2014/main" id="{82DD0BBF-03EF-4709-AD5E-9EE797E0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7" name="Picture 152" descr="s">
          <a:extLst>
            <a:ext uri="{FF2B5EF4-FFF2-40B4-BE49-F238E27FC236}">
              <a16:creationId xmlns="" xmlns:a16="http://schemas.microsoft.com/office/drawing/2014/main" id="{E7436F19-FBCA-4975-BEAF-E6766AD5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8" name="Picture 153" descr="s">
          <a:extLst>
            <a:ext uri="{FF2B5EF4-FFF2-40B4-BE49-F238E27FC236}">
              <a16:creationId xmlns="" xmlns:a16="http://schemas.microsoft.com/office/drawing/2014/main" id="{E4DEFB85-576E-47EF-9995-05F080D2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59" name="Picture 154" descr="s">
          <a:extLst>
            <a:ext uri="{FF2B5EF4-FFF2-40B4-BE49-F238E27FC236}">
              <a16:creationId xmlns="" xmlns:a16="http://schemas.microsoft.com/office/drawing/2014/main" id="{DC66940A-5D31-4105-97EE-AF5382CD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0" name="Picture 155" descr="s">
          <a:extLst>
            <a:ext uri="{FF2B5EF4-FFF2-40B4-BE49-F238E27FC236}">
              <a16:creationId xmlns="" xmlns:a16="http://schemas.microsoft.com/office/drawing/2014/main" id="{DD00908B-E11A-481D-B0D9-6C02469C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1" name="Picture 156" descr="s">
          <a:extLst>
            <a:ext uri="{FF2B5EF4-FFF2-40B4-BE49-F238E27FC236}">
              <a16:creationId xmlns="" xmlns:a16="http://schemas.microsoft.com/office/drawing/2014/main" id="{5617DDD7-1DCE-48C8-8BB8-7E122AE1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2" name="Picture 157" descr="s">
          <a:extLst>
            <a:ext uri="{FF2B5EF4-FFF2-40B4-BE49-F238E27FC236}">
              <a16:creationId xmlns="" xmlns:a16="http://schemas.microsoft.com/office/drawing/2014/main" id="{7B1624FE-B69B-410C-9CC9-0B5846FB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3" name="Picture 158" descr="s">
          <a:extLst>
            <a:ext uri="{FF2B5EF4-FFF2-40B4-BE49-F238E27FC236}">
              <a16:creationId xmlns="" xmlns:a16="http://schemas.microsoft.com/office/drawing/2014/main" id="{A73AABDF-862E-42F7-84AE-DE0B240E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4" name="Picture 159" descr="s">
          <a:extLst>
            <a:ext uri="{FF2B5EF4-FFF2-40B4-BE49-F238E27FC236}">
              <a16:creationId xmlns="" xmlns:a16="http://schemas.microsoft.com/office/drawing/2014/main" id="{3B718CEF-7704-48E5-BB97-8995A40D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5" name="Picture 160" descr="s">
          <a:extLst>
            <a:ext uri="{FF2B5EF4-FFF2-40B4-BE49-F238E27FC236}">
              <a16:creationId xmlns="" xmlns:a16="http://schemas.microsoft.com/office/drawing/2014/main" id="{72D8DBED-ACFC-4CB9-BD8C-C598490F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66" name="Picture 161" descr="s">
          <a:extLst>
            <a:ext uri="{FF2B5EF4-FFF2-40B4-BE49-F238E27FC236}">
              <a16:creationId xmlns="" xmlns:a16="http://schemas.microsoft.com/office/drawing/2014/main" id="{C81CC921-710D-4CB3-A883-6679D23E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67" name="Picture 1" descr="s">
          <a:extLst>
            <a:ext uri="{FF2B5EF4-FFF2-40B4-BE49-F238E27FC236}">
              <a16:creationId xmlns="" xmlns:a16="http://schemas.microsoft.com/office/drawing/2014/main" id="{6FA484BC-039D-4285-A49D-B4162BC2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68" name="Picture 2" descr="s">
          <a:extLst>
            <a:ext uri="{FF2B5EF4-FFF2-40B4-BE49-F238E27FC236}">
              <a16:creationId xmlns="" xmlns:a16="http://schemas.microsoft.com/office/drawing/2014/main" id="{26D89BB1-A2D4-49C2-95B6-84915210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69" name="Picture 3" descr="s">
          <a:extLst>
            <a:ext uri="{FF2B5EF4-FFF2-40B4-BE49-F238E27FC236}">
              <a16:creationId xmlns="" xmlns:a16="http://schemas.microsoft.com/office/drawing/2014/main" id="{C90F06E2-C721-4B87-A1D5-C0974C8D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0" name="Picture 4" descr="s">
          <a:extLst>
            <a:ext uri="{FF2B5EF4-FFF2-40B4-BE49-F238E27FC236}">
              <a16:creationId xmlns="" xmlns:a16="http://schemas.microsoft.com/office/drawing/2014/main" id="{A8C80A24-74CB-47F0-BE16-B9E4626C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1" name="Picture 5" descr="s">
          <a:extLst>
            <a:ext uri="{FF2B5EF4-FFF2-40B4-BE49-F238E27FC236}">
              <a16:creationId xmlns="" xmlns:a16="http://schemas.microsoft.com/office/drawing/2014/main" id="{8E8671BF-20B1-424D-8835-C5D34A1E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2" name="Picture 6" descr="s">
          <a:extLst>
            <a:ext uri="{FF2B5EF4-FFF2-40B4-BE49-F238E27FC236}">
              <a16:creationId xmlns="" xmlns:a16="http://schemas.microsoft.com/office/drawing/2014/main" id="{A198E7CC-4B07-4B4A-9327-126C1B0E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3" name="Picture 7" descr="s">
          <a:extLst>
            <a:ext uri="{FF2B5EF4-FFF2-40B4-BE49-F238E27FC236}">
              <a16:creationId xmlns="" xmlns:a16="http://schemas.microsoft.com/office/drawing/2014/main" id="{396E6D9D-BE03-453E-ACA9-49B3AABB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4" name="Picture 8" descr="s">
          <a:extLst>
            <a:ext uri="{FF2B5EF4-FFF2-40B4-BE49-F238E27FC236}">
              <a16:creationId xmlns="" xmlns:a16="http://schemas.microsoft.com/office/drawing/2014/main" id="{644C4E6E-EE1B-459B-BA86-D05B299E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5" name="Picture 9" descr="s">
          <a:extLst>
            <a:ext uri="{FF2B5EF4-FFF2-40B4-BE49-F238E27FC236}">
              <a16:creationId xmlns="" xmlns:a16="http://schemas.microsoft.com/office/drawing/2014/main" id="{50D6F95A-93E6-48A7-B3AC-B184BDF3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6" name="Picture 10" descr="s">
          <a:extLst>
            <a:ext uri="{FF2B5EF4-FFF2-40B4-BE49-F238E27FC236}">
              <a16:creationId xmlns="" xmlns:a16="http://schemas.microsoft.com/office/drawing/2014/main" id="{A832942C-368F-46C3-94ED-97A09366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7" name="Picture 11" descr="s">
          <a:extLst>
            <a:ext uri="{FF2B5EF4-FFF2-40B4-BE49-F238E27FC236}">
              <a16:creationId xmlns="" xmlns:a16="http://schemas.microsoft.com/office/drawing/2014/main" id="{A4319D30-CA68-4966-B6AA-0C7FA3D1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8" name="Picture 12" descr="s">
          <a:extLst>
            <a:ext uri="{FF2B5EF4-FFF2-40B4-BE49-F238E27FC236}">
              <a16:creationId xmlns="" xmlns:a16="http://schemas.microsoft.com/office/drawing/2014/main" id="{AB5DDDBB-F9F4-465D-B5D3-7C2B2DA2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79" name="Picture 13" descr="s">
          <a:extLst>
            <a:ext uri="{FF2B5EF4-FFF2-40B4-BE49-F238E27FC236}">
              <a16:creationId xmlns="" xmlns:a16="http://schemas.microsoft.com/office/drawing/2014/main" id="{D7C1788E-DFD9-4142-8429-DB2FADDC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0" name="Picture 14" descr="s">
          <a:extLst>
            <a:ext uri="{FF2B5EF4-FFF2-40B4-BE49-F238E27FC236}">
              <a16:creationId xmlns="" xmlns:a16="http://schemas.microsoft.com/office/drawing/2014/main" id="{99324303-E086-4884-9103-61ABDCBD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1" name="Picture 15" descr="s">
          <a:extLst>
            <a:ext uri="{FF2B5EF4-FFF2-40B4-BE49-F238E27FC236}">
              <a16:creationId xmlns="" xmlns:a16="http://schemas.microsoft.com/office/drawing/2014/main" id="{456A5AE5-16C9-4E0E-860F-925DDEEA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2" name="Picture 16" descr="s">
          <a:extLst>
            <a:ext uri="{FF2B5EF4-FFF2-40B4-BE49-F238E27FC236}">
              <a16:creationId xmlns="" xmlns:a16="http://schemas.microsoft.com/office/drawing/2014/main" id="{6647521C-3CD9-44E8-B1E0-1BB1EF9B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3" name="Picture 17" descr="s">
          <a:extLst>
            <a:ext uri="{FF2B5EF4-FFF2-40B4-BE49-F238E27FC236}">
              <a16:creationId xmlns="" xmlns:a16="http://schemas.microsoft.com/office/drawing/2014/main" id="{4386DE36-1892-47D0-AA21-A105F179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4" name="Picture 18" descr="s">
          <a:extLst>
            <a:ext uri="{FF2B5EF4-FFF2-40B4-BE49-F238E27FC236}">
              <a16:creationId xmlns="" xmlns:a16="http://schemas.microsoft.com/office/drawing/2014/main" id="{D324B0A0-69AE-4E9C-AEF7-25D0D5D6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5" name="Picture 19" descr="s">
          <a:extLst>
            <a:ext uri="{FF2B5EF4-FFF2-40B4-BE49-F238E27FC236}">
              <a16:creationId xmlns="" xmlns:a16="http://schemas.microsoft.com/office/drawing/2014/main" id="{27C2870A-7FCD-4BFD-9421-85580455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6" name="Picture 20" descr="s">
          <a:extLst>
            <a:ext uri="{FF2B5EF4-FFF2-40B4-BE49-F238E27FC236}">
              <a16:creationId xmlns="" xmlns:a16="http://schemas.microsoft.com/office/drawing/2014/main" id="{DB1DA43C-8893-42A2-B027-EF34E665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7" name="Picture 21" descr="s">
          <a:extLst>
            <a:ext uri="{FF2B5EF4-FFF2-40B4-BE49-F238E27FC236}">
              <a16:creationId xmlns="" xmlns:a16="http://schemas.microsoft.com/office/drawing/2014/main" id="{93AA10E1-5684-45DC-BDA8-32EFCB11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8" name="Picture 22" descr="s">
          <a:extLst>
            <a:ext uri="{FF2B5EF4-FFF2-40B4-BE49-F238E27FC236}">
              <a16:creationId xmlns="" xmlns:a16="http://schemas.microsoft.com/office/drawing/2014/main" id="{E22CED5D-527C-418D-A60E-24FA7F6F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89" name="Picture 23" descr="s">
          <a:extLst>
            <a:ext uri="{FF2B5EF4-FFF2-40B4-BE49-F238E27FC236}">
              <a16:creationId xmlns="" xmlns:a16="http://schemas.microsoft.com/office/drawing/2014/main" id="{E9C9CFF9-FD4E-4BB0-B7ED-62A937DF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0" name="Picture 24" descr="s">
          <a:extLst>
            <a:ext uri="{FF2B5EF4-FFF2-40B4-BE49-F238E27FC236}">
              <a16:creationId xmlns="" xmlns:a16="http://schemas.microsoft.com/office/drawing/2014/main" id="{A6DDDD73-FB40-469F-B56A-58D49467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1" name="Picture 25" descr="s">
          <a:extLst>
            <a:ext uri="{FF2B5EF4-FFF2-40B4-BE49-F238E27FC236}">
              <a16:creationId xmlns="" xmlns:a16="http://schemas.microsoft.com/office/drawing/2014/main" id="{43A23800-81FD-4517-AE5B-CEBC3E4A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2" name="Picture 26" descr="s">
          <a:extLst>
            <a:ext uri="{FF2B5EF4-FFF2-40B4-BE49-F238E27FC236}">
              <a16:creationId xmlns="" xmlns:a16="http://schemas.microsoft.com/office/drawing/2014/main" id="{87830E82-B5BE-4452-959F-30C6E374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3" name="Picture 27" descr="s">
          <a:extLst>
            <a:ext uri="{FF2B5EF4-FFF2-40B4-BE49-F238E27FC236}">
              <a16:creationId xmlns="" xmlns:a16="http://schemas.microsoft.com/office/drawing/2014/main" id="{D4482CF3-310E-46D6-815F-415EB057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4" name="Picture 28" descr="s">
          <a:extLst>
            <a:ext uri="{FF2B5EF4-FFF2-40B4-BE49-F238E27FC236}">
              <a16:creationId xmlns="" xmlns:a16="http://schemas.microsoft.com/office/drawing/2014/main" id="{8A05A028-25E5-494B-960A-90AB16F9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5" name="Picture 29" descr="s">
          <a:extLst>
            <a:ext uri="{FF2B5EF4-FFF2-40B4-BE49-F238E27FC236}">
              <a16:creationId xmlns="" xmlns:a16="http://schemas.microsoft.com/office/drawing/2014/main" id="{1DE68A2D-CD2B-4482-9D63-582525CD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6" name="Picture 30" descr="s">
          <a:extLst>
            <a:ext uri="{FF2B5EF4-FFF2-40B4-BE49-F238E27FC236}">
              <a16:creationId xmlns="" xmlns:a16="http://schemas.microsoft.com/office/drawing/2014/main" id="{C13B7B2C-21D8-4006-ACB5-EE745FB9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7" name="Picture 31" descr="s">
          <a:extLst>
            <a:ext uri="{FF2B5EF4-FFF2-40B4-BE49-F238E27FC236}">
              <a16:creationId xmlns="" xmlns:a16="http://schemas.microsoft.com/office/drawing/2014/main" id="{5E9D158A-35D9-4D64-9CAC-12587C9E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98" name="Picture 32" descr="s">
          <a:extLst>
            <a:ext uri="{FF2B5EF4-FFF2-40B4-BE49-F238E27FC236}">
              <a16:creationId xmlns="" xmlns:a16="http://schemas.microsoft.com/office/drawing/2014/main" id="{CC5F39F7-D91B-4A48-B4CC-50359E0A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2</xdr:row>
      <xdr:rowOff>0</xdr:rowOff>
    </xdr:from>
    <xdr:ext cx="7620" cy="7620"/>
    <xdr:pic>
      <xdr:nvPicPr>
        <xdr:cNvPr id="99" name="Picture 1" descr="s">
          <a:extLst>
            <a:ext uri="{FF2B5EF4-FFF2-40B4-BE49-F238E27FC236}">
              <a16:creationId xmlns="" xmlns:a16="http://schemas.microsoft.com/office/drawing/2014/main" id="{E31C8348-921B-4F56-A242-A601C5F4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0" name="Picture 2" descr="s">
          <a:extLst>
            <a:ext uri="{FF2B5EF4-FFF2-40B4-BE49-F238E27FC236}">
              <a16:creationId xmlns="" xmlns:a16="http://schemas.microsoft.com/office/drawing/2014/main" id="{B5FDDB47-1637-424D-9DF5-3E97BA1C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1" name="Picture 3" descr="s">
          <a:extLst>
            <a:ext uri="{FF2B5EF4-FFF2-40B4-BE49-F238E27FC236}">
              <a16:creationId xmlns="" xmlns:a16="http://schemas.microsoft.com/office/drawing/2014/main" id="{3B30D895-0E38-43B5-A49D-8794F40F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2" name="Picture 4" descr="s">
          <a:extLst>
            <a:ext uri="{FF2B5EF4-FFF2-40B4-BE49-F238E27FC236}">
              <a16:creationId xmlns="" xmlns:a16="http://schemas.microsoft.com/office/drawing/2014/main" id="{F93E0738-0D51-4254-B49B-94E0E8E6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3" name="Picture 5" descr="s">
          <a:extLst>
            <a:ext uri="{FF2B5EF4-FFF2-40B4-BE49-F238E27FC236}">
              <a16:creationId xmlns="" xmlns:a16="http://schemas.microsoft.com/office/drawing/2014/main" id="{172BC7A9-7C29-48D5-B4E8-49074540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4" name="Picture 6" descr="s">
          <a:extLst>
            <a:ext uri="{FF2B5EF4-FFF2-40B4-BE49-F238E27FC236}">
              <a16:creationId xmlns="" xmlns:a16="http://schemas.microsoft.com/office/drawing/2014/main" id="{18E3C4B9-70D6-4911-9639-434E9ACD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5" name="Picture 7" descr="s">
          <a:extLst>
            <a:ext uri="{FF2B5EF4-FFF2-40B4-BE49-F238E27FC236}">
              <a16:creationId xmlns="" xmlns:a16="http://schemas.microsoft.com/office/drawing/2014/main" id="{FCBA4E29-D35E-408D-BD45-DA5472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6" name="Picture 8" descr="s">
          <a:extLst>
            <a:ext uri="{FF2B5EF4-FFF2-40B4-BE49-F238E27FC236}">
              <a16:creationId xmlns="" xmlns:a16="http://schemas.microsoft.com/office/drawing/2014/main" id="{F4661F0F-F1AE-48CD-91D6-07F9AB25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7" name="Picture 9" descr="s">
          <a:extLst>
            <a:ext uri="{FF2B5EF4-FFF2-40B4-BE49-F238E27FC236}">
              <a16:creationId xmlns="" xmlns:a16="http://schemas.microsoft.com/office/drawing/2014/main" id="{F1029B2D-A327-4FD4-B83F-A75E39C8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8" name="Picture 10" descr="s">
          <a:extLst>
            <a:ext uri="{FF2B5EF4-FFF2-40B4-BE49-F238E27FC236}">
              <a16:creationId xmlns="" xmlns:a16="http://schemas.microsoft.com/office/drawing/2014/main" id="{15588EFE-E4FD-4C47-B5F4-54C7CE4B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09" name="Picture 11" descr="s">
          <a:extLst>
            <a:ext uri="{FF2B5EF4-FFF2-40B4-BE49-F238E27FC236}">
              <a16:creationId xmlns="" xmlns:a16="http://schemas.microsoft.com/office/drawing/2014/main" id="{689E4B95-C9DB-48A6-8C91-4297D9DD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0" name="Picture 12" descr="s">
          <a:extLst>
            <a:ext uri="{FF2B5EF4-FFF2-40B4-BE49-F238E27FC236}">
              <a16:creationId xmlns="" xmlns:a16="http://schemas.microsoft.com/office/drawing/2014/main" id="{AE4FD64B-075F-4C60-BFD5-2D961FEC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1" name="Picture 13" descr="s">
          <a:extLst>
            <a:ext uri="{FF2B5EF4-FFF2-40B4-BE49-F238E27FC236}">
              <a16:creationId xmlns="" xmlns:a16="http://schemas.microsoft.com/office/drawing/2014/main" id="{F7DEB0F7-96FF-4639-B465-2E507A44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2" name="Picture 14" descr="s">
          <a:extLst>
            <a:ext uri="{FF2B5EF4-FFF2-40B4-BE49-F238E27FC236}">
              <a16:creationId xmlns="" xmlns:a16="http://schemas.microsoft.com/office/drawing/2014/main" id="{F9E34A4D-B3C1-41C2-8ED4-4EBD198B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3" name="Picture 15" descr="s">
          <a:extLst>
            <a:ext uri="{FF2B5EF4-FFF2-40B4-BE49-F238E27FC236}">
              <a16:creationId xmlns="" xmlns:a16="http://schemas.microsoft.com/office/drawing/2014/main" id="{798D7880-0DCB-46F1-B208-8CDD56DA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4" name="Picture 16" descr="s">
          <a:extLst>
            <a:ext uri="{FF2B5EF4-FFF2-40B4-BE49-F238E27FC236}">
              <a16:creationId xmlns="" xmlns:a16="http://schemas.microsoft.com/office/drawing/2014/main" id="{6ABB917C-4506-476C-A523-8D022A24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5" name="Picture 17" descr="s">
          <a:extLst>
            <a:ext uri="{FF2B5EF4-FFF2-40B4-BE49-F238E27FC236}">
              <a16:creationId xmlns="" xmlns:a16="http://schemas.microsoft.com/office/drawing/2014/main" id="{771C54CB-FBAC-4B86-9D29-E44D050B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6" name="Picture 18" descr="s">
          <a:extLst>
            <a:ext uri="{FF2B5EF4-FFF2-40B4-BE49-F238E27FC236}">
              <a16:creationId xmlns="" xmlns:a16="http://schemas.microsoft.com/office/drawing/2014/main" id="{25883F23-4CCA-4E39-AE4F-3E24491A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7" name="Picture 19" descr="s">
          <a:extLst>
            <a:ext uri="{FF2B5EF4-FFF2-40B4-BE49-F238E27FC236}">
              <a16:creationId xmlns="" xmlns:a16="http://schemas.microsoft.com/office/drawing/2014/main" id="{6F7947D7-3627-4ACF-8610-A20914E4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8" name="Picture 20" descr="s">
          <a:extLst>
            <a:ext uri="{FF2B5EF4-FFF2-40B4-BE49-F238E27FC236}">
              <a16:creationId xmlns="" xmlns:a16="http://schemas.microsoft.com/office/drawing/2014/main" id="{0B070A6E-7A80-44D8-A95F-91705502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19" name="Picture 21" descr="s">
          <a:extLst>
            <a:ext uri="{FF2B5EF4-FFF2-40B4-BE49-F238E27FC236}">
              <a16:creationId xmlns="" xmlns:a16="http://schemas.microsoft.com/office/drawing/2014/main" id="{5003697B-D1F4-46F8-9398-72D003C6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0" name="Picture 22" descr="s">
          <a:extLst>
            <a:ext uri="{FF2B5EF4-FFF2-40B4-BE49-F238E27FC236}">
              <a16:creationId xmlns="" xmlns:a16="http://schemas.microsoft.com/office/drawing/2014/main" id="{CCB6D5FF-8F61-4754-9F19-03E63E0F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1" name="Picture 23" descr="s">
          <a:extLst>
            <a:ext uri="{FF2B5EF4-FFF2-40B4-BE49-F238E27FC236}">
              <a16:creationId xmlns="" xmlns:a16="http://schemas.microsoft.com/office/drawing/2014/main" id="{39F73959-18D6-4EC2-9C3F-99885BD0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2" name="Picture 24" descr="s">
          <a:extLst>
            <a:ext uri="{FF2B5EF4-FFF2-40B4-BE49-F238E27FC236}">
              <a16:creationId xmlns="" xmlns:a16="http://schemas.microsoft.com/office/drawing/2014/main" id="{E45D1370-6A9C-4A26-846E-7B703A12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3" name="Picture 25" descr="s">
          <a:extLst>
            <a:ext uri="{FF2B5EF4-FFF2-40B4-BE49-F238E27FC236}">
              <a16:creationId xmlns="" xmlns:a16="http://schemas.microsoft.com/office/drawing/2014/main" id="{1438BF64-DF26-4AA1-9470-9DE2A7FC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4" name="Picture 26" descr="s">
          <a:extLst>
            <a:ext uri="{FF2B5EF4-FFF2-40B4-BE49-F238E27FC236}">
              <a16:creationId xmlns="" xmlns:a16="http://schemas.microsoft.com/office/drawing/2014/main" id="{0B77E463-6223-4325-ADE0-2A9ADC03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5" name="Picture 27" descr="s">
          <a:extLst>
            <a:ext uri="{FF2B5EF4-FFF2-40B4-BE49-F238E27FC236}">
              <a16:creationId xmlns="" xmlns:a16="http://schemas.microsoft.com/office/drawing/2014/main" id="{FBD7E7E5-AE56-4FD0-859D-12DF879B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6" name="Picture 28" descr="s">
          <a:extLst>
            <a:ext uri="{FF2B5EF4-FFF2-40B4-BE49-F238E27FC236}">
              <a16:creationId xmlns="" xmlns:a16="http://schemas.microsoft.com/office/drawing/2014/main" id="{2519921A-A6D6-4168-B95A-09766655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7" name="Picture 29" descr="s">
          <a:extLst>
            <a:ext uri="{FF2B5EF4-FFF2-40B4-BE49-F238E27FC236}">
              <a16:creationId xmlns="" xmlns:a16="http://schemas.microsoft.com/office/drawing/2014/main" id="{1C87C4C8-AF91-4E28-A8DE-CEEAB128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8" name="Picture 30" descr="s">
          <a:extLst>
            <a:ext uri="{FF2B5EF4-FFF2-40B4-BE49-F238E27FC236}">
              <a16:creationId xmlns="" xmlns:a16="http://schemas.microsoft.com/office/drawing/2014/main" id="{BA221449-827F-42DF-8371-8C76A22E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29" name="Picture 31" descr="s">
          <a:extLst>
            <a:ext uri="{FF2B5EF4-FFF2-40B4-BE49-F238E27FC236}">
              <a16:creationId xmlns="" xmlns:a16="http://schemas.microsoft.com/office/drawing/2014/main" id="{AF0E36FD-E0E5-4E84-98D0-F35F7362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</xdr:row>
      <xdr:rowOff>0</xdr:rowOff>
    </xdr:from>
    <xdr:ext cx="7620" cy="7620"/>
    <xdr:pic>
      <xdr:nvPicPr>
        <xdr:cNvPr id="130" name="Picture 32" descr="s">
          <a:extLst>
            <a:ext uri="{FF2B5EF4-FFF2-40B4-BE49-F238E27FC236}">
              <a16:creationId xmlns="" xmlns:a16="http://schemas.microsoft.com/office/drawing/2014/main" id="{5DD2779C-8A38-4808-A082-AF786780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0857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1" name="Picture 98" descr="s">
          <a:extLst>
            <a:ext uri="{FF2B5EF4-FFF2-40B4-BE49-F238E27FC236}">
              <a16:creationId xmlns="" xmlns:a16="http://schemas.microsoft.com/office/drawing/2014/main" id="{62095B0A-F279-4B62-9807-AF23E191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2" name="Picture 99" descr="s">
          <a:extLst>
            <a:ext uri="{FF2B5EF4-FFF2-40B4-BE49-F238E27FC236}">
              <a16:creationId xmlns="" xmlns:a16="http://schemas.microsoft.com/office/drawing/2014/main" id="{C9C83C40-A1FF-4313-A551-A462274D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3" name="Picture 100" descr="s">
          <a:extLst>
            <a:ext uri="{FF2B5EF4-FFF2-40B4-BE49-F238E27FC236}">
              <a16:creationId xmlns="" xmlns:a16="http://schemas.microsoft.com/office/drawing/2014/main" id="{175BD026-7D51-47C8-85FA-7D7E96E9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4" name="Picture 101" descr="s">
          <a:extLst>
            <a:ext uri="{FF2B5EF4-FFF2-40B4-BE49-F238E27FC236}">
              <a16:creationId xmlns="" xmlns:a16="http://schemas.microsoft.com/office/drawing/2014/main" id="{B43D6609-14BC-47CF-871D-BB214480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5" name="Picture 102" descr="s">
          <a:extLst>
            <a:ext uri="{FF2B5EF4-FFF2-40B4-BE49-F238E27FC236}">
              <a16:creationId xmlns="" xmlns:a16="http://schemas.microsoft.com/office/drawing/2014/main" id="{9EAAD243-388E-4BE9-8A6D-C6791340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6" name="Picture 103" descr="s">
          <a:extLst>
            <a:ext uri="{FF2B5EF4-FFF2-40B4-BE49-F238E27FC236}">
              <a16:creationId xmlns="" xmlns:a16="http://schemas.microsoft.com/office/drawing/2014/main" id="{A8FF4382-847D-45BC-963B-5767256A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7" name="Picture 104" descr="s">
          <a:extLst>
            <a:ext uri="{FF2B5EF4-FFF2-40B4-BE49-F238E27FC236}">
              <a16:creationId xmlns="" xmlns:a16="http://schemas.microsoft.com/office/drawing/2014/main" id="{21B07F8C-4D02-458E-A7C8-86BBB54A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8" name="Picture 105" descr="s">
          <a:extLst>
            <a:ext uri="{FF2B5EF4-FFF2-40B4-BE49-F238E27FC236}">
              <a16:creationId xmlns="" xmlns:a16="http://schemas.microsoft.com/office/drawing/2014/main" id="{D21CF4FC-0C37-468B-A4D5-DD30EAA4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39" name="Picture 106" descr="s">
          <a:extLst>
            <a:ext uri="{FF2B5EF4-FFF2-40B4-BE49-F238E27FC236}">
              <a16:creationId xmlns="" xmlns:a16="http://schemas.microsoft.com/office/drawing/2014/main" id="{C50B0F2C-E9DA-4127-B595-685840E8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0" name="Picture 107" descr="s">
          <a:extLst>
            <a:ext uri="{FF2B5EF4-FFF2-40B4-BE49-F238E27FC236}">
              <a16:creationId xmlns="" xmlns:a16="http://schemas.microsoft.com/office/drawing/2014/main" id="{5E3577FF-3C69-458E-A75A-059B83CA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1" name="Picture 108" descr="s">
          <a:extLst>
            <a:ext uri="{FF2B5EF4-FFF2-40B4-BE49-F238E27FC236}">
              <a16:creationId xmlns="" xmlns:a16="http://schemas.microsoft.com/office/drawing/2014/main" id="{CE8A7E0C-2893-4F05-A5FF-8056D41F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2" name="Picture 109" descr="s">
          <a:extLst>
            <a:ext uri="{FF2B5EF4-FFF2-40B4-BE49-F238E27FC236}">
              <a16:creationId xmlns="" xmlns:a16="http://schemas.microsoft.com/office/drawing/2014/main" id="{2FA2E132-06F9-41B1-A9CE-7D5282E8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3" name="Picture 110" descr="s">
          <a:extLst>
            <a:ext uri="{FF2B5EF4-FFF2-40B4-BE49-F238E27FC236}">
              <a16:creationId xmlns="" xmlns:a16="http://schemas.microsoft.com/office/drawing/2014/main" id="{C11D2692-4521-4FCB-8C54-F86FB527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4" name="Picture 111" descr="s">
          <a:extLst>
            <a:ext uri="{FF2B5EF4-FFF2-40B4-BE49-F238E27FC236}">
              <a16:creationId xmlns="" xmlns:a16="http://schemas.microsoft.com/office/drawing/2014/main" id="{149E2E67-F3FA-4986-B4D9-E0B813E9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5" name="Picture 112" descr="s">
          <a:extLst>
            <a:ext uri="{FF2B5EF4-FFF2-40B4-BE49-F238E27FC236}">
              <a16:creationId xmlns="" xmlns:a16="http://schemas.microsoft.com/office/drawing/2014/main" id="{BA44F950-B31B-49C5-AD98-040158C1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6" name="Picture 113" descr="s">
          <a:extLst>
            <a:ext uri="{FF2B5EF4-FFF2-40B4-BE49-F238E27FC236}">
              <a16:creationId xmlns="" xmlns:a16="http://schemas.microsoft.com/office/drawing/2014/main" id="{C94FB45D-1D7D-4E39-9870-1205EA9A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7" name="Picture 114" descr="s">
          <a:extLst>
            <a:ext uri="{FF2B5EF4-FFF2-40B4-BE49-F238E27FC236}">
              <a16:creationId xmlns="" xmlns:a16="http://schemas.microsoft.com/office/drawing/2014/main" id="{99F89709-C92B-49F3-A66D-AF02AC10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8" name="Picture 115" descr="s">
          <a:extLst>
            <a:ext uri="{FF2B5EF4-FFF2-40B4-BE49-F238E27FC236}">
              <a16:creationId xmlns="" xmlns:a16="http://schemas.microsoft.com/office/drawing/2014/main" id="{A3849FC7-71C7-4427-911A-A2C946D6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49" name="Picture 116" descr="s">
          <a:extLst>
            <a:ext uri="{FF2B5EF4-FFF2-40B4-BE49-F238E27FC236}">
              <a16:creationId xmlns="" xmlns:a16="http://schemas.microsoft.com/office/drawing/2014/main" id="{1D9F61B0-7199-4117-B300-7504ACCD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0" name="Picture 117" descr="s">
          <a:extLst>
            <a:ext uri="{FF2B5EF4-FFF2-40B4-BE49-F238E27FC236}">
              <a16:creationId xmlns="" xmlns:a16="http://schemas.microsoft.com/office/drawing/2014/main" id="{2956553C-0B38-474F-BCC6-4D81100C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1" name="Picture 118" descr="s">
          <a:extLst>
            <a:ext uri="{FF2B5EF4-FFF2-40B4-BE49-F238E27FC236}">
              <a16:creationId xmlns="" xmlns:a16="http://schemas.microsoft.com/office/drawing/2014/main" id="{FDE3454E-6B90-47D5-AFC5-6849ADA3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2" name="Picture 119" descr="s">
          <a:extLst>
            <a:ext uri="{FF2B5EF4-FFF2-40B4-BE49-F238E27FC236}">
              <a16:creationId xmlns="" xmlns:a16="http://schemas.microsoft.com/office/drawing/2014/main" id="{DC755ACC-4204-4D2B-8F9F-57FB6ECD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3" name="Picture 120" descr="s">
          <a:extLst>
            <a:ext uri="{FF2B5EF4-FFF2-40B4-BE49-F238E27FC236}">
              <a16:creationId xmlns="" xmlns:a16="http://schemas.microsoft.com/office/drawing/2014/main" id="{32BC614D-437A-40B9-A0F4-8B382AE8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4" name="Picture 121" descr="s">
          <a:extLst>
            <a:ext uri="{FF2B5EF4-FFF2-40B4-BE49-F238E27FC236}">
              <a16:creationId xmlns="" xmlns:a16="http://schemas.microsoft.com/office/drawing/2014/main" id="{4BF9133E-8B2C-4B44-9D13-9CD603E2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5" name="Picture 122" descr="s">
          <a:extLst>
            <a:ext uri="{FF2B5EF4-FFF2-40B4-BE49-F238E27FC236}">
              <a16:creationId xmlns="" xmlns:a16="http://schemas.microsoft.com/office/drawing/2014/main" id="{7FFC2197-CFBC-41F2-9810-CA5B4C74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6" name="Picture 123" descr="s">
          <a:extLst>
            <a:ext uri="{FF2B5EF4-FFF2-40B4-BE49-F238E27FC236}">
              <a16:creationId xmlns="" xmlns:a16="http://schemas.microsoft.com/office/drawing/2014/main" id="{E6260400-30F0-4E6E-9D01-EB84B059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7" name="Picture 124" descr="s">
          <a:extLst>
            <a:ext uri="{FF2B5EF4-FFF2-40B4-BE49-F238E27FC236}">
              <a16:creationId xmlns="" xmlns:a16="http://schemas.microsoft.com/office/drawing/2014/main" id="{FA13A561-EA12-405C-92FD-58F842BD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8" name="Picture 125" descr="s">
          <a:extLst>
            <a:ext uri="{FF2B5EF4-FFF2-40B4-BE49-F238E27FC236}">
              <a16:creationId xmlns="" xmlns:a16="http://schemas.microsoft.com/office/drawing/2014/main" id="{B13DEA9D-6FC8-4D3D-8FE1-5773DE26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59" name="Picture 126" descr="s">
          <a:extLst>
            <a:ext uri="{FF2B5EF4-FFF2-40B4-BE49-F238E27FC236}">
              <a16:creationId xmlns="" xmlns:a16="http://schemas.microsoft.com/office/drawing/2014/main" id="{E58096F3-E37C-4936-9259-4A46ABF1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0" name="Picture 127" descr="s">
          <a:extLst>
            <a:ext uri="{FF2B5EF4-FFF2-40B4-BE49-F238E27FC236}">
              <a16:creationId xmlns="" xmlns:a16="http://schemas.microsoft.com/office/drawing/2014/main" id="{9220FB53-B8FF-4494-B7D4-087EAD88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1" name="Picture 128" descr="s">
          <a:extLst>
            <a:ext uri="{FF2B5EF4-FFF2-40B4-BE49-F238E27FC236}">
              <a16:creationId xmlns="" xmlns:a16="http://schemas.microsoft.com/office/drawing/2014/main" id="{426059EC-9D3E-4433-80F6-7DB2C0FF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2" name="Picture 129" descr="s">
          <a:extLst>
            <a:ext uri="{FF2B5EF4-FFF2-40B4-BE49-F238E27FC236}">
              <a16:creationId xmlns="" xmlns:a16="http://schemas.microsoft.com/office/drawing/2014/main" id="{CCCBD3B3-C07F-4F03-965F-095FCA4A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3" name="Picture 130" descr="s">
          <a:extLst>
            <a:ext uri="{FF2B5EF4-FFF2-40B4-BE49-F238E27FC236}">
              <a16:creationId xmlns="" xmlns:a16="http://schemas.microsoft.com/office/drawing/2014/main" id="{3B149365-8E88-4054-8E9D-C8FEA950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4" name="Picture 131" descr="s">
          <a:extLst>
            <a:ext uri="{FF2B5EF4-FFF2-40B4-BE49-F238E27FC236}">
              <a16:creationId xmlns="" xmlns:a16="http://schemas.microsoft.com/office/drawing/2014/main" id="{F83FDF1E-F093-4E3B-AB33-7511E026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5" name="Picture 132" descr="s">
          <a:extLst>
            <a:ext uri="{FF2B5EF4-FFF2-40B4-BE49-F238E27FC236}">
              <a16:creationId xmlns="" xmlns:a16="http://schemas.microsoft.com/office/drawing/2014/main" id="{175295DE-551C-4C6B-A9D9-3D6304EF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6" name="Picture 133" descr="s">
          <a:extLst>
            <a:ext uri="{FF2B5EF4-FFF2-40B4-BE49-F238E27FC236}">
              <a16:creationId xmlns="" xmlns:a16="http://schemas.microsoft.com/office/drawing/2014/main" id="{9F970752-3505-4A3F-ADC3-C40F20E2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7" name="Picture 134" descr="s">
          <a:extLst>
            <a:ext uri="{FF2B5EF4-FFF2-40B4-BE49-F238E27FC236}">
              <a16:creationId xmlns="" xmlns:a16="http://schemas.microsoft.com/office/drawing/2014/main" id="{0F2B96C2-196F-4E64-94F4-994F514F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8" name="Picture 135" descr="s">
          <a:extLst>
            <a:ext uri="{FF2B5EF4-FFF2-40B4-BE49-F238E27FC236}">
              <a16:creationId xmlns="" xmlns:a16="http://schemas.microsoft.com/office/drawing/2014/main" id="{97226CBD-9B58-4EEA-B4FC-B79E02FC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69" name="Picture 136" descr="s">
          <a:extLst>
            <a:ext uri="{FF2B5EF4-FFF2-40B4-BE49-F238E27FC236}">
              <a16:creationId xmlns="" xmlns:a16="http://schemas.microsoft.com/office/drawing/2014/main" id="{2A32A270-75A0-4262-A9C7-BCD14AE2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0" name="Picture 137" descr="s">
          <a:extLst>
            <a:ext uri="{FF2B5EF4-FFF2-40B4-BE49-F238E27FC236}">
              <a16:creationId xmlns="" xmlns:a16="http://schemas.microsoft.com/office/drawing/2014/main" id="{B171D08F-C31F-43AE-888D-D4EA334A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1" name="Picture 138" descr="s">
          <a:extLst>
            <a:ext uri="{FF2B5EF4-FFF2-40B4-BE49-F238E27FC236}">
              <a16:creationId xmlns="" xmlns:a16="http://schemas.microsoft.com/office/drawing/2014/main" id="{8F1A3BDD-F87D-48C5-82EB-35CABC7B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2" name="Picture 139" descr="s">
          <a:extLst>
            <a:ext uri="{FF2B5EF4-FFF2-40B4-BE49-F238E27FC236}">
              <a16:creationId xmlns="" xmlns:a16="http://schemas.microsoft.com/office/drawing/2014/main" id="{F66FC2F0-625C-406C-9521-64192579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3" name="Picture 140" descr="s">
          <a:extLst>
            <a:ext uri="{FF2B5EF4-FFF2-40B4-BE49-F238E27FC236}">
              <a16:creationId xmlns="" xmlns:a16="http://schemas.microsoft.com/office/drawing/2014/main" id="{4AC821A9-228B-4182-8DD6-BBA0A4DC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4" name="Picture 141" descr="s">
          <a:extLst>
            <a:ext uri="{FF2B5EF4-FFF2-40B4-BE49-F238E27FC236}">
              <a16:creationId xmlns="" xmlns:a16="http://schemas.microsoft.com/office/drawing/2014/main" id="{1BADD754-6820-45CC-A558-92581991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5" name="Picture 142" descr="s">
          <a:extLst>
            <a:ext uri="{FF2B5EF4-FFF2-40B4-BE49-F238E27FC236}">
              <a16:creationId xmlns="" xmlns:a16="http://schemas.microsoft.com/office/drawing/2014/main" id="{C111FED5-B76F-4B09-BD5F-4BB40D57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6" name="Picture 143" descr="s">
          <a:extLst>
            <a:ext uri="{FF2B5EF4-FFF2-40B4-BE49-F238E27FC236}">
              <a16:creationId xmlns="" xmlns:a16="http://schemas.microsoft.com/office/drawing/2014/main" id="{E1F38C53-B2D2-4E64-B610-73A825F5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7" name="Picture 144" descr="s">
          <a:extLst>
            <a:ext uri="{FF2B5EF4-FFF2-40B4-BE49-F238E27FC236}">
              <a16:creationId xmlns="" xmlns:a16="http://schemas.microsoft.com/office/drawing/2014/main" id="{677D3FFA-3AF5-4205-ABAF-AC3A707E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8" name="Picture 145" descr="s">
          <a:extLst>
            <a:ext uri="{FF2B5EF4-FFF2-40B4-BE49-F238E27FC236}">
              <a16:creationId xmlns="" xmlns:a16="http://schemas.microsoft.com/office/drawing/2014/main" id="{855F97C8-8CFA-43F6-9AEE-A42634EE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79" name="Picture 146" descr="s">
          <a:extLst>
            <a:ext uri="{FF2B5EF4-FFF2-40B4-BE49-F238E27FC236}">
              <a16:creationId xmlns="" xmlns:a16="http://schemas.microsoft.com/office/drawing/2014/main" id="{CEF5C88D-C112-4D18-81D5-FA935F16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0" name="Picture 147" descr="s">
          <a:extLst>
            <a:ext uri="{FF2B5EF4-FFF2-40B4-BE49-F238E27FC236}">
              <a16:creationId xmlns="" xmlns:a16="http://schemas.microsoft.com/office/drawing/2014/main" id="{253DAF4B-8367-480B-B5E9-EC451ACC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1" name="Picture 148" descr="s">
          <a:extLst>
            <a:ext uri="{FF2B5EF4-FFF2-40B4-BE49-F238E27FC236}">
              <a16:creationId xmlns="" xmlns:a16="http://schemas.microsoft.com/office/drawing/2014/main" id="{796D0C8A-9F55-45A5-A174-B1E47926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2" name="Picture 149" descr="s">
          <a:extLst>
            <a:ext uri="{FF2B5EF4-FFF2-40B4-BE49-F238E27FC236}">
              <a16:creationId xmlns="" xmlns:a16="http://schemas.microsoft.com/office/drawing/2014/main" id="{29520615-F44E-4CF3-A712-F31FA716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3" name="Picture 150" descr="s">
          <a:extLst>
            <a:ext uri="{FF2B5EF4-FFF2-40B4-BE49-F238E27FC236}">
              <a16:creationId xmlns="" xmlns:a16="http://schemas.microsoft.com/office/drawing/2014/main" id="{2C9D38FA-7B16-4BAF-893A-1D303FA5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4" name="Picture 151" descr="s">
          <a:extLst>
            <a:ext uri="{FF2B5EF4-FFF2-40B4-BE49-F238E27FC236}">
              <a16:creationId xmlns="" xmlns:a16="http://schemas.microsoft.com/office/drawing/2014/main" id="{06F5FC83-5DA9-47E0-B7AB-E85E641B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5" name="Picture 152" descr="s">
          <a:extLst>
            <a:ext uri="{FF2B5EF4-FFF2-40B4-BE49-F238E27FC236}">
              <a16:creationId xmlns="" xmlns:a16="http://schemas.microsoft.com/office/drawing/2014/main" id="{38607F70-A9AA-43E8-8661-E47D0815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6" name="Picture 153" descr="s">
          <a:extLst>
            <a:ext uri="{FF2B5EF4-FFF2-40B4-BE49-F238E27FC236}">
              <a16:creationId xmlns="" xmlns:a16="http://schemas.microsoft.com/office/drawing/2014/main" id="{6C8CB559-4606-4489-B23A-F9E52627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7" name="Picture 154" descr="s">
          <a:extLst>
            <a:ext uri="{FF2B5EF4-FFF2-40B4-BE49-F238E27FC236}">
              <a16:creationId xmlns="" xmlns:a16="http://schemas.microsoft.com/office/drawing/2014/main" id="{CBDF2A8F-CFE0-4B36-82FB-E73DE621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8" name="Picture 155" descr="s">
          <a:extLst>
            <a:ext uri="{FF2B5EF4-FFF2-40B4-BE49-F238E27FC236}">
              <a16:creationId xmlns="" xmlns:a16="http://schemas.microsoft.com/office/drawing/2014/main" id="{8F24E226-BD0C-4370-A19B-5FF1981F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89" name="Picture 156" descr="s">
          <a:extLst>
            <a:ext uri="{FF2B5EF4-FFF2-40B4-BE49-F238E27FC236}">
              <a16:creationId xmlns="" xmlns:a16="http://schemas.microsoft.com/office/drawing/2014/main" id="{31AF0209-A888-46CF-B5B6-8864934C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90" name="Picture 157" descr="s">
          <a:extLst>
            <a:ext uri="{FF2B5EF4-FFF2-40B4-BE49-F238E27FC236}">
              <a16:creationId xmlns="" xmlns:a16="http://schemas.microsoft.com/office/drawing/2014/main" id="{2489CA23-97D1-43B8-9772-B647B87B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91" name="Picture 158" descr="s">
          <a:extLst>
            <a:ext uri="{FF2B5EF4-FFF2-40B4-BE49-F238E27FC236}">
              <a16:creationId xmlns="" xmlns:a16="http://schemas.microsoft.com/office/drawing/2014/main" id="{08968545-219E-4078-989F-E1250C73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92" name="Picture 159" descr="s">
          <a:extLst>
            <a:ext uri="{FF2B5EF4-FFF2-40B4-BE49-F238E27FC236}">
              <a16:creationId xmlns="" xmlns:a16="http://schemas.microsoft.com/office/drawing/2014/main" id="{FF744273-47AD-498B-B64F-88986516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93" name="Picture 160" descr="s">
          <a:extLst>
            <a:ext uri="{FF2B5EF4-FFF2-40B4-BE49-F238E27FC236}">
              <a16:creationId xmlns="" xmlns:a16="http://schemas.microsoft.com/office/drawing/2014/main" id="{9111E173-12C9-4491-BBC9-CD638FC6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</xdr:row>
      <xdr:rowOff>0</xdr:rowOff>
    </xdr:from>
    <xdr:ext cx="7620" cy="7620"/>
    <xdr:pic>
      <xdr:nvPicPr>
        <xdr:cNvPr id="194" name="Picture 161" descr="s">
          <a:extLst>
            <a:ext uri="{FF2B5EF4-FFF2-40B4-BE49-F238E27FC236}">
              <a16:creationId xmlns="" xmlns:a16="http://schemas.microsoft.com/office/drawing/2014/main" id="{4636C7D6-4127-4F37-AF90-F1F74E47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929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2175</xdr:colOff>
      <xdr:row>1</xdr:row>
      <xdr:rowOff>1</xdr:rowOff>
    </xdr:from>
    <xdr:to>
      <xdr:col>22</xdr:col>
      <xdr:colOff>35859</xdr:colOff>
      <xdr:row>22</xdr:row>
      <xdr:rowOff>195943</xdr:rowOff>
    </xdr:to>
    <xdr:graphicFrame macro="">
      <xdr:nvGraphicFramePr>
        <xdr:cNvPr id="4" name="Диаграмма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21770</xdr:colOff>
      <xdr:row>27</xdr:row>
      <xdr:rowOff>21771</xdr:rowOff>
    </xdr:from>
    <xdr:to>
      <xdr:col>5</xdr:col>
      <xdr:colOff>1306285</xdr:colOff>
      <xdr:row>46</xdr:row>
      <xdr:rowOff>65315</xdr:rowOff>
    </xdr:to>
    <xdr:graphicFrame macro="">
      <xdr:nvGraphicFramePr>
        <xdr:cNvPr id="5" name="Диаграмма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</xdr:colOff>
      <xdr:row>1</xdr:row>
      <xdr:rowOff>21772</xdr:rowOff>
    </xdr:from>
    <xdr:to>
      <xdr:col>17</xdr:col>
      <xdr:colOff>805541</xdr:colOff>
      <xdr:row>10</xdr:row>
      <xdr:rowOff>555171</xdr:rowOff>
    </xdr:to>
    <xdr:graphicFrame macro="">
      <xdr:nvGraphicFramePr>
        <xdr:cNvPr id="8" name="Диаграмма 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433892</xdr:rowOff>
    </xdr:from>
    <xdr:to>
      <xdr:col>7</xdr:col>
      <xdr:colOff>35858</xdr:colOff>
      <xdr:row>42</xdr:row>
      <xdr:rowOff>18315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</xdr:colOff>
      <xdr:row>20</xdr:row>
      <xdr:rowOff>0</xdr:rowOff>
    </xdr:from>
    <xdr:to>
      <xdr:col>13</xdr:col>
      <xdr:colOff>7620</xdr:colOff>
      <xdr:row>27</xdr:row>
      <xdr:rowOff>0</xdr:rowOff>
    </xdr:to>
    <xdr:graphicFrame macro="">
      <xdr:nvGraphicFramePr>
        <xdr:cNvPr id="6" name="Диаграмма 3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</sheetPr>
  <dimension ref="A1:K24"/>
  <sheetViews>
    <sheetView tabSelected="1" zoomScale="85" zoomScaleNormal="85" workbookViewId="0">
      <selection sqref="A1:XFD1"/>
    </sheetView>
  </sheetViews>
  <sheetFormatPr defaultColWidth="9.109375" defaultRowHeight="13.2" outlineLevelCol="1"/>
  <cols>
    <col min="1" max="1" width="38.77734375" style="36" customWidth="1"/>
    <col min="2" max="3" width="13.5546875" style="36" hidden="1" customWidth="1" outlineLevel="1"/>
    <col min="4" max="4" width="13.5546875" style="6" hidden="1" customWidth="1" outlineLevel="1"/>
    <col min="5" max="5" width="12.44140625" style="14" customWidth="1" collapsed="1"/>
    <col min="6" max="6" width="12.109375" style="36" customWidth="1"/>
    <col min="7" max="7" width="12.6640625" style="36" hidden="1" customWidth="1" outlineLevel="1"/>
    <col min="8" max="8" width="2.6640625" style="36" customWidth="1" collapsed="1"/>
    <col min="9" max="9" width="13.6640625" style="36" customWidth="1"/>
    <col min="10" max="16384" width="9.109375" style="36"/>
  </cols>
  <sheetData>
    <row r="1" spans="1:11" s="244" customFormat="1" ht="24.6" customHeight="1" thickBot="1">
      <c r="A1" s="243" t="s">
        <v>103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36.6" customHeight="1" thickBot="1">
      <c r="A2" s="221" t="s">
        <v>34</v>
      </c>
      <c r="B2" s="11">
        <v>43465</v>
      </c>
      <c r="C2" s="11">
        <v>43738</v>
      </c>
      <c r="D2" s="11">
        <v>43830</v>
      </c>
      <c r="E2" s="220" t="s">
        <v>33</v>
      </c>
      <c r="F2" s="10">
        <v>2019</v>
      </c>
      <c r="G2" s="10">
        <v>2018</v>
      </c>
      <c r="H2" s="10"/>
      <c r="I2" s="221" t="s">
        <v>34</v>
      </c>
      <c r="J2" s="220" t="s">
        <v>33</v>
      </c>
      <c r="K2" s="10">
        <v>2019</v>
      </c>
    </row>
    <row r="3" spans="1:11" s="20" customFormat="1" ht="19.2" customHeight="1">
      <c r="A3" s="216" t="s">
        <v>15</v>
      </c>
      <c r="B3" s="54">
        <v>1066.1300000000001</v>
      </c>
      <c r="C3" s="54">
        <v>1333.91</v>
      </c>
      <c r="D3" s="54">
        <v>1548.92</v>
      </c>
      <c r="E3" s="55">
        <f t="shared" ref="E3:E20" si="0">D3/C3-1</f>
        <v>0.16118778628243291</v>
      </c>
      <c r="F3" s="55">
        <f t="shared" ref="F3:F20" si="1">D3/B3-1</f>
        <v>0.45284346186675162</v>
      </c>
      <c r="G3" s="55">
        <v>-7.6487963757005617E-2</v>
      </c>
      <c r="H3" s="56"/>
      <c r="I3" s="218" t="s">
        <v>31</v>
      </c>
      <c r="J3" s="55">
        <v>-2.7546198470936201E-2</v>
      </c>
      <c r="K3" s="55">
        <v>-0.10927602871486886</v>
      </c>
    </row>
    <row r="4" spans="1:11" s="20" customFormat="1" ht="19.2" customHeight="1" thickBot="1">
      <c r="A4" s="217" t="s">
        <v>16</v>
      </c>
      <c r="B4" s="54">
        <v>2369.33</v>
      </c>
      <c r="C4" s="54">
        <v>2747.18</v>
      </c>
      <c r="D4" s="54">
        <v>3045.87</v>
      </c>
      <c r="E4" s="21">
        <f t="shared" si="0"/>
        <v>0.10872603906551448</v>
      </c>
      <c r="F4" s="21">
        <f t="shared" si="1"/>
        <v>0.2855406380706782</v>
      </c>
      <c r="G4" s="21">
        <v>0.12304359778930118</v>
      </c>
      <c r="H4" s="28"/>
      <c r="I4" s="219" t="s">
        <v>32</v>
      </c>
      <c r="J4" s="21">
        <v>-2.9016156073769284E-2</v>
      </c>
      <c r="K4" s="21">
        <v>-8.8864046859544299E-2</v>
      </c>
    </row>
    <row r="5" spans="1:11" s="20" customFormat="1" ht="19.2" customHeight="1">
      <c r="A5" s="216" t="s">
        <v>17</v>
      </c>
      <c r="B5" s="54">
        <v>87887.26</v>
      </c>
      <c r="C5" s="54">
        <v>104745.3</v>
      </c>
      <c r="D5" s="54">
        <v>115645.3</v>
      </c>
      <c r="E5" s="21">
        <f t="shared" si="0"/>
        <v>0.10406194836427018</v>
      </c>
      <c r="F5" s="21">
        <f t="shared" si="1"/>
        <v>0.31583690286851596</v>
      </c>
      <c r="G5" s="21">
        <v>0.15032548852073124</v>
      </c>
      <c r="H5" s="28"/>
      <c r="I5" s="216" t="s">
        <v>29</v>
      </c>
      <c r="J5" s="21">
        <v>-1.0675059472044612E-2</v>
      </c>
      <c r="K5" s="21">
        <v>-5.5582154324593791E-2</v>
      </c>
    </row>
    <row r="6" spans="1:11" s="20" customFormat="1" ht="19.2" customHeight="1">
      <c r="A6" s="216" t="s">
        <v>18</v>
      </c>
      <c r="B6" s="54">
        <v>90435.33</v>
      </c>
      <c r="C6" s="54">
        <v>105033</v>
      </c>
      <c r="D6" s="54">
        <v>114425</v>
      </c>
      <c r="E6" s="21">
        <f t="shared" si="0"/>
        <v>8.941951577123386E-2</v>
      </c>
      <c r="F6" s="21">
        <f t="shared" si="1"/>
        <v>0.26526878378173668</v>
      </c>
      <c r="G6" s="21">
        <v>-0.21587637536524673</v>
      </c>
      <c r="H6" s="28"/>
      <c r="I6" s="217" t="s">
        <v>30</v>
      </c>
      <c r="J6" s="21">
        <v>-2.5610304028755304E-2</v>
      </c>
      <c r="K6" s="21">
        <v>-1.409304440066661E-2</v>
      </c>
    </row>
    <row r="7" spans="1:11" s="16" customFormat="1" ht="19.2" customHeight="1">
      <c r="A7" s="216" t="s">
        <v>19</v>
      </c>
      <c r="B7" s="54">
        <v>20014.77</v>
      </c>
      <c r="C7" s="54">
        <v>21755.84</v>
      </c>
      <c r="D7" s="54">
        <v>23656.62</v>
      </c>
      <c r="E7" s="15">
        <f t="shared" si="0"/>
        <v>8.7368724903290174E-2</v>
      </c>
      <c r="F7" s="15">
        <f t="shared" si="1"/>
        <v>0.18195812392548105</v>
      </c>
      <c r="G7" s="21">
        <v>-0.12080725888142019</v>
      </c>
      <c r="H7" s="28"/>
      <c r="I7" s="216" t="s">
        <v>27</v>
      </c>
      <c r="J7" s="21">
        <v>4.1206224098252919E-2</v>
      </c>
      <c r="K7" s="21">
        <v>8.8458761187219626E-2</v>
      </c>
    </row>
    <row r="8" spans="1:11" s="20" customFormat="1" ht="19.2" customHeight="1">
      <c r="A8" s="216" t="s">
        <v>20</v>
      </c>
      <c r="B8" s="54">
        <v>2485.7399999999998</v>
      </c>
      <c r="C8" s="54">
        <v>2976.74</v>
      </c>
      <c r="D8" s="54">
        <v>3230.78</v>
      </c>
      <c r="E8" s="21">
        <f t="shared" si="0"/>
        <v>8.5341682511741235E-2</v>
      </c>
      <c r="F8" s="21">
        <f t="shared" si="1"/>
        <v>0.29972563502216665</v>
      </c>
      <c r="G8" s="21">
        <v>-7.026828894266568E-2</v>
      </c>
      <c r="H8" s="28"/>
      <c r="I8" s="216" t="s">
        <v>21</v>
      </c>
      <c r="J8" s="21">
        <v>8.0387026502485304E-2</v>
      </c>
      <c r="K8" s="21">
        <v>0.10529834301801277</v>
      </c>
    </row>
    <row r="9" spans="1:11" s="20" customFormat="1" ht="19.2" customHeight="1">
      <c r="A9" s="216" t="s">
        <v>21</v>
      </c>
      <c r="B9" s="54">
        <v>25504.2</v>
      </c>
      <c r="C9" s="54">
        <v>26092.27</v>
      </c>
      <c r="D9" s="54">
        <v>28189.75</v>
      </c>
      <c r="E9" s="21">
        <f t="shared" si="0"/>
        <v>8.0387026502485304E-2</v>
      </c>
      <c r="F9" s="21">
        <f t="shared" si="1"/>
        <v>0.10529834301801277</v>
      </c>
      <c r="G9" s="21">
        <v>-0.14756268142644424</v>
      </c>
      <c r="H9" s="29"/>
      <c r="I9" s="216" t="s">
        <v>28</v>
      </c>
      <c r="J9" s="15">
        <v>1.8119086796945405E-2</v>
      </c>
      <c r="K9" s="15">
        <v>0.12005844991884418</v>
      </c>
    </row>
    <row r="10" spans="1:11" s="20" customFormat="1" ht="19.2" customHeight="1">
      <c r="A10" s="216" t="s">
        <v>22</v>
      </c>
      <c r="B10" s="54">
        <v>36076.720000000001</v>
      </c>
      <c r="C10" s="54">
        <v>38667.33</v>
      </c>
      <c r="D10" s="54">
        <v>41253.74</v>
      </c>
      <c r="E10" s="21">
        <f t="shared" si="0"/>
        <v>6.6888766304784797E-2</v>
      </c>
      <c r="F10" s="21">
        <f t="shared" si="1"/>
        <v>0.14350029603578141</v>
      </c>
      <c r="G10" s="21">
        <v>5.9309395501577766E-2</v>
      </c>
      <c r="H10" s="28"/>
      <c r="I10" s="216" t="s">
        <v>22</v>
      </c>
      <c r="J10" s="21">
        <v>6.6888766304784797E-2</v>
      </c>
      <c r="K10" s="21">
        <v>0.14350029603578141</v>
      </c>
    </row>
    <row r="11" spans="1:11" s="20" customFormat="1" ht="19.2" customHeight="1">
      <c r="A11" s="217" t="s">
        <v>23</v>
      </c>
      <c r="B11" s="54">
        <v>10558.96</v>
      </c>
      <c r="C11" s="54">
        <v>12428.08</v>
      </c>
      <c r="D11" s="54">
        <v>13249.01</v>
      </c>
      <c r="E11" s="21">
        <f t="shared" si="0"/>
        <v>6.6054450888632932E-2</v>
      </c>
      <c r="F11" s="21">
        <f t="shared" si="1"/>
        <v>0.25476467379363132</v>
      </c>
      <c r="G11" s="21">
        <v>-0.18259372455030487</v>
      </c>
      <c r="H11" s="28"/>
      <c r="I11" s="216" t="s">
        <v>19</v>
      </c>
      <c r="J11" s="15">
        <v>8.7368724903290174E-2</v>
      </c>
      <c r="K11" s="15">
        <v>0.18195812392548105</v>
      </c>
    </row>
    <row r="12" spans="1:11" s="20" customFormat="1" ht="19.2" customHeight="1">
      <c r="A12" s="216" t="s">
        <v>24</v>
      </c>
      <c r="B12" s="54">
        <v>23062.400000000001</v>
      </c>
      <c r="C12" s="54">
        <v>26916.83</v>
      </c>
      <c r="D12" s="54">
        <v>28538.44</v>
      </c>
      <c r="E12" s="21">
        <f t="shared" si="0"/>
        <v>6.0245207180785965E-2</v>
      </c>
      <c r="F12" s="21">
        <f t="shared" si="1"/>
        <v>0.23744449840432891</v>
      </c>
      <c r="G12" s="21">
        <v>-6.7025577667903735E-2</v>
      </c>
      <c r="H12" s="28"/>
      <c r="I12" s="216" t="s">
        <v>26</v>
      </c>
      <c r="J12" s="21">
        <v>4.9886582288938053E-2</v>
      </c>
      <c r="K12" s="21">
        <v>0.22303219856449719</v>
      </c>
    </row>
    <row r="13" spans="1:11" s="20" customFormat="1" ht="19.2" customHeight="1">
      <c r="A13" s="216" t="s">
        <v>25</v>
      </c>
      <c r="B13" s="54">
        <v>4678.74</v>
      </c>
      <c r="C13" s="54">
        <v>5677.79</v>
      </c>
      <c r="D13" s="54">
        <v>5978.06</v>
      </c>
      <c r="E13" s="21">
        <f t="shared" si="0"/>
        <v>5.2885013359071031E-2</v>
      </c>
      <c r="F13" s="21">
        <f t="shared" si="1"/>
        <v>0.27770724596793173</v>
      </c>
      <c r="G13" s="21">
        <v>-0.11930594666224958</v>
      </c>
      <c r="H13" s="28"/>
      <c r="I13" s="216" t="s">
        <v>24</v>
      </c>
      <c r="J13" s="21">
        <v>6.0245207180785965E-2</v>
      </c>
      <c r="K13" s="21">
        <v>0.23744449840432891</v>
      </c>
    </row>
    <row r="14" spans="1:11" s="20" customFormat="1" ht="19.2" customHeight="1">
      <c r="A14" s="216" t="s">
        <v>26</v>
      </c>
      <c r="B14" s="54">
        <v>2493.9</v>
      </c>
      <c r="C14" s="54">
        <v>2905.19</v>
      </c>
      <c r="D14" s="54">
        <v>3050.12</v>
      </c>
      <c r="E14" s="21">
        <f t="shared" si="0"/>
        <v>4.9886582288938053E-2</v>
      </c>
      <c r="F14" s="21">
        <f t="shared" si="1"/>
        <v>0.22303219856449719</v>
      </c>
      <c r="G14" s="21">
        <v>-0.24591161270112349</v>
      </c>
      <c r="H14" s="28"/>
      <c r="I14" s="217" t="s">
        <v>23</v>
      </c>
      <c r="J14" s="21">
        <v>6.6054450888632932E-2</v>
      </c>
      <c r="K14" s="21">
        <v>0.25476467379363132</v>
      </c>
    </row>
    <row r="15" spans="1:11" s="20" customFormat="1" ht="19.2" customHeight="1">
      <c r="A15" s="216" t="s">
        <v>27</v>
      </c>
      <c r="B15" s="54">
        <v>52444.89</v>
      </c>
      <c r="C15" s="54">
        <v>54824.97</v>
      </c>
      <c r="D15" s="54">
        <v>57084.1</v>
      </c>
      <c r="E15" s="21">
        <f t="shared" si="0"/>
        <v>4.1206224098252919E-2</v>
      </c>
      <c r="F15" s="21">
        <f t="shared" si="1"/>
        <v>8.8458761187219626E-2</v>
      </c>
      <c r="G15" s="21">
        <v>-0.11864245276883312</v>
      </c>
      <c r="H15" s="28"/>
      <c r="I15" s="216" t="s">
        <v>18</v>
      </c>
      <c r="J15" s="21">
        <v>8.941951577123386E-2</v>
      </c>
      <c r="K15" s="21">
        <v>0.26526878378173668</v>
      </c>
    </row>
    <row r="16" spans="1:11" s="20" customFormat="1" ht="19.2" customHeight="1">
      <c r="A16" s="216" t="s">
        <v>28</v>
      </c>
      <c r="B16" s="54">
        <v>6733.97</v>
      </c>
      <c r="C16" s="54">
        <v>7408.21</v>
      </c>
      <c r="D16" s="54">
        <v>7542.44</v>
      </c>
      <c r="E16" s="15">
        <f t="shared" si="0"/>
        <v>1.8119086796945405E-2</v>
      </c>
      <c r="F16" s="15">
        <f t="shared" si="1"/>
        <v>0.12005844991884418</v>
      </c>
      <c r="G16" s="21">
        <v>-0.12406718723374921</v>
      </c>
      <c r="H16" s="28"/>
      <c r="I16" s="216" t="s">
        <v>25</v>
      </c>
      <c r="J16" s="21">
        <v>5.2885013359071031E-2</v>
      </c>
      <c r="K16" s="21">
        <v>0.27770724596793173</v>
      </c>
    </row>
    <row r="17" spans="1:11" s="16" customFormat="1" ht="19.2" customHeight="1">
      <c r="A17" s="216" t="s">
        <v>29</v>
      </c>
      <c r="B17" s="54">
        <v>2276.63</v>
      </c>
      <c r="C17" s="54">
        <v>2173.29</v>
      </c>
      <c r="D17" s="54">
        <v>2150.09</v>
      </c>
      <c r="E17" s="21">
        <f t="shared" si="0"/>
        <v>-1.0675059472044612E-2</v>
      </c>
      <c r="F17" s="21">
        <f t="shared" si="1"/>
        <v>-5.5582154324593791E-2</v>
      </c>
      <c r="G17" s="21">
        <v>-7.4995632229675646E-2</v>
      </c>
      <c r="H17" s="28"/>
      <c r="I17" s="217" t="s">
        <v>16</v>
      </c>
      <c r="J17" s="21">
        <v>0.10872603906551448</v>
      </c>
      <c r="K17" s="21">
        <v>0.2855406380706782</v>
      </c>
    </row>
    <row r="18" spans="1:11" s="20" customFormat="1" ht="19.2" customHeight="1">
      <c r="A18" s="217" t="s">
        <v>30</v>
      </c>
      <c r="B18" s="54">
        <v>65.989999999999995</v>
      </c>
      <c r="C18" s="54">
        <v>66.77</v>
      </c>
      <c r="D18" s="54">
        <v>65.06</v>
      </c>
      <c r="E18" s="21">
        <f t="shared" si="0"/>
        <v>-2.5610304028755304E-2</v>
      </c>
      <c r="F18" s="21">
        <f t="shared" si="1"/>
        <v>-1.409304440066661E-2</v>
      </c>
      <c r="G18" s="21">
        <v>-5.0503597122302235E-2</v>
      </c>
      <c r="H18" s="28"/>
      <c r="I18" s="216" t="s">
        <v>20</v>
      </c>
      <c r="J18" s="21">
        <v>8.5341682511741235E-2</v>
      </c>
      <c r="K18" s="21">
        <v>0.29972563502216665</v>
      </c>
    </row>
    <row r="19" spans="1:11" s="20" customFormat="1" ht="19.2" customHeight="1">
      <c r="A19" s="218" t="s">
        <v>31</v>
      </c>
      <c r="B19" s="57">
        <v>1705.04</v>
      </c>
      <c r="C19" s="57">
        <v>1561.74</v>
      </c>
      <c r="D19" s="57">
        <v>1518.72</v>
      </c>
      <c r="E19" s="21">
        <f t="shared" si="0"/>
        <v>-2.7546198470936201E-2</v>
      </c>
      <c r="F19" s="21">
        <f t="shared" si="1"/>
        <v>-0.10927602871486886</v>
      </c>
      <c r="G19" s="15">
        <v>0.25090973118910664</v>
      </c>
      <c r="H19" s="28"/>
      <c r="I19" s="216" t="s">
        <v>17</v>
      </c>
      <c r="J19" s="21">
        <v>0.10406194836427018</v>
      </c>
      <c r="K19" s="21">
        <v>0.31583690286851596</v>
      </c>
    </row>
    <row r="20" spans="1:11" s="14" customFormat="1" ht="19.2" customHeight="1" thickBot="1">
      <c r="A20" s="219" t="s">
        <v>32</v>
      </c>
      <c r="B20" s="195">
        <v>559.35670000000005</v>
      </c>
      <c r="C20" s="195">
        <v>524.88</v>
      </c>
      <c r="D20" s="195">
        <v>509.65</v>
      </c>
      <c r="E20" s="22">
        <f t="shared" si="0"/>
        <v>-2.9016156073769284E-2</v>
      </c>
      <c r="F20" s="22">
        <f t="shared" si="1"/>
        <v>-8.8864046859544299E-2</v>
      </c>
      <c r="G20" s="58">
        <v>0.77539738462515095</v>
      </c>
      <c r="H20" s="30"/>
      <c r="I20" s="216" t="s">
        <v>15</v>
      </c>
      <c r="J20" s="22">
        <v>0.16118778628243291</v>
      </c>
      <c r="K20" s="22">
        <v>0.45284346186675162</v>
      </c>
    </row>
    <row r="21" spans="1:11" s="18" customFormat="1" ht="13.2" customHeight="1">
      <c r="A21" s="13" t="s">
        <v>14</v>
      </c>
      <c r="E21" s="32"/>
      <c r="F21" s="166"/>
    </row>
    <row r="22" spans="1:11" s="18" customFormat="1">
      <c r="A22" s="19" t="s">
        <v>3</v>
      </c>
      <c r="E22" s="32"/>
      <c r="I22" s="13" t="s">
        <v>105</v>
      </c>
    </row>
    <row r="23" spans="1:11" s="18" customFormat="1">
      <c r="A23" s="13" t="s">
        <v>104</v>
      </c>
      <c r="E23" s="32"/>
    </row>
    <row r="24" spans="1:11">
      <c r="C24" s="31"/>
    </row>
  </sheetData>
  <sortState ref="I3:K20">
    <sortCondition ref="K3:K20"/>
    <sortCondition ref="J3:J20"/>
  </sortState>
  <mergeCells count="1">
    <mergeCell ref="A1:XFD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15"/>
  <sheetViews>
    <sheetView zoomScale="85" zoomScaleNormal="85" workbookViewId="0">
      <pane ySplit="2" topLeftCell="A9" activePane="bottomLeft" state="frozen"/>
      <selection pane="bottomLeft" sqref="A1:XFD1"/>
    </sheetView>
  </sheetViews>
  <sheetFormatPr defaultRowHeight="13.2" outlineLevelRow="1" outlineLevelCol="1"/>
  <cols>
    <col min="1" max="1" width="64.88671875" style="63" customWidth="1"/>
    <col min="2" max="4" width="10.88671875" style="63" hidden="1" customWidth="1" outlineLevel="1"/>
    <col min="5" max="5" width="10.88671875" style="139" hidden="1" customWidth="1" outlineLevel="1" collapsed="1"/>
    <col min="6" max="6" width="10.6640625" style="139" customWidth="1" collapsed="1"/>
    <col min="7" max="7" width="10.6640625" style="140" customWidth="1"/>
    <col min="8" max="9" width="10.6640625" style="63" customWidth="1" outlineLevel="1"/>
    <col min="10" max="10" width="10.6640625" style="139" customWidth="1"/>
    <col min="11" max="11" width="9.6640625" style="63" customWidth="1" outlineLevel="1"/>
    <col min="12" max="12" width="9.6640625" style="63" customWidth="1" outlineLevel="1" collapsed="1"/>
    <col min="13" max="13" width="8.88671875" style="63" customWidth="1"/>
    <col min="14" max="14" width="8.88671875" style="63" hidden="1" customWidth="1" outlineLevel="1"/>
    <col min="15" max="15" width="8.88671875" style="63" collapsed="1"/>
    <col min="16" max="249" width="8.88671875" style="63"/>
    <col min="250" max="250" width="62.109375" style="63" customWidth="1"/>
    <col min="251" max="253" width="11" style="63" customWidth="1"/>
    <col min="254" max="255" width="11.44140625" style="63" customWidth="1"/>
    <col min="256" max="256" width="11.33203125" style="63" customWidth="1"/>
    <col min="257" max="257" width="12" style="63" customWidth="1"/>
    <col min="258" max="259" width="10.33203125" style="63" customWidth="1"/>
    <col min="260" max="260" width="12.6640625" style="63" customWidth="1"/>
    <col min="261" max="505" width="8.88671875" style="63"/>
    <col min="506" max="506" width="62.109375" style="63" customWidth="1"/>
    <col min="507" max="509" width="11" style="63" customWidth="1"/>
    <col min="510" max="511" width="11.44140625" style="63" customWidth="1"/>
    <col min="512" max="512" width="11.33203125" style="63" customWidth="1"/>
    <col min="513" max="513" width="12" style="63" customWidth="1"/>
    <col min="514" max="515" width="10.33203125" style="63" customWidth="1"/>
    <col min="516" max="516" width="12.6640625" style="63" customWidth="1"/>
    <col min="517" max="761" width="8.88671875" style="63"/>
    <col min="762" max="762" width="62.109375" style="63" customWidth="1"/>
    <col min="763" max="765" width="11" style="63" customWidth="1"/>
    <col min="766" max="767" width="11.44140625" style="63" customWidth="1"/>
    <col min="768" max="768" width="11.33203125" style="63" customWidth="1"/>
    <col min="769" max="769" width="12" style="63" customWidth="1"/>
    <col min="770" max="771" width="10.33203125" style="63" customWidth="1"/>
    <col min="772" max="772" width="12.6640625" style="63" customWidth="1"/>
    <col min="773" max="1017" width="8.88671875" style="63"/>
    <col min="1018" max="1018" width="62.109375" style="63" customWidth="1"/>
    <col min="1019" max="1021" width="11" style="63" customWidth="1"/>
    <col min="1022" max="1023" width="11.44140625" style="63" customWidth="1"/>
    <col min="1024" max="1024" width="11.33203125" style="63" customWidth="1"/>
    <col min="1025" max="1025" width="12" style="63" customWidth="1"/>
    <col min="1026" max="1027" width="10.33203125" style="63" customWidth="1"/>
    <col min="1028" max="1028" width="12.6640625" style="63" customWidth="1"/>
    <col min="1029" max="1273" width="8.88671875" style="63"/>
    <col min="1274" max="1274" width="62.109375" style="63" customWidth="1"/>
    <col min="1275" max="1277" width="11" style="63" customWidth="1"/>
    <col min="1278" max="1279" width="11.44140625" style="63" customWidth="1"/>
    <col min="1280" max="1280" width="11.33203125" style="63" customWidth="1"/>
    <col min="1281" max="1281" width="12" style="63" customWidth="1"/>
    <col min="1282" max="1283" width="10.33203125" style="63" customWidth="1"/>
    <col min="1284" max="1284" width="12.6640625" style="63" customWidth="1"/>
    <col min="1285" max="1529" width="8.88671875" style="63"/>
    <col min="1530" max="1530" width="62.109375" style="63" customWidth="1"/>
    <col min="1531" max="1533" width="11" style="63" customWidth="1"/>
    <col min="1534" max="1535" width="11.44140625" style="63" customWidth="1"/>
    <col min="1536" max="1536" width="11.33203125" style="63" customWidth="1"/>
    <col min="1537" max="1537" width="12" style="63" customWidth="1"/>
    <col min="1538" max="1539" width="10.33203125" style="63" customWidth="1"/>
    <col min="1540" max="1540" width="12.6640625" style="63" customWidth="1"/>
    <col min="1541" max="1785" width="8.88671875" style="63"/>
    <col min="1786" max="1786" width="62.109375" style="63" customWidth="1"/>
    <col min="1787" max="1789" width="11" style="63" customWidth="1"/>
    <col min="1790" max="1791" width="11.44140625" style="63" customWidth="1"/>
    <col min="1792" max="1792" width="11.33203125" style="63" customWidth="1"/>
    <col min="1793" max="1793" width="12" style="63" customWidth="1"/>
    <col min="1794" max="1795" width="10.33203125" style="63" customWidth="1"/>
    <col min="1796" max="1796" width="12.6640625" style="63" customWidth="1"/>
    <col min="1797" max="2041" width="8.88671875" style="63"/>
    <col min="2042" max="2042" width="62.109375" style="63" customWidth="1"/>
    <col min="2043" max="2045" width="11" style="63" customWidth="1"/>
    <col min="2046" max="2047" width="11.44140625" style="63" customWidth="1"/>
    <col min="2048" max="2048" width="11.33203125" style="63" customWidth="1"/>
    <col min="2049" max="2049" width="12" style="63" customWidth="1"/>
    <col min="2050" max="2051" width="10.33203125" style="63" customWidth="1"/>
    <col min="2052" max="2052" width="12.6640625" style="63" customWidth="1"/>
    <col min="2053" max="2297" width="8.88671875" style="63"/>
    <col min="2298" max="2298" width="62.109375" style="63" customWidth="1"/>
    <col min="2299" max="2301" width="11" style="63" customWidth="1"/>
    <col min="2302" max="2303" width="11.44140625" style="63" customWidth="1"/>
    <col min="2304" max="2304" width="11.33203125" style="63" customWidth="1"/>
    <col min="2305" max="2305" width="12" style="63" customWidth="1"/>
    <col min="2306" max="2307" width="10.33203125" style="63" customWidth="1"/>
    <col min="2308" max="2308" width="12.6640625" style="63" customWidth="1"/>
    <col min="2309" max="2553" width="8.88671875" style="63"/>
    <col min="2554" max="2554" width="62.109375" style="63" customWidth="1"/>
    <col min="2555" max="2557" width="11" style="63" customWidth="1"/>
    <col min="2558" max="2559" width="11.44140625" style="63" customWidth="1"/>
    <col min="2560" max="2560" width="11.33203125" style="63" customWidth="1"/>
    <col min="2561" max="2561" width="12" style="63" customWidth="1"/>
    <col min="2562" max="2563" width="10.33203125" style="63" customWidth="1"/>
    <col min="2564" max="2564" width="12.6640625" style="63" customWidth="1"/>
    <col min="2565" max="2809" width="8.88671875" style="63"/>
    <col min="2810" max="2810" width="62.109375" style="63" customWidth="1"/>
    <col min="2811" max="2813" width="11" style="63" customWidth="1"/>
    <col min="2814" max="2815" width="11.44140625" style="63" customWidth="1"/>
    <col min="2816" max="2816" width="11.33203125" style="63" customWidth="1"/>
    <col min="2817" max="2817" width="12" style="63" customWidth="1"/>
    <col min="2818" max="2819" width="10.33203125" style="63" customWidth="1"/>
    <col min="2820" max="2820" width="12.6640625" style="63" customWidth="1"/>
    <col min="2821" max="3065" width="8.88671875" style="63"/>
    <col min="3066" max="3066" width="62.109375" style="63" customWidth="1"/>
    <col min="3067" max="3069" width="11" style="63" customWidth="1"/>
    <col min="3070" max="3071" width="11.44140625" style="63" customWidth="1"/>
    <col min="3072" max="3072" width="11.33203125" style="63" customWidth="1"/>
    <col min="3073" max="3073" width="12" style="63" customWidth="1"/>
    <col min="3074" max="3075" width="10.33203125" style="63" customWidth="1"/>
    <col min="3076" max="3076" width="12.6640625" style="63" customWidth="1"/>
    <col min="3077" max="3321" width="8.88671875" style="63"/>
    <col min="3322" max="3322" width="62.109375" style="63" customWidth="1"/>
    <col min="3323" max="3325" width="11" style="63" customWidth="1"/>
    <col min="3326" max="3327" width="11.44140625" style="63" customWidth="1"/>
    <col min="3328" max="3328" width="11.33203125" style="63" customWidth="1"/>
    <col min="3329" max="3329" width="12" style="63" customWidth="1"/>
    <col min="3330" max="3331" width="10.33203125" style="63" customWidth="1"/>
    <col min="3332" max="3332" width="12.6640625" style="63" customWidth="1"/>
    <col min="3333" max="3577" width="8.88671875" style="63"/>
    <col min="3578" max="3578" width="62.109375" style="63" customWidth="1"/>
    <col min="3579" max="3581" width="11" style="63" customWidth="1"/>
    <col min="3582" max="3583" width="11.44140625" style="63" customWidth="1"/>
    <col min="3584" max="3584" width="11.33203125" style="63" customWidth="1"/>
    <col min="3585" max="3585" width="12" style="63" customWidth="1"/>
    <col min="3586" max="3587" width="10.33203125" style="63" customWidth="1"/>
    <col min="3588" max="3588" width="12.6640625" style="63" customWidth="1"/>
    <col min="3589" max="3833" width="8.88671875" style="63"/>
    <col min="3834" max="3834" width="62.109375" style="63" customWidth="1"/>
    <col min="3835" max="3837" width="11" style="63" customWidth="1"/>
    <col min="3838" max="3839" width="11.44140625" style="63" customWidth="1"/>
    <col min="3840" max="3840" width="11.33203125" style="63" customWidth="1"/>
    <col min="3841" max="3841" width="12" style="63" customWidth="1"/>
    <col min="3842" max="3843" width="10.33203125" style="63" customWidth="1"/>
    <col min="3844" max="3844" width="12.6640625" style="63" customWidth="1"/>
    <col min="3845" max="4089" width="8.88671875" style="63"/>
    <col min="4090" max="4090" width="62.109375" style="63" customWidth="1"/>
    <col min="4091" max="4093" width="11" style="63" customWidth="1"/>
    <col min="4094" max="4095" width="11.44140625" style="63" customWidth="1"/>
    <col min="4096" max="4096" width="11.33203125" style="63" customWidth="1"/>
    <col min="4097" max="4097" width="12" style="63" customWidth="1"/>
    <col min="4098" max="4099" width="10.33203125" style="63" customWidth="1"/>
    <col min="4100" max="4100" width="12.6640625" style="63" customWidth="1"/>
    <col min="4101" max="4345" width="8.88671875" style="63"/>
    <col min="4346" max="4346" width="62.109375" style="63" customWidth="1"/>
    <col min="4347" max="4349" width="11" style="63" customWidth="1"/>
    <col min="4350" max="4351" width="11.44140625" style="63" customWidth="1"/>
    <col min="4352" max="4352" width="11.33203125" style="63" customWidth="1"/>
    <col min="4353" max="4353" width="12" style="63" customWidth="1"/>
    <col min="4354" max="4355" width="10.33203125" style="63" customWidth="1"/>
    <col min="4356" max="4356" width="12.6640625" style="63" customWidth="1"/>
    <col min="4357" max="4601" width="8.88671875" style="63"/>
    <col min="4602" max="4602" width="62.109375" style="63" customWidth="1"/>
    <col min="4603" max="4605" width="11" style="63" customWidth="1"/>
    <col min="4606" max="4607" width="11.44140625" style="63" customWidth="1"/>
    <col min="4608" max="4608" width="11.33203125" style="63" customWidth="1"/>
    <col min="4609" max="4609" width="12" style="63" customWidth="1"/>
    <col min="4610" max="4611" width="10.33203125" style="63" customWidth="1"/>
    <col min="4612" max="4612" width="12.6640625" style="63" customWidth="1"/>
    <col min="4613" max="4857" width="8.88671875" style="63"/>
    <col min="4858" max="4858" width="62.109375" style="63" customWidth="1"/>
    <col min="4859" max="4861" width="11" style="63" customWidth="1"/>
    <col min="4862" max="4863" width="11.44140625" style="63" customWidth="1"/>
    <col min="4864" max="4864" width="11.33203125" style="63" customWidth="1"/>
    <col min="4865" max="4865" width="12" style="63" customWidth="1"/>
    <col min="4866" max="4867" width="10.33203125" style="63" customWidth="1"/>
    <col min="4868" max="4868" width="12.6640625" style="63" customWidth="1"/>
    <col min="4869" max="5113" width="8.88671875" style="63"/>
    <col min="5114" max="5114" width="62.109375" style="63" customWidth="1"/>
    <col min="5115" max="5117" width="11" style="63" customWidth="1"/>
    <col min="5118" max="5119" width="11.44140625" style="63" customWidth="1"/>
    <col min="5120" max="5120" width="11.33203125" style="63" customWidth="1"/>
    <col min="5121" max="5121" width="12" style="63" customWidth="1"/>
    <col min="5122" max="5123" width="10.33203125" style="63" customWidth="1"/>
    <col min="5124" max="5124" width="12.6640625" style="63" customWidth="1"/>
    <col min="5125" max="5369" width="8.88671875" style="63"/>
    <col min="5370" max="5370" width="62.109375" style="63" customWidth="1"/>
    <col min="5371" max="5373" width="11" style="63" customWidth="1"/>
    <col min="5374" max="5375" width="11.44140625" style="63" customWidth="1"/>
    <col min="5376" max="5376" width="11.33203125" style="63" customWidth="1"/>
    <col min="5377" max="5377" width="12" style="63" customWidth="1"/>
    <col min="5378" max="5379" width="10.33203125" style="63" customWidth="1"/>
    <col min="5380" max="5380" width="12.6640625" style="63" customWidth="1"/>
    <col min="5381" max="5625" width="8.88671875" style="63"/>
    <col min="5626" max="5626" width="62.109375" style="63" customWidth="1"/>
    <col min="5627" max="5629" width="11" style="63" customWidth="1"/>
    <col min="5630" max="5631" width="11.44140625" style="63" customWidth="1"/>
    <col min="5632" max="5632" width="11.33203125" style="63" customWidth="1"/>
    <col min="5633" max="5633" width="12" style="63" customWidth="1"/>
    <col min="5634" max="5635" width="10.33203125" style="63" customWidth="1"/>
    <col min="5636" max="5636" width="12.6640625" style="63" customWidth="1"/>
    <col min="5637" max="5881" width="8.88671875" style="63"/>
    <col min="5882" max="5882" width="62.109375" style="63" customWidth="1"/>
    <col min="5883" max="5885" width="11" style="63" customWidth="1"/>
    <col min="5886" max="5887" width="11.44140625" style="63" customWidth="1"/>
    <col min="5888" max="5888" width="11.33203125" style="63" customWidth="1"/>
    <col min="5889" max="5889" width="12" style="63" customWidth="1"/>
    <col min="5890" max="5891" width="10.33203125" style="63" customWidth="1"/>
    <col min="5892" max="5892" width="12.6640625" style="63" customWidth="1"/>
    <col min="5893" max="6137" width="8.88671875" style="63"/>
    <col min="6138" max="6138" width="62.109375" style="63" customWidth="1"/>
    <col min="6139" max="6141" width="11" style="63" customWidth="1"/>
    <col min="6142" max="6143" width="11.44140625" style="63" customWidth="1"/>
    <col min="6144" max="6144" width="11.33203125" style="63" customWidth="1"/>
    <col min="6145" max="6145" width="12" style="63" customWidth="1"/>
    <col min="6146" max="6147" width="10.33203125" style="63" customWidth="1"/>
    <col min="6148" max="6148" width="12.6640625" style="63" customWidth="1"/>
    <col min="6149" max="6393" width="8.88671875" style="63"/>
    <col min="6394" max="6394" width="62.109375" style="63" customWidth="1"/>
    <col min="6395" max="6397" width="11" style="63" customWidth="1"/>
    <col min="6398" max="6399" width="11.44140625" style="63" customWidth="1"/>
    <col min="6400" max="6400" width="11.33203125" style="63" customWidth="1"/>
    <col min="6401" max="6401" width="12" style="63" customWidth="1"/>
    <col min="6402" max="6403" width="10.33203125" style="63" customWidth="1"/>
    <col min="6404" max="6404" width="12.6640625" style="63" customWidth="1"/>
    <col min="6405" max="6649" width="8.88671875" style="63"/>
    <col min="6650" max="6650" width="62.109375" style="63" customWidth="1"/>
    <col min="6651" max="6653" width="11" style="63" customWidth="1"/>
    <col min="6654" max="6655" width="11.44140625" style="63" customWidth="1"/>
    <col min="6656" max="6656" width="11.33203125" style="63" customWidth="1"/>
    <col min="6657" max="6657" width="12" style="63" customWidth="1"/>
    <col min="6658" max="6659" width="10.33203125" style="63" customWidth="1"/>
    <col min="6660" max="6660" width="12.6640625" style="63" customWidth="1"/>
    <col min="6661" max="6905" width="8.88671875" style="63"/>
    <col min="6906" max="6906" width="62.109375" style="63" customWidth="1"/>
    <col min="6907" max="6909" width="11" style="63" customWidth="1"/>
    <col min="6910" max="6911" width="11.44140625" style="63" customWidth="1"/>
    <col min="6912" max="6912" width="11.33203125" style="63" customWidth="1"/>
    <col min="6913" max="6913" width="12" style="63" customWidth="1"/>
    <col min="6914" max="6915" width="10.33203125" style="63" customWidth="1"/>
    <col min="6916" max="6916" width="12.6640625" style="63" customWidth="1"/>
    <col min="6917" max="7161" width="8.88671875" style="63"/>
    <col min="7162" max="7162" width="62.109375" style="63" customWidth="1"/>
    <col min="7163" max="7165" width="11" style="63" customWidth="1"/>
    <col min="7166" max="7167" width="11.44140625" style="63" customWidth="1"/>
    <col min="7168" max="7168" width="11.33203125" style="63" customWidth="1"/>
    <col min="7169" max="7169" width="12" style="63" customWidth="1"/>
    <col min="7170" max="7171" width="10.33203125" style="63" customWidth="1"/>
    <col min="7172" max="7172" width="12.6640625" style="63" customWidth="1"/>
    <col min="7173" max="7417" width="8.88671875" style="63"/>
    <col min="7418" max="7418" width="62.109375" style="63" customWidth="1"/>
    <col min="7419" max="7421" width="11" style="63" customWidth="1"/>
    <col min="7422" max="7423" width="11.44140625" style="63" customWidth="1"/>
    <col min="7424" max="7424" width="11.33203125" style="63" customWidth="1"/>
    <col min="7425" max="7425" width="12" style="63" customWidth="1"/>
    <col min="7426" max="7427" width="10.33203125" style="63" customWidth="1"/>
    <col min="7428" max="7428" width="12.6640625" style="63" customWidth="1"/>
    <col min="7429" max="7673" width="8.88671875" style="63"/>
    <col min="7674" max="7674" width="62.109375" style="63" customWidth="1"/>
    <col min="7675" max="7677" width="11" style="63" customWidth="1"/>
    <col min="7678" max="7679" width="11.44140625" style="63" customWidth="1"/>
    <col min="7680" max="7680" width="11.33203125" style="63" customWidth="1"/>
    <col min="7681" max="7681" width="12" style="63" customWidth="1"/>
    <col min="7682" max="7683" width="10.33203125" style="63" customWidth="1"/>
    <col min="7684" max="7684" width="12.6640625" style="63" customWidth="1"/>
    <col min="7685" max="7929" width="8.88671875" style="63"/>
    <col min="7930" max="7930" width="62.109375" style="63" customWidth="1"/>
    <col min="7931" max="7933" width="11" style="63" customWidth="1"/>
    <col min="7934" max="7935" width="11.44140625" style="63" customWidth="1"/>
    <col min="7936" max="7936" width="11.33203125" style="63" customWidth="1"/>
    <col min="7937" max="7937" width="12" style="63" customWidth="1"/>
    <col min="7938" max="7939" width="10.33203125" style="63" customWidth="1"/>
    <col min="7940" max="7940" width="12.6640625" style="63" customWidth="1"/>
    <col min="7941" max="8185" width="8.88671875" style="63"/>
    <col min="8186" max="8186" width="62.109375" style="63" customWidth="1"/>
    <col min="8187" max="8189" width="11" style="63" customWidth="1"/>
    <col min="8190" max="8191" width="11.44140625" style="63" customWidth="1"/>
    <col min="8192" max="8192" width="11.33203125" style="63" customWidth="1"/>
    <col min="8193" max="8193" width="12" style="63" customWidth="1"/>
    <col min="8194" max="8195" width="10.33203125" style="63" customWidth="1"/>
    <col min="8196" max="8196" width="12.6640625" style="63" customWidth="1"/>
    <col min="8197" max="8441" width="8.88671875" style="63"/>
    <col min="8442" max="8442" width="62.109375" style="63" customWidth="1"/>
    <col min="8443" max="8445" width="11" style="63" customWidth="1"/>
    <col min="8446" max="8447" width="11.44140625" style="63" customWidth="1"/>
    <col min="8448" max="8448" width="11.33203125" style="63" customWidth="1"/>
    <col min="8449" max="8449" width="12" style="63" customWidth="1"/>
    <col min="8450" max="8451" width="10.33203125" style="63" customWidth="1"/>
    <col min="8452" max="8452" width="12.6640625" style="63" customWidth="1"/>
    <col min="8453" max="8697" width="8.88671875" style="63"/>
    <col min="8698" max="8698" width="62.109375" style="63" customWidth="1"/>
    <col min="8699" max="8701" width="11" style="63" customWidth="1"/>
    <col min="8702" max="8703" width="11.44140625" style="63" customWidth="1"/>
    <col min="8704" max="8704" width="11.33203125" style="63" customWidth="1"/>
    <col min="8705" max="8705" width="12" style="63" customWidth="1"/>
    <col min="8706" max="8707" width="10.33203125" style="63" customWidth="1"/>
    <col min="8708" max="8708" width="12.6640625" style="63" customWidth="1"/>
    <col min="8709" max="8953" width="8.88671875" style="63"/>
    <col min="8954" max="8954" width="62.109375" style="63" customWidth="1"/>
    <col min="8955" max="8957" width="11" style="63" customWidth="1"/>
    <col min="8958" max="8959" width="11.44140625" style="63" customWidth="1"/>
    <col min="8960" max="8960" width="11.33203125" style="63" customWidth="1"/>
    <col min="8961" max="8961" width="12" style="63" customWidth="1"/>
    <col min="8962" max="8963" width="10.33203125" style="63" customWidth="1"/>
    <col min="8964" max="8964" width="12.6640625" style="63" customWidth="1"/>
    <col min="8965" max="9209" width="8.88671875" style="63"/>
    <col min="9210" max="9210" width="62.109375" style="63" customWidth="1"/>
    <col min="9211" max="9213" width="11" style="63" customWidth="1"/>
    <col min="9214" max="9215" width="11.44140625" style="63" customWidth="1"/>
    <col min="9216" max="9216" width="11.33203125" style="63" customWidth="1"/>
    <col min="9217" max="9217" width="12" style="63" customWidth="1"/>
    <col min="9218" max="9219" width="10.33203125" style="63" customWidth="1"/>
    <col min="9220" max="9220" width="12.6640625" style="63" customWidth="1"/>
    <col min="9221" max="9465" width="8.88671875" style="63"/>
    <col min="9466" max="9466" width="62.109375" style="63" customWidth="1"/>
    <col min="9467" max="9469" width="11" style="63" customWidth="1"/>
    <col min="9470" max="9471" width="11.44140625" style="63" customWidth="1"/>
    <col min="9472" max="9472" width="11.33203125" style="63" customWidth="1"/>
    <col min="9473" max="9473" width="12" style="63" customWidth="1"/>
    <col min="9474" max="9475" width="10.33203125" style="63" customWidth="1"/>
    <col min="9476" max="9476" width="12.6640625" style="63" customWidth="1"/>
    <col min="9477" max="9721" width="8.88671875" style="63"/>
    <col min="9722" max="9722" width="62.109375" style="63" customWidth="1"/>
    <col min="9723" max="9725" width="11" style="63" customWidth="1"/>
    <col min="9726" max="9727" width="11.44140625" style="63" customWidth="1"/>
    <col min="9728" max="9728" width="11.33203125" style="63" customWidth="1"/>
    <col min="9729" max="9729" width="12" style="63" customWidth="1"/>
    <col min="9730" max="9731" width="10.33203125" style="63" customWidth="1"/>
    <col min="9732" max="9732" width="12.6640625" style="63" customWidth="1"/>
    <col min="9733" max="9977" width="8.88671875" style="63"/>
    <col min="9978" max="9978" width="62.109375" style="63" customWidth="1"/>
    <col min="9979" max="9981" width="11" style="63" customWidth="1"/>
    <col min="9982" max="9983" width="11.44140625" style="63" customWidth="1"/>
    <col min="9984" max="9984" width="11.33203125" style="63" customWidth="1"/>
    <col min="9985" max="9985" width="12" style="63" customWidth="1"/>
    <col min="9986" max="9987" width="10.33203125" style="63" customWidth="1"/>
    <col min="9988" max="9988" width="12.6640625" style="63" customWidth="1"/>
    <col min="9989" max="10233" width="8.88671875" style="63"/>
    <col min="10234" max="10234" width="62.109375" style="63" customWidth="1"/>
    <col min="10235" max="10237" width="11" style="63" customWidth="1"/>
    <col min="10238" max="10239" width="11.44140625" style="63" customWidth="1"/>
    <col min="10240" max="10240" width="11.33203125" style="63" customWidth="1"/>
    <col min="10241" max="10241" width="12" style="63" customWidth="1"/>
    <col min="10242" max="10243" width="10.33203125" style="63" customWidth="1"/>
    <col min="10244" max="10244" width="12.6640625" style="63" customWidth="1"/>
    <col min="10245" max="10489" width="8.88671875" style="63"/>
    <col min="10490" max="10490" width="62.109375" style="63" customWidth="1"/>
    <col min="10491" max="10493" width="11" style="63" customWidth="1"/>
    <col min="10494" max="10495" width="11.44140625" style="63" customWidth="1"/>
    <col min="10496" max="10496" width="11.33203125" style="63" customWidth="1"/>
    <col min="10497" max="10497" width="12" style="63" customWidth="1"/>
    <col min="10498" max="10499" width="10.33203125" style="63" customWidth="1"/>
    <col min="10500" max="10500" width="12.6640625" style="63" customWidth="1"/>
    <col min="10501" max="10745" width="8.88671875" style="63"/>
    <col min="10746" max="10746" width="62.109375" style="63" customWidth="1"/>
    <col min="10747" max="10749" width="11" style="63" customWidth="1"/>
    <col min="10750" max="10751" width="11.44140625" style="63" customWidth="1"/>
    <col min="10752" max="10752" width="11.33203125" style="63" customWidth="1"/>
    <col min="10753" max="10753" width="12" style="63" customWidth="1"/>
    <col min="10754" max="10755" width="10.33203125" style="63" customWidth="1"/>
    <col min="10756" max="10756" width="12.6640625" style="63" customWidth="1"/>
    <col min="10757" max="11001" width="8.88671875" style="63"/>
    <col min="11002" max="11002" width="62.109375" style="63" customWidth="1"/>
    <col min="11003" max="11005" width="11" style="63" customWidth="1"/>
    <col min="11006" max="11007" width="11.44140625" style="63" customWidth="1"/>
    <col min="11008" max="11008" width="11.33203125" style="63" customWidth="1"/>
    <col min="11009" max="11009" width="12" style="63" customWidth="1"/>
    <col min="11010" max="11011" width="10.33203125" style="63" customWidth="1"/>
    <col min="11012" max="11012" width="12.6640625" style="63" customWidth="1"/>
    <col min="11013" max="11257" width="8.88671875" style="63"/>
    <col min="11258" max="11258" width="62.109375" style="63" customWidth="1"/>
    <col min="11259" max="11261" width="11" style="63" customWidth="1"/>
    <col min="11262" max="11263" width="11.44140625" style="63" customWidth="1"/>
    <col min="11264" max="11264" width="11.33203125" style="63" customWidth="1"/>
    <col min="11265" max="11265" width="12" style="63" customWidth="1"/>
    <col min="11266" max="11267" width="10.33203125" style="63" customWidth="1"/>
    <col min="11268" max="11268" width="12.6640625" style="63" customWidth="1"/>
    <col min="11269" max="11513" width="8.88671875" style="63"/>
    <col min="11514" max="11514" width="62.109375" style="63" customWidth="1"/>
    <col min="11515" max="11517" width="11" style="63" customWidth="1"/>
    <col min="11518" max="11519" width="11.44140625" style="63" customWidth="1"/>
    <col min="11520" max="11520" width="11.33203125" style="63" customWidth="1"/>
    <col min="11521" max="11521" width="12" style="63" customWidth="1"/>
    <col min="11522" max="11523" width="10.33203125" style="63" customWidth="1"/>
    <col min="11524" max="11524" width="12.6640625" style="63" customWidth="1"/>
    <col min="11525" max="11769" width="8.88671875" style="63"/>
    <col min="11770" max="11770" width="62.109375" style="63" customWidth="1"/>
    <col min="11771" max="11773" width="11" style="63" customWidth="1"/>
    <col min="11774" max="11775" width="11.44140625" style="63" customWidth="1"/>
    <col min="11776" max="11776" width="11.33203125" style="63" customWidth="1"/>
    <col min="11777" max="11777" width="12" style="63" customWidth="1"/>
    <col min="11778" max="11779" width="10.33203125" style="63" customWidth="1"/>
    <col min="11780" max="11780" width="12.6640625" style="63" customWidth="1"/>
    <col min="11781" max="12025" width="8.88671875" style="63"/>
    <col min="12026" max="12026" width="62.109375" style="63" customWidth="1"/>
    <col min="12027" max="12029" width="11" style="63" customWidth="1"/>
    <col min="12030" max="12031" width="11.44140625" style="63" customWidth="1"/>
    <col min="12032" max="12032" width="11.33203125" style="63" customWidth="1"/>
    <col min="12033" max="12033" width="12" style="63" customWidth="1"/>
    <col min="12034" max="12035" width="10.33203125" style="63" customWidth="1"/>
    <col min="12036" max="12036" width="12.6640625" style="63" customWidth="1"/>
    <col min="12037" max="12281" width="8.88671875" style="63"/>
    <col min="12282" max="12282" width="62.109375" style="63" customWidth="1"/>
    <col min="12283" max="12285" width="11" style="63" customWidth="1"/>
    <col min="12286" max="12287" width="11.44140625" style="63" customWidth="1"/>
    <col min="12288" max="12288" width="11.33203125" style="63" customWidth="1"/>
    <col min="12289" max="12289" width="12" style="63" customWidth="1"/>
    <col min="12290" max="12291" width="10.33203125" style="63" customWidth="1"/>
    <col min="12292" max="12292" width="12.6640625" style="63" customWidth="1"/>
    <col min="12293" max="12537" width="8.88671875" style="63"/>
    <col min="12538" max="12538" width="62.109375" style="63" customWidth="1"/>
    <col min="12539" max="12541" width="11" style="63" customWidth="1"/>
    <col min="12542" max="12543" width="11.44140625" style="63" customWidth="1"/>
    <col min="12544" max="12544" width="11.33203125" style="63" customWidth="1"/>
    <col min="12545" max="12545" width="12" style="63" customWidth="1"/>
    <col min="12546" max="12547" width="10.33203125" style="63" customWidth="1"/>
    <col min="12548" max="12548" width="12.6640625" style="63" customWidth="1"/>
    <col min="12549" max="12793" width="8.88671875" style="63"/>
    <col min="12794" max="12794" width="62.109375" style="63" customWidth="1"/>
    <col min="12795" max="12797" width="11" style="63" customWidth="1"/>
    <col min="12798" max="12799" width="11.44140625" style="63" customWidth="1"/>
    <col min="12800" max="12800" width="11.33203125" style="63" customWidth="1"/>
    <col min="12801" max="12801" width="12" style="63" customWidth="1"/>
    <col min="12802" max="12803" width="10.33203125" style="63" customWidth="1"/>
    <col min="12804" max="12804" width="12.6640625" style="63" customWidth="1"/>
    <col min="12805" max="13049" width="8.88671875" style="63"/>
    <col min="13050" max="13050" width="62.109375" style="63" customWidth="1"/>
    <col min="13051" max="13053" width="11" style="63" customWidth="1"/>
    <col min="13054" max="13055" width="11.44140625" style="63" customWidth="1"/>
    <col min="13056" max="13056" width="11.33203125" style="63" customWidth="1"/>
    <col min="13057" max="13057" width="12" style="63" customWidth="1"/>
    <col min="13058" max="13059" width="10.33203125" style="63" customWidth="1"/>
    <col min="13060" max="13060" width="12.6640625" style="63" customWidth="1"/>
    <col min="13061" max="13305" width="8.88671875" style="63"/>
    <col min="13306" max="13306" width="62.109375" style="63" customWidth="1"/>
    <col min="13307" max="13309" width="11" style="63" customWidth="1"/>
    <col min="13310" max="13311" width="11.44140625" style="63" customWidth="1"/>
    <col min="13312" max="13312" width="11.33203125" style="63" customWidth="1"/>
    <col min="13313" max="13313" width="12" style="63" customWidth="1"/>
    <col min="13314" max="13315" width="10.33203125" style="63" customWidth="1"/>
    <col min="13316" max="13316" width="12.6640625" style="63" customWidth="1"/>
    <col min="13317" max="13561" width="8.88671875" style="63"/>
    <col min="13562" max="13562" width="62.109375" style="63" customWidth="1"/>
    <col min="13563" max="13565" width="11" style="63" customWidth="1"/>
    <col min="13566" max="13567" width="11.44140625" style="63" customWidth="1"/>
    <col min="13568" max="13568" width="11.33203125" style="63" customWidth="1"/>
    <col min="13569" max="13569" width="12" style="63" customWidth="1"/>
    <col min="13570" max="13571" width="10.33203125" style="63" customWidth="1"/>
    <col min="13572" max="13572" width="12.6640625" style="63" customWidth="1"/>
    <col min="13573" max="13817" width="8.88671875" style="63"/>
    <col min="13818" max="13818" width="62.109375" style="63" customWidth="1"/>
    <col min="13819" max="13821" width="11" style="63" customWidth="1"/>
    <col min="13822" max="13823" width="11.44140625" style="63" customWidth="1"/>
    <col min="13824" max="13824" width="11.33203125" style="63" customWidth="1"/>
    <col min="13825" max="13825" width="12" style="63" customWidth="1"/>
    <col min="13826" max="13827" width="10.33203125" style="63" customWidth="1"/>
    <col min="13828" max="13828" width="12.6640625" style="63" customWidth="1"/>
    <col min="13829" max="14073" width="8.88671875" style="63"/>
    <col min="14074" max="14074" width="62.109375" style="63" customWidth="1"/>
    <col min="14075" max="14077" width="11" style="63" customWidth="1"/>
    <col min="14078" max="14079" width="11.44140625" style="63" customWidth="1"/>
    <col min="14080" max="14080" width="11.33203125" style="63" customWidth="1"/>
    <col min="14081" max="14081" width="12" style="63" customWidth="1"/>
    <col min="14082" max="14083" width="10.33203125" style="63" customWidth="1"/>
    <col min="14084" max="14084" width="12.6640625" style="63" customWidth="1"/>
    <col min="14085" max="14329" width="8.88671875" style="63"/>
    <col min="14330" max="14330" width="62.109375" style="63" customWidth="1"/>
    <col min="14331" max="14333" width="11" style="63" customWidth="1"/>
    <col min="14334" max="14335" width="11.44140625" style="63" customWidth="1"/>
    <col min="14336" max="14336" width="11.33203125" style="63" customWidth="1"/>
    <col min="14337" max="14337" width="12" style="63" customWidth="1"/>
    <col min="14338" max="14339" width="10.33203125" style="63" customWidth="1"/>
    <col min="14340" max="14340" width="12.6640625" style="63" customWidth="1"/>
    <col min="14341" max="14585" width="8.88671875" style="63"/>
    <col min="14586" max="14586" width="62.109375" style="63" customWidth="1"/>
    <col min="14587" max="14589" width="11" style="63" customWidth="1"/>
    <col min="14590" max="14591" width="11.44140625" style="63" customWidth="1"/>
    <col min="14592" max="14592" width="11.33203125" style="63" customWidth="1"/>
    <col min="14593" max="14593" width="12" style="63" customWidth="1"/>
    <col min="14594" max="14595" width="10.33203125" style="63" customWidth="1"/>
    <col min="14596" max="14596" width="12.6640625" style="63" customWidth="1"/>
    <col min="14597" max="14841" width="8.88671875" style="63"/>
    <col min="14842" max="14842" width="62.109375" style="63" customWidth="1"/>
    <col min="14843" max="14845" width="11" style="63" customWidth="1"/>
    <col min="14846" max="14847" width="11.44140625" style="63" customWidth="1"/>
    <col min="14848" max="14848" width="11.33203125" style="63" customWidth="1"/>
    <col min="14849" max="14849" width="12" style="63" customWidth="1"/>
    <col min="14850" max="14851" width="10.33203125" style="63" customWidth="1"/>
    <col min="14852" max="14852" width="12.6640625" style="63" customWidth="1"/>
    <col min="14853" max="15097" width="8.88671875" style="63"/>
    <col min="15098" max="15098" width="62.109375" style="63" customWidth="1"/>
    <col min="15099" max="15101" width="11" style="63" customWidth="1"/>
    <col min="15102" max="15103" width="11.44140625" style="63" customWidth="1"/>
    <col min="15104" max="15104" width="11.33203125" style="63" customWidth="1"/>
    <col min="15105" max="15105" width="12" style="63" customWidth="1"/>
    <col min="15106" max="15107" width="10.33203125" style="63" customWidth="1"/>
    <col min="15108" max="15108" width="12.6640625" style="63" customWidth="1"/>
    <col min="15109" max="15353" width="8.88671875" style="63"/>
    <col min="15354" max="15354" width="62.109375" style="63" customWidth="1"/>
    <col min="15355" max="15357" width="11" style="63" customWidth="1"/>
    <col min="15358" max="15359" width="11.44140625" style="63" customWidth="1"/>
    <col min="15360" max="15360" width="11.33203125" style="63" customWidth="1"/>
    <col min="15361" max="15361" width="12" style="63" customWidth="1"/>
    <col min="15362" max="15363" width="10.33203125" style="63" customWidth="1"/>
    <col min="15364" max="15364" width="12.6640625" style="63" customWidth="1"/>
    <col min="15365" max="15609" width="8.88671875" style="63"/>
    <col min="15610" max="15610" width="62.109375" style="63" customWidth="1"/>
    <col min="15611" max="15613" width="11" style="63" customWidth="1"/>
    <col min="15614" max="15615" width="11.44140625" style="63" customWidth="1"/>
    <col min="15616" max="15616" width="11.33203125" style="63" customWidth="1"/>
    <col min="15617" max="15617" width="12" style="63" customWidth="1"/>
    <col min="15618" max="15619" width="10.33203125" style="63" customWidth="1"/>
    <col min="15620" max="15620" width="12.6640625" style="63" customWidth="1"/>
    <col min="15621" max="15865" width="8.88671875" style="63"/>
    <col min="15866" max="15866" width="62.109375" style="63" customWidth="1"/>
    <col min="15867" max="15869" width="11" style="63" customWidth="1"/>
    <col min="15870" max="15871" width="11.44140625" style="63" customWidth="1"/>
    <col min="15872" max="15872" width="11.33203125" style="63" customWidth="1"/>
    <col min="15873" max="15873" width="12" style="63" customWidth="1"/>
    <col min="15874" max="15875" width="10.33203125" style="63" customWidth="1"/>
    <col min="15876" max="15876" width="12.6640625" style="63" customWidth="1"/>
    <col min="15877" max="16121" width="8.88671875" style="63"/>
    <col min="16122" max="16122" width="62.109375" style="63" customWidth="1"/>
    <col min="16123" max="16125" width="11" style="63" customWidth="1"/>
    <col min="16126" max="16127" width="11.44140625" style="63" customWidth="1"/>
    <col min="16128" max="16128" width="11.33203125" style="63" customWidth="1"/>
    <col min="16129" max="16129" width="12" style="63" customWidth="1"/>
    <col min="16130" max="16131" width="10.33203125" style="63" customWidth="1"/>
    <col min="16132" max="16132" width="12.6640625" style="63" customWidth="1"/>
    <col min="16133" max="16384" width="8.88671875" style="63"/>
  </cols>
  <sheetData>
    <row r="1" spans="1:16" s="246" customFormat="1" ht="26.4" customHeight="1" thickBot="1">
      <c r="A1" s="245" t="s">
        <v>96</v>
      </c>
    </row>
    <row r="2" spans="1:16" ht="42.6" customHeight="1" thickBot="1">
      <c r="A2" s="222" t="s">
        <v>97</v>
      </c>
      <c r="B2" s="172" t="s">
        <v>1</v>
      </c>
      <c r="C2" s="59" t="s">
        <v>2</v>
      </c>
      <c r="D2" s="59" t="s">
        <v>4</v>
      </c>
      <c r="E2" s="60" t="s">
        <v>5</v>
      </c>
      <c r="F2" s="34" t="s">
        <v>49</v>
      </c>
      <c r="G2" s="60" t="s">
        <v>6</v>
      </c>
      <c r="H2" s="34" t="s">
        <v>50</v>
      </c>
      <c r="I2" s="34" t="s">
        <v>51</v>
      </c>
      <c r="J2" s="60" t="s">
        <v>11</v>
      </c>
      <c r="K2" s="35" t="s">
        <v>52</v>
      </c>
      <c r="L2" s="61" t="s">
        <v>55</v>
      </c>
      <c r="M2" s="62" t="s">
        <v>53</v>
      </c>
      <c r="N2" s="62" t="s">
        <v>54</v>
      </c>
    </row>
    <row r="3" spans="1:16" ht="20.399999999999999" customHeight="1">
      <c r="A3" s="223" t="s">
        <v>101</v>
      </c>
      <c r="B3" s="173">
        <v>2594</v>
      </c>
      <c r="C3" s="64">
        <v>2247</v>
      </c>
      <c r="D3" s="65">
        <v>1631</v>
      </c>
      <c r="E3" s="67">
        <v>982</v>
      </c>
      <c r="F3" s="66">
        <v>884</v>
      </c>
      <c r="G3" s="67">
        <v>884</v>
      </c>
      <c r="H3" s="66">
        <v>619</v>
      </c>
      <c r="I3" s="66">
        <v>536</v>
      </c>
      <c r="J3" s="67">
        <f>I3</f>
        <v>536</v>
      </c>
      <c r="K3" s="167">
        <f>I3/H3-1</f>
        <v>-0.13408723747980611</v>
      </c>
      <c r="L3" s="168">
        <f>I3/F3-1</f>
        <v>-0.39366515837104077</v>
      </c>
      <c r="M3" s="70">
        <f>J3/G3-1</f>
        <v>-0.39366515837104077</v>
      </c>
      <c r="N3" s="209">
        <v>-9.9796334012219989E-2</v>
      </c>
    </row>
    <row r="4" spans="1:16" ht="20.399999999999999" customHeight="1">
      <c r="A4" s="224" t="s">
        <v>102</v>
      </c>
      <c r="B4" s="174">
        <v>729</v>
      </c>
      <c r="C4" s="71">
        <v>562</v>
      </c>
      <c r="D4" s="72">
        <v>313</v>
      </c>
      <c r="E4" s="72">
        <v>355</v>
      </c>
      <c r="F4" s="73">
        <v>377</v>
      </c>
      <c r="G4" s="72">
        <v>377</v>
      </c>
      <c r="H4" s="73">
        <v>284</v>
      </c>
      <c r="I4" s="73">
        <v>216</v>
      </c>
      <c r="J4" s="72">
        <f>I4</f>
        <v>216</v>
      </c>
      <c r="K4" s="68">
        <f t="shared" ref="K4:K31" si="0">I4/H4-1</f>
        <v>-0.23943661971830987</v>
      </c>
      <c r="L4" s="69">
        <f t="shared" ref="L4:L11" si="1">I4/F4-1</f>
        <v>-0.42705570291777184</v>
      </c>
      <c r="M4" s="74">
        <f t="shared" ref="M4:M11" si="2">J4/G4-1</f>
        <v>-0.42705570291777184</v>
      </c>
      <c r="N4" s="208">
        <v>6.197183098591541E-2</v>
      </c>
    </row>
    <row r="5" spans="1:16" s="80" customFormat="1" ht="18" hidden="1" customHeight="1" outlineLevel="1">
      <c r="A5" s="225" t="s">
        <v>35</v>
      </c>
      <c r="B5" s="75">
        <v>0.28103315343099461</v>
      </c>
      <c r="C5" s="75">
        <v>0.25011125945705387</v>
      </c>
      <c r="D5" s="75">
        <v>0.19190680564071122</v>
      </c>
      <c r="E5" s="75">
        <v>0.36150712830957232</v>
      </c>
      <c r="F5" s="76">
        <v>0.4264705882352941</v>
      </c>
      <c r="G5" s="75">
        <v>0.4264705882352941</v>
      </c>
      <c r="H5" s="76">
        <v>0.45880452342487882</v>
      </c>
      <c r="I5" s="76">
        <f>I4/$I$3</f>
        <v>0.40298507462686567</v>
      </c>
      <c r="J5" s="77">
        <f>J4/$J$3</f>
        <v>0.40298507462686567</v>
      </c>
      <c r="K5" s="76">
        <f t="shared" si="0"/>
        <v>-0.12166281269707802</v>
      </c>
      <c r="L5" s="78">
        <f t="shared" si="1"/>
        <v>-5.5069480185280462E-2</v>
      </c>
      <c r="M5" s="79">
        <f t="shared" si="2"/>
        <v>-5.5069480185280462E-2</v>
      </c>
      <c r="N5" s="207">
        <v>0.17970173985086979</v>
      </c>
      <c r="O5" s="33"/>
      <c r="P5" s="33"/>
    </row>
    <row r="6" spans="1:16" ht="18" customHeight="1" collapsed="1">
      <c r="A6" s="188" t="s">
        <v>36</v>
      </c>
      <c r="B6" s="175">
        <v>263</v>
      </c>
      <c r="C6" s="82">
        <v>265</v>
      </c>
      <c r="D6" s="82">
        <v>274</v>
      </c>
      <c r="E6" s="82">
        <v>331</v>
      </c>
      <c r="F6" s="83">
        <v>357</v>
      </c>
      <c r="G6" s="82">
        <v>357</v>
      </c>
      <c r="H6" s="83">
        <v>267</v>
      </c>
      <c r="I6" s="83">
        <v>201</v>
      </c>
      <c r="J6" s="82">
        <f>I6</f>
        <v>201</v>
      </c>
      <c r="K6" s="84">
        <f t="shared" si="0"/>
        <v>-0.2471910112359551</v>
      </c>
      <c r="L6" s="85">
        <f t="shared" si="1"/>
        <v>-0.43697478991596639</v>
      </c>
      <c r="M6" s="86">
        <f t="shared" si="2"/>
        <v>-0.43697478991596639</v>
      </c>
      <c r="N6" s="206">
        <v>7.8549848942598199E-2</v>
      </c>
    </row>
    <row r="7" spans="1:16" s="93" customFormat="1" ht="18" hidden="1" customHeight="1" outlineLevel="1">
      <c r="A7" s="225" t="s">
        <v>37</v>
      </c>
      <c r="B7" s="87">
        <v>0.3607681755829904</v>
      </c>
      <c r="C7" s="88">
        <v>0.47153024911032027</v>
      </c>
      <c r="D7" s="88">
        <v>0.87539936102236426</v>
      </c>
      <c r="E7" s="88">
        <v>0.93239436619718308</v>
      </c>
      <c r="F7" s="89">
        <v>0.94694960212201595</v>
      </c>
      <c r="G7" s="88">
        <v>0.94694960212201595</v>
      </c>
      <c r="H7" s="89">
        <v>0.9401408450704225</v>
      </c>
      <c r="I7" s="89">
        <f>I6/$I$4</f>
        <v>0.93055555555555558</v>
      </c>
      <c r="J7" s="88">
        <f>J6/$J$4</f>
        <v>0.93055555555555558</v>
      </c>
      <c r="K7" s="90">
        <f t="shared" si="0"/>
        <v>-1.0195588847274228E-2</v>
      </c>
      <c r="L7" s="91">
        <f t="shared" si="1"/>
        <v>-1.7312480547774678E-2</v>
      </c>
      <c r="M7" s="92">
        <f t="shared" si="2"/>
        <v>-1.7312480547774678E-2</v>
      </c>
      <c r="N7" s="205">
        <v>1.5610600463189295E-2</v>
      </c>
    </row>
    <row r="8" spans="1:16" ht="18" customHeight="1" collapsed="1">
      <c r="A8" s="183" t="s">
        <v>38</v>
      </c>
      <c r="B8" s="175">
        <v>126</v>
      </c>
      <c r="C8" s="81">
        <v>31</v>
      </c>
      <c r="D8" s="81">
        <v>7</v>
      </c>
      <c r="E8" s="82">
        <v>6</v>
      </c>
      <c r="F8" s="83">
        <v>5</v>
      </c>
      <c r="G8" s="82">
        <v>5</v>
      </c>
      <c r="H8" s="83">
        <v>3</v>
      </c>
      <c r="I8" s="83">
        <v>3</v>
      </c>
      <c r="J8" s="82">
        <f>I8</f>
        <v>3</v>
      </c>
      <c r="K8" s="84">
        <f>I8/H8-1</f>
        <v>0</v>
      </c>
      <c r="L8" s="169">
        <f t="shared" si="1"/>
        <v>-0.4</v>
      </c>
      <c r="M8" s="94">
        <f t="shared" si="2"/>
        <v>-0.4</v>
      </c>
      <c r="N8" s="204">
        <v>-0.16666666666666663</v>
      </c>
    </row>
    <row r="9" spans="1:16" s="93" customFormat="1" ht="18" hidden="1" customHeight="1" outlineLevel="1">
      <c r="A9" s="225" t="s">
        <v>37</v>
      </c>
      <c r="B9" s="87">
        <v>0.1728395061728395</v>
      </c>
      <c r="C9" s="88">
        <v>5.5160142348754451E-2</v>
      </c>
      <c r="D9" s="88">
        <v>2.2364217252396165E-2</v>
      </c>
      <c r="E9" s="88">
        <v>1.6901408450704224E-2</v>
      </c>
      <c r="F9" s="89">
        <v>1.3262599469496022E-2</v>
      </c>
      <c r="G9" s="88">
        <v>1.3262599469496022E-2</v>
      </c>
      <c r="H9" s="89">
        <v>1.0563380281690141E-2</v>
      </c>
      <c r="I9" s="89">
        <f>I8/$I$4</f>
        <v>1.3888888888888888E-2</v>
      </c>
      <c r="J9" s="88">
        <f>J8/$J$4</f>
        <v>1.3888888888888888E-2</v>
      </c>
      <c r="K9" s="90">
        <f t="shared" si="0"/>
        <v>0.31481481481481466</v>
      </c>
      <c r="L9" s="91">
        <f t="shared" si="1"/>
        <v>4.7222222222222054E-2</v>
      </c>
      <c r="M9" s="95">
        <f t="shared" si="2"/>
        <v>4.7222222222222054E-2</v>
      </c>
      <c r="N9" s="203">
        <v>-0.21529619805481859</v>
      </c>
    </row>
    <row r="10" spans="1:16" ht="18" customHeight="1" collapsed="1">
      <c r="A10" s="183" t="s">
        <v>39</v>
      </c>
      <c r="B10" s="175">
        <v>224</v>
      </c>
      <c r="C10" s="82">
        <v>91</v>
      </c>
      <c r="D10" s="82">
        <v>26</v>
      </c>
      <c r="E10" s="82">
        <v>12</v>
      </c>
      <c r="F10" s="83">
        <v>10</v>
      </c>
      <c r="G10" s="82">
        <v>10</v>
      </c>
      <c r="H10" s="83">
        <v>9</v>
      </c>
      <c r="I10" s="83">
        <v>9</v>
      </c>
      <c r="J10" s="82">
        <f>I10</f>
        <v>9</v>
      </c>
      <c r="K10" s="84">
        <f t="shared" si="0"/>
        <v>0</v>
      </c>
      <c r="L10" s="169">
        <f t="shared" si="1"/>
        <v>-9.9999999999999978E-2</v>
      </c>
      <c r="M10" s="94">
        <f t="shared" si="2"/>
        <v>-9.9999999999999978E-2</v>
      </c>
      <c r="N10" s="204">
        <v>-0.16666666666666663</v>
      </c>
    </row>
    <row r="11" spans="1:16" s="93" customFormat="1" ht="18" hidden="1" customHeight="1" outlineLevel="1">
      <c r="A11" s="225" t="s">
        <v>37</v>
      </c>
      <c r="B11" s="87">
        <v>0.30727023319615915</v>
      </c>
      <c r="C11" s="88">
        <v>0.16192170818505339</v>
      </c>
      <c r="D11" s="88">
        <v>8.3067092651757185E-2</v>
      </c>
      <c r="E11" s="88">
        <v>3.3802816901408447E-2</v>
      </c>
      <c r="F11" s="89">
        <v>2.6525198938992044E-2</v>
      </c>
      <c r="G11" s="88">
        <v>2.6525198938992044E-2</v>
      </c>
      <c r="H11" s="89">
        <v>3.1690140845070422E-2</v>
      </c>
      <c r="I11" s="89">
        <f>I10/$I$4</f>
        <v>4.1666666666666664E-2</v>
      </c>
      <c r="J11" s="88">
        <f>J10/$J$4</f>
        <v>4.1666666666666664E-2</v>
      </c>
      <c r="K11" s="90">
        <f t="shared" si="0"/>
        <v>0.31481481481481466</v>
      </c>
      <c r="L11" s="91">
        <f t="shared" si="1"/>
        <v>0.57083333333333308</v>
      </c>
      <c r="M11" s="92">
        <f t="shared" si="2"/>
        <v>0.57083333333333308</v>
      </c>
      <c r="N11" s="203">
        <v>-0.21529619805481859</v>
      </c>
    </row>
    <row r="12" spans="1:16" ht="18" customHeight="1" collapsed="1">
      <c r="A12" s="184" t="s">
        <v>40</v>
      </c>
      <c r="B12" s="176">
        <v>4</v>
      </c>
      <c r="C12" s="96">
        <v>0</v>
      </c>
      <c r="D12" s="96">
        <v>0</v>
      </c>
      <c r="E12" s="96">
        <v>0</v>
      </c>
      <c r="F12" s="97">
        <v>0</v>
      </c>
      <c r="G12" s="96">
        <v>0</v>
      </c>
      <c r="H12" s="83">
        <v>2</v>
      </c>
      <c r="I12" s="83">
        <v>2</v>
      </c>
      <c r="J12" s="82">
        <f>I12</f>
        <v>2</v>
      </c>
      <c r="K12" s="90">
        <f>I12/H12-1</f>
        <v>0</v>
      </c>
      <c r="L12" s="99" t="s">
        <v>7</v>
      </c>
      <c r="M12" s="100" t="s">
        <v>7</v>
      </c>
      <c r="N12" s="202" t="s">
        <v>7</v>
      </c>
    </row>
    <row r="13" spans="1:16" s="93" customFormat="1" ht="18" hidden="1" customHeight="1" outlineLevel="1">
      <c r="A13" s="225" t="s">
        <v>37</v>
      </c>
      <c r="B13" s="88">
        <v>5.4869684499314125E-3</v>
      </c>
      <c r="C13" s="88">
        <v>0</v>
      </c>
      <c r="D13" s="88">
        <v>0</v>
      </c>
      <c r="E13" s="88">
        <v>0</v>
      </c>
      <c r="F13" s="89">
        <v>0</v>
      </c>
      <c r="G13" s="88">
        <v>0</v>
      </c>
      <c r="H13" s="89">
        <v>7.0422535211267607E-3</v>
      </c>
      <c r="I13" s="89">
        <f>I12/$I$4</f>
        <v>9.2592592592592587E-3</v>
      </c>
      <c r="J13" s="88">
        <f>J12/$J$4</f>
        <v>9.2592592592592587E-3</v>
      </c>
      <c r="K13" s="90">
        <f>I13/H13-1</f>
        <v>0.31481481481481466</v>
      </c>
      <c r="L13" s="99" t="s">
        <v>7</v>
      </c>
      <c r="M13" s="100" t="s">
        <v>7</v>
      </c>
      <c r="N13" s="202" t="s">
        <v>7</v>
      </c>
    </row>
    <row r="14" spans="1:16" ht="18" customHeight="1" collapsed="1">
      <c r="A14" s="186" t="s">
        <v>41</v>
      </c>
      <c r="B14" s="177">
        <v>1</v>
      </c>
      <c r="C14" s="101">
        <v>141</v>
      </c>
      <c r="D14" s="101">
        <v>0</v>
      </c>
      <c r="E14" s="101">
        <v>0</v>
      </c>
      <c r="F14" s="102">
        <v>0</v>
      </c>
      <c r="G14" s="101">
        <v>0</v>
      </c>
      <c r="H14" s="102">
        <v>0</v>
      </c>
      <c r="I14" s="102">
        <v>0</v>
      </c>
      <c r="J14" s="101">
        <f>I14</f>
        <v>0</v>
      </c>
      <c r="K14" s="103" t="s">
        <v>7</v>
      </c>
      <c r="L14" s="104" t="s">
        <v>7</v>
      </c>
      <c r="M14" s="185" t="s">
        <v>7</v>
      </c>
      <c r="N14" s="201" t="s">
        <v>7</v>
      </c>
    </row>
    <row r="15" spans="1:16" s="93" customFormat="1" ht="18" hidden="1" customHeight="1" outlineLevel="1">
      <c r="A15" s="226" t="s">
        <v>37</v>
      </c>
      <c r="B15" s="105">
        <v>1.3717421124828531E-3</v>
      </c>
      <c r="C15" s="105">
        <v>0.25088967971530252</v>
      </c>
      <c r="D15" s="105">
        <v>0</v>
      </c>
      <c r="E15" s="105">
        <v>0</v>
      </c>
      <c r="F15" s="106">
        <v>0</v>
      </c>
      <c r="G15" s="105">
        <v>0</v>
      </c>
      <c r="H15" s="106">
        <v>0</v>
      </c>
      <c r="I15" s="106">
        <f>I14/$I$4</f>
        <v>0</v>
      </c>
      <c r="J15" s="105">
        <f>J14/$J$4</f>
        <v>0</v>
      </c>
      <c r="K15" s="107" t="s">
        <v>7</v>
      </c>
      <c r="L15" s="108" t="s">
        <v>7</v>
      </c>
      <c r="M15" s="109" t="s">
        <v>7</v>
      </c>
      <c r="N15" s="200" t="s">
        <v>7</v>
      </c>
    </row>
    <row r="16" spans="1:16" ht="18" hidden="1" customHeight="1" outlineLevel="1">
      <c r="A16" s="110" t="s">
        <v>42</v>
      </c>
      <c r="B16" s="111">
        <v>0.84773662551440343</v>
      </c>
      <c r="C16" s="111">
        <v>0.93950177935943058</v>
      </c>
      <c r="D16" s="111">
        <v>0.98083067092651754</v>
      </c>
      <c r="E16" s="111">
        <v>0.98309859154929569</v>
      </c>
      <c r="F16" s="112">
        <v>0.98673740053050407</v>
      </c>
      <c r="G16" s="111">
        <v>0.98673740053050407</v>
      </c>
      <c r="H16" s="112">
        <v>0.98943661971830976</v>
      </c>
      <c r="I16" s="112">
        <f>SUM(I7,I9,I11,I13,I15)</f>
        <v>0.99537037037037035</v>
      </c>
      <c r="J16" s="111">
        <f>SUM(J7,J9,J11,J13,J15)</f>
        <v>0.99537037037037035</v>
      </c>
      <c r="K16" s="113">
        <f t="shared" si="0"/>
        <v>5.9971003031502601E-3</v>
      </c>
      <c r="L16" s="114">
        <f>I16/F16-1</f>
        <v>8.7490043807247897E-3</v>
      </c>
      <c r="M16" s="115">
        <f>J16/G16-1</f>
        <v>8.7490043807247897E-3</v>
      </c>
      <c r="N16" s="199">
        <v>3.7013673018022608E-3</v>
      </c>
    </row>
    <row r="17" spans="1:14" ht="18" customHeight="1" collapsed="1">
      <c r="A17" s="187" t="s">
        <v>43</v>
      </c>
      <c r="B17" s="178">
        <v>629429.38</v>
      </c>
      <c r="C17" s="116">
        <v>290771.03000000003</v>
      </c>
      <c r="D17" s="117">
        <v>236953.30000000002</v>
      </c>
      <c r="E17" s="117">
        <v>205796.13</v>
      </c>
      <c r="F17" s="118">
        <v>61608.800000000003</v>
      </c>
      <c r="G17" s="117">
        <v>260870.78999999998</v>
      </c>
      <c r="H17" s="118">
        <v>83322.030000000013</v>
      </c>
      <c r="I17" s="118">
        <v>73158.19</v>
      </c>
      <c r="J17" s="117">
        <v>304965.74</v>
      </c>
      <c r="K17" s="167">
        <f>I17/H17-1</f>
        <v>-0.12198262572335328</v>
      </c>
      <c r="L17" s="69">
        <f>I17/F17-1</f>
        <v>0.18746331692875051</v>
      </c>
      <c r="M17" s="74">
        <f>J17/G17-1</f>
        <v>0.16902984807152999</v>
      </c>
      <c r="N17" s="208">
        <v>0.26761756890180566</v>
      </c>
    </row>
    <row r="18" spans="1:14" ht="18" customHeight="1">
      <c r="A18" s="188" t="s">
        <v>95</v>
      </c>
      <c r="B18" s="179">
        <v>553291.34</v>
      </c>
      <c r="C18" s="119">
        <v>253319.74</v>
      </c>
      <c r="D18" s="120">
        <v>211257.14999999997</v>
      </c>
      <c r="E18" s="120">
        <v>189555.01</v>
      </c>
      <c r="F18" s="121">
        <v>56663.17</v>
      </c>
      <c r="G18" s="120">
        <v>246474.65999999997</v>
      </c>
      <c r="H18" s="121">
        <v>79832.790000000008</v>
      </c>
      <c r="I18" s="121">
        <v>71914.17</v>
      </c>
      <c r="J18" s="120">
        <v>295249.46999999997</v>
      </c>
      <c r="K18" s="170">
        <f t="shared" si="0"/>
        <v>-9.9190069644315426E-2</v>
      </c>
      <c r="L18" s="78">
        <f t="shared" ref="L18:L23" si="3">I18/F18-1</f>
        <v>0.26915190237327002</v>
      </c>
      <c r="M18" s="79">
        <f t="shared" ref="M18:M23" si="4">J18/G18-1</f>
        <v>0.1978897546709264</v>
      </c>
      <c r="N18" s="207">
        <v>0.30028037771198957</v>
      </c>
    </row>
    <row r="19" spans="1:14" s="93" customFormat="1" ht="18" hidden="1" customHeight="1" outlineLevel="1">
      <c r="A19" s="225" t="s">
        <v>44</v>
      </c>
      <c r="B19" s="88">
        <v>0.87903640595867949</v>
      </c>
      <c r="C19" s="88">
        <v>0.87120006418796248</v>
      </c>
      <c r="D19" s="88">
        <v>0.89155605767043522</v>
      </c>
      <c r="E19" s="88">
        <v>0.92108150916151832</v>
      </c>
      <c r="F19" s="89">
        <v>0.91972526652036712</v>
      </c>
      <c r="G19" s="88">
        <v>0.94481509409313325</v>
      </c>
      <c r="H19" s="89">
        <v>0.958123439863383</v>
      </c>
      <c r="I19" s="89">
        <f>I18/$I$17</f>
        <v>0.98299547870170101</v>
      </c>
      <c r="J19" s="88">
        <f>J18/$J$17</f>
        <v>0.96813979826061769</v>
      </c>
      <c r="K19" s="90">
        <f t="shared" si="0"/>
        <v>2.5959117378304031E-2</v>
      </c>
      <c r="L19" s="91">
        <f t="shared" si="3"/>
        <v>6.8792512812773543E-2</v>
      </c>
      <c r="M19" s="92">
        <f t="shared" si="4"/>
        <v>2.468705709012009E-2</v>
      </c>
      <c r="N19" s="205">
        <v>2.5767084341124402E-2</v>
      </c>
    </row>
    <row r="20" spans="1:14" ht="18" customHeight="1" collapsed="1">
      <c r="A20" s="183" t="s">
        <v>45</v>
      </c>
      <c r="B20" s="180">
        <v>26597.1</v>
      </c>
      <c r="C20" s="122">
        <v>5810.88</v>
      </c>
      <c r="D20" s="123">
        <v>2179.9700000000003</v>
      </c>
      <c r="E20" s="120">
        <v>5051.5600000000004</v>
      </c>
      <c r="F20" s="121">
        <v>171.59</v>
      </c>
      <c r="G20" s="120">
        <v>1215.9500000000003</v>
      </c>
      <c r="H20" s="121">
        <v>72.010000000000005</v>
      </c>
      <c r="I20" s="121">
        <v>22.44</v>
      </c>
      <c r="J20" s="120">
        <v>363.48</v>
      </c>
      <c r="K20" s="84">
        <f>I20/H20-1</f>
        <v>-0.68837661435911679</v>
      </c>
      <c r="L20" s="169">
        <f>I20/F20-1</f>
        <v>-0.86922314820210966</v>
      </c>
      <c r="M20" s="94">
        <f>J20/G20-1</f>
        <v>-0.70107323491919904</v>
      </c>
      <c r="N20" s="204">
        <v>-0.75929217904963997</v>
      </c>
    </row>
    <row r="21" spans="1:14" s="93" customFormat="1" ht="18" hidden="1" customHeight="1" outlineLevel="1">
      <c r="A21" s="225" t="s">
        <v>44</v>
      </c>
      <c r="B21" s="88">
        <v>4.2255892154255653E-2</v>
      </c>
      <c r="C21" s="88">
        <v>1.9984384276521633E-2</v>
      </c>
      <c r="D21" s="88">
        <v>9.1999984807132878E-3</v>
      </c>
      <c r="E21" s="88">
        <v>2.4546428545570806E-2</v>
      </c>
      <c r="F21" s="89">
        <v>2.785154068899248E-3</v>
      </c>
      <c r="G21" s="88">
        <v>4.661119782709288E-3</v>
      </c>
      <c r="H21" s="89">
        <v>8.6423722513721758E-4</v>
      </c>
      <c r="I21" s="89">
        <f>I20/$I$17</f>
        <v>3.0673257498579448E-4</v>
      </c>
      <c r="J21" s="88">
        <f>J20/$J$17</f>
        <v>1.1918715853131568E-3</v>
      </c>
      <c r="K21" s="90">
        <f t="shared" si="0"/>
        <v>-0.64508289383497264</v>
      </c>
      <c r="L21" s="91">
        <f t="shared" si="3"/>
        <v>-0.88986872273567919</v>
      </c>
      <c r="M21" s="95">
        <f t="shared" si="4"/>
        <v>-0.74429501045339408</v>
      </c>
      <c r="N21" s="203">
        <v>-0.81011006248604145</v>
      </c>
    </row>
    <row r="22" spans="1:14" ht="18" customHeight="1" collapsed="1">
      <c r="A22" s="183" t="s">
        <v>39</v>
      </c>
      <c r="B22" s="180">
        <v>33804.379999999997</v>
      </c>
      <c r="C22" s="122">
        <v>13604.11</v>
      </c>
      <c r="D22" s="123">
        <v>9433.7300000000014</v>
      </c>
      <c r="E22" s="120">
        <v>6120.09</v>
      </c>
      <c r="F22" s="121">
        <v>4160.01</v>
      </c>
      <c r="G22" s="120">
        <v>10267</v>
      </c>
      <c r="H22" s="121">
        <v>3356.58</v>
      </c>
      <c r="I22" s="121">
        <v>1136.9000000000001</v>
      </c>
      <c r="J22" s="120">
        <v>8761.869999999999</v>
      </c>
      <c r="K22" s="84">
        <f t="shared" si="0"/>
        <v>-0.66129214855597063</v>
      </c>
      <c r="L22" s="85">
        <f t="shared" si="3"/>
        <v>-0.72670738772262566</v>
      </c>
      <c r="M22" s="86">
        <f t="shared" si="4"/>
        <v>-0.14659881172689204</v>
      </c>
      <c r="N22" s="206">
        <v>0.67758970864807533</v>
      </c>
    </row>
    <row r="23" spans="1:14" s="93" customFormat="1" ht="18" hidden="1" customHeight="1" outlineLevel="1">
      <c r="A23" s="225" t="s">
        <v>44</v>
      </c>
      <c r="B23" s="88">
        <v>5.3706390381713667E-2</v>
      </c>
      <c r="C23" s="88">
        <v>4.6786332187219615E-2</v>
      </c>
      <c r="D23" s="88">
        <v>3.9812612865066661E-2</v>
      </c>
      <c r="E23" s="88">
        <v>2.9738605871743068E-2</v>
      </c>
      <c r="F23" s="89">
        <v>6.7522983729597072E-2</v>
      </c>
      <c r="G23" s="88">
        <v>3.9356648553868376E-2</v>
      </c>
      <c r="H23" s="89">
        <v>4.0284424179295675E-2</v>
      </c>
      <c r="I23" s="89">
        <f>I22/$I$17</f>
        <v>1.5540296992038759E-2</v>
      </c>
      <c r="J23" s="88">
        <f>J22/$J$17</f>
        <v>2.8730669877868903E-2</v>
      </c>
      <c r="K23" s="90">
        <f t="shared" si="0"/>
        <v>-0.614235593318329</v>
      </c>
      <c r="L23" s="91">
        <f t="shared" si="3"/>
        <v>-0.76985174330756001</v>
      </c>
      <c r="M23" s="92">
        <f t="shared" si="4"/>
        <v>-0.2699919598452456</v>
      </c>
      <c r="N23" s="205">
        <v>0.32341942065495899</v>
      </c>
    </row>
    <row r="24" spans="1:14" ht="18" customHeight="1" collapsed="1">
      <c r="A24" s="184" t="s">
        <v>46</v>
      </c>
      <c r="B24" s="181">
        <v>580.30999999999995</v>
      </c>
      <c r="C24" s="124">
        <v>19.8</v>
      </c>
      <c r="D24" s="125">
        <v>0</v>
      </c>
      <c r="E24" s="125">
        <v>0</v>
      </c>
      <c r="F24" s="126">
        <v>0</v>
      </c>
      <c r="G24" s="125">
        <v>0</v>
      </c>
      <c r="H24" s="126">
        <v>0</v>
      </c>
      <c r="I24" s="126">
        <v>0</v>
      </c>
      <c r="J24" s="125">
        <v>5.41</v>
      </c>
      <c r="K24" s="98" t="s">
        <v>7</v>
      </c>
      <c r="L24" s="99" t="s">
        <v>7</v>
      </c>
      <c r="M24" s="100" t="s">
        <v>7</v>
      </c>
      <c r="N24" s="202" t="s">
        <v>7</v>
      </c>
    </row>
    <row r="25" spans="1:14" s="93" customFormat="1" ht="18" hidden="1" customHeight="1" outlineLevel="1">
      <c r="A25" s="225" t="s">
        <v>44</v>
      </c>
      <c r="B25" s="88">
        <v>9.219620475930118E-4</v>
      </c>
      <c r="C25" s="88">
        <v>6.8094816736041403E-5</v>
      </c>
      <c r="D25" s="88">
        <v>0</v>
      </c>
      <c r="E25" s="88">
        <v>0</v>
      </c>
      <c r="F25" s="89">
        <v>0</v>
      </c>
      <c r="G25" s="88">
        <v>0</v>
      </c>
      <c r="H25" s="89">
        <v>0</v>
      </c>
      <c r="I25" s="89">
        <f>I24/$I$17</f>
        <v>0</v>
      </c>
      <c r="J25" s="88">
        <f>J24/$J$17</f>
        <v>1.7739697580456087E-5</v>
      </c>
      <c r="K25" s="98" t="s">
        <v>7</v>
      </c>
      <c r="L25" s="99" t="s">
        <v>7</v>
      </c>
      <c r="M25" s="100" t="s">
        <v>7</v>
      </c>
      <c r="N25" s="202" t="s">
        <v>7</v>
      </c>
    </row>
    <row r="26" spans="1:14" ht="18" customHeight="1" collapsed="1">
      <c r="A26" s="184" t="s">
        <v>41</v>
      </c>
      <c r="B26" s="181">
        <v>1000.26</v>
      </c>
      <c r="C26" s="124">
        <v>8714.5400000000009</v>
      </c>
      <c r="D26" s="125">
        <v>11376.8</v>
      </c>
      <c r="E26" s="125">
        <v>0</v>
      </c>
      <c r="F26" s="126">
        <v>0</v>
      </c>
      <c r="G26" s="125">
        <v>0</v>
      </c>
      <c r="H26" s="126">
        <v>0</v>
      </c>
      <c r="I26" s="126">
        <v>0</v>
      </c>
      <c r="J26" s="125">
        <v>0</v>
      </c>
      <c r="K26" s="98" t="s">
        <v>7</v>
      </c>
      <c r="L26" s="99" t="s">
        <v>7</v>
      </c>
      <c r="M26" s="100" t="s">
        <v>7</v>
      </c>
      <c r="N26" s="202" t="s">
        <v>7</v>
      </c>
    </row>
    <row r="27" spans="1:14" s="93" customFormat="1" ht="18" hidden="1" customHeight="1" outlineLevel="1">
      <c r="A27" s="225" t="s">
        <v>44</v>
      </c>
      <c r="B27" s="88">
        <v>1.5891536553314367E-3</v>
      </c>
      <c r="C27" s="88">
        <v>2.9970454759540521E-2</v>
      </c>
      <c r="D27" s="88">
        <v>4.8012836284618103E-2</v>
      </c>
      <c r="E27" s="88">
        <v>0</v>
      </c>
      <c r="F27" s="89">
        <v>0</v>
      </c>
      <c r="G27" s="88">
        <v>0</v>
      </c>
      <c r="H27" s="89">
        <v>0</v>
      </c>
      <c r="I27" s="89">
        <f>I26/$I$17</f>
        <v>0</v>
      </c>
      <c r="J27" s="88">
        <f>J26/$J$17</f>
        <v>0</v>
      </c>
      <c r="K27" s="98" t="s">
        <v>7</v>
      </c>
      <c r="L27" s="99" t="s">
        <v>7</v>
      </c>
      <c r="M27" s="100" t="s">
        <v>7</v>
      </c>
      <c r="N27" s="202" t="s">
        <v>7</v>
      </c>
    </row>
    <row r="28" spans="1:14" ht="18" customHeight="1" collapsed="1">
      <c r="A28" s="184" t="s">
        <v>47</v>
      </c>
      <c r="B28" s="181">
        <v>4252.21</v>
      </c>
      <c r="C28" s="124">
        <v>2170.1600000000003</v>
      </c>
      <c r="D28" s="125">
        <v>395.31</v>
      </c>
      <c r="E28" s="125">
        <v>51.83</v>
      </c>
      <c r="F28" s="126">
        <v>199.77</v>
      </c>
      <c r="G28" s="125">
        <v>272.01</v>
      </c>
      <c r="H28" s="126">
        <v>31.59</v>
      </c>
      <c r="I28" s="126">
        <v>0.11</v>
      </c>
      <c r="J28" s="125">
        <v>331.81</v>
      </c>
      <c r="K28" s="90">
        <f>I28/H28-1</f>
        <v>-0.99651788540677433</v>
      </c>
      <c r="L28" s="91">
        <f t="shared" ref="L28:L31" si="5">I28/F28-1</f>
        <v>-0.99944936677178753</v>
      </c>
      <c r="M28" s="92">
        <f>J28/G28-1</f>
        <v>0.21984485864490289</v>
      </c>
      <c r="N28" s="205">
        <v>4.2481188500868221</v>
      </c>
    </row>
    <row r="29" spans="1:14" s="93" customFormat="1" ht="18" hidden="1" customHeight="1" outlineLevel="1">
      <c r="A29" s="225" t="s">
        <v>44</v>
      </c>
      <c r="B29" s="88">
        <v>6.7556585935025781E-3</v>
      </c>
      <c r="C29" s="88">
        <v>7.4634670448428106E-3</v>
      </c>
      <c r="D29" s="88">
        <v>1.6683034167492075E-3</v>
      </c>
      <c r="E29" s="88">
        <v>2.5185118884402731E-4</v>
      </c>
      <c r="F29" s="89">
        <v>3.2425562581968811E-3</v>
      </c>
      <c r="G29" s="88">
        <v>1.0427001045230093E-3</v>
      </c>
      <c r="H29" s="89">
        <v>3.7913142538653936E-4</v>
      </c>
      <c r="I29" s="89">
        <f>I28/$I$17</f>
        <v>1.5035910538519336E-6</v>
      </c>
      <c r="J29" s="88">
        <f>J28/$J$17</f>
        <v>1.0880238547451265E-3</v>
      </c>
      <c r="K29" s="90">
        <f t="shared" si="0"/>
        <v>-0.99603411652748397</v>
      </c>
      <c r="L29" s="91">
        <f t="shared" si="5"/>
        <v>-0.9995362945361238</v>
      </c>
      <c r="M29" s="92">
        <f>J29/G29-1</f>
        <v>4.3467675917085336E-2</v>
      </c>
      <c r="N29" s="205">
        <v>3.1401436670158374</v>
      </c>
    </row>
    <row r="30" spans="1:14" ht="18" customHeight="1" collapsed="1" thickBot="1">
      <c r="A30" s="189" t="s">
        <v>48</v>
      </c>
      <c r="B30" s="182">
        <v>9611.4500000000007</v>
      </c>
      <c r="C30" s="127">
        <v>6516.48</v>
      </c>
      <c r="D30" s="128">
        <v>2219.0500000000002</v>
      </c>
      <c r="E30" s="128">
        <v>5018.9800000000005</v>
      </c>
      <c r="F30" s="129">
        <v>414.26</v>
      </c>
      <c r="G30" s="128">
        <v>2641.15</v>
      </c>
      <c r="H30" s="129">
        <v>29.689999999999998</v>
      </c>
      <c r="I30" s="129">
        <v>72.459999999999994</v>
      </c>
      <c r="J30" s="128">
        <v>209.54000000000002</v>
      </c>
      <c r="K30" s="130">
        <f t="shared" si="0"/>
        <v>1.4405523745368809</v>
      </c>
      <c r="L30" s="171">
        <f t="shared" si="5"/>
        <v>-0.82508569497417084</v>
      </c>
      <c r="M30" s="131">
        <f>J30/G30-1</f>
        <v>-0.92066334740548628</v>
      </c>
      <c r="N30" s="198">
        <v>-0.47376757827287619</v>
      </c>
    </row>
    <row r="31" spans="1:14" s="93" customFormat="1" ht="18" hidden="1" customHeight="1" outlineLevel="1">
      <c r="A31" s="225" t="s">
        <v>44</v>
      </c>
      <c r="B31" s="105">
        <v>1.5270100674360007E-2</v>
      </c>
      <c r="C31" s="105">
        <v>2.2411035927478742E-2</v>
      </c>
      <c r="D31" s="88">
        <v>9.3649254937576299E-3</v>
      </c>
      <c r="E31" s="88">
        <v>2.4388116530665568E-2</v>
      </c>
      <c r="F31" s="89">
        <v>6.7240394229395794E-3</v>
      </c>
      <c r="G31" s="88">
        <v>1.0124360799459381E-2</v>
      </c>
      <c r="H31" s="89">
        <v>3.5632833237500327E-4</v>
      </c>
      <c r="I31" s="89">
        <f>I30/$I$17</f>
        <v>9.9045643420101002E-4</v>
      </c>
      <c r="J31" s="88">
        <f>J30/$J$17</f>
        <v>6.8709357319940271E-4</v>
      </c>
      <c r="K31" s="89">
        <f t="shared" si="0"/>
        <v>1.7796174039807879</v>
      </c>
      <c r="L31" s="132">
        <f t="shared" si="5"/>
        <v>-0.85269919286582541</v>
      </c>
      <c r="M31" s="133">
        <f>J31/G31-1</f>
        <v>-0.93213462194708707</v>
      </c>
      <c r="N31" s="197">
        <v>-0.58486499821628168</v>
      </c>
    </row>
    <row r="32" spans="1:14" ht="18" hidden="1" customHeight="1" outlineLevel="1" thickBot="1">
      <c r="A32" s="227" t="s">
        <v>42</v>
      </c>
      <c r="B32" s="134">
        <v>0.99953556346543571</v>
      </c>
      <c r="C32" s="134">
        <v>0.99788383320030183</v>
      </c>
      <c r="D32" s="134">
        <v>0.99961473421134006</v>
      </c>
      <c r="E32" s="134">
        <v>1.0000065112983418</v>
      </c>
      <c r="F32" s="135">
        <v>0.99999999999999989</v>
      </c>
      <c r="G32" s="134">
        <v>0.99999992333369325</v>
      </c>
      <c r="H32" s="135">
        <v>1.0000075610255774</v>
      </c>
      <c r="I32" s="135">
        <f>SUM(I19,I21,I23,I25,I27,I29,I31)</f>
        <v>0.99983446829398048</v>
      </c>
      <c r="J32" s="134">
        <f>SUM(J19,J21,J23,J25,J27,J29,J31)</f>
        <v>0.99985519684932478</v>
      </c>
      <c r="K32" s="135" t="s">
        <v>7</v>
      </c>
      <c r="L32" s="136" t="s">
        <v>7</v>
      </c>
      <c r="M32" s="137" t="s">
        <v>7</v>
      </c>
      <c r="N32" s="196" t="s">
        <v>7</v>
      </c>
    </row>
    <row r="33" spans="1:13" s="23" customFormat="1" ht="18" customHeight="1" collapsed="1">
      <c r="A33" s="247" t="s">
        <v>56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</row>
    <row r="34" spans="1:13" s="138" customFormat="1" ht="21.6" customHeight="1" collapsed="1">
      <c r="A34" s="248" t="s">
        <v>106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</row>
    <row r="35" spans="1:13" ht="21.6" customHeight="1">
      <c r="A35" s="248" t="s">
        <v>94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115" spans="1:1">
      <c r="A115" s="63" t="s">
        <v>8</v>
      </c>
    </row>
  </sheetData>
  <mergeCells count="4">
    <mergeCell ref="A1:XFD1"/>
    <mergeCell ref="A33:M33"/>
    <mergeCell ref="A34:M34"/>
    <mergeCell ref="A35:M35"/>
  </mergeCells>
  <conditionalFormatting sqref="K3:M3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7"/>
  <sheetViews>
    <sheetView zoomScale="85" zoomScaleNormal="85" workbookViewId="0">
      <selection sqref="A1:XFD1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4" style="1" hidden="1" customWidth="1" outlineLevel="1"/>
    <col min="4" max="4" width="19.33203125" style="1" hidden="1" customWidth="1" outlineLevel="1"/>
    <col min="5" max="6" width="19.5546875" style="1" hidden="1" customWidth="1" outlineLevel="1"/>
    <col min="7" max="7" width="18" style="1" customWidth="1" collapsed="1"/>
    <col min="8" max="14" width="12.88671875" style="1" customWidth="1"/>
    <col min="15" max="23" width="13.44140625" style="1" customWidth="1"/>
    <col min="24" max="252" width="9.109375" style="1"/>
    <col min="253" max="253" width="10.33203125" style="1" customWidth="1"/>
    <col min="254" max="254" width="10.6640625" style="1" customWidth="1"/>
    <col min="255" max="255" width="17.664062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33203125" style="1" customWidth="1"/>
    <col min="510" max="510" width="10.6640625" style="1" customWidth="1"/>
    <col min="511" max="511" width="17.664062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33203125" style="1" customWidth="1"/>
    <col min="766" max="766" width="10.6640625" style="1" customWidth="1"/>
    <col min="767" max="767" width="17.664062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33203125" style="1" customWidth="1"/>
    <col min="1022" max="1022" width="10.6640625" style="1" customWidth="1"/>
    <col min="1023" max="1023" width="17.664062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33203125" style="1" customWidth="1"/>
    <col min="1278" max="1278" width="10.6640625" style="1" customWidth="1"/>
    <col min="1279" max="1279" width="17.664062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33203125" style="1" customWidth="1"/>
    <col min="1534" max="1534" width="10.6640625" style="1" customWidth="1"/>
    <col min="1535" max="1535" width="17.664062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33203125" style="1" customWidth="1"/>
    <col min="1790" max="1790" width="10.6640625" style="1" customWidth="1"/>
    <col min="1791" max="1791" width="17.664062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33203125" style="1" customWidth="1"/>
    <col min="2046" max="2046" width="10.6640625" style="1" customWidth="1"/>
    <col min="2047" max="2047" width="17.664062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33203125" style="1" customWidth="1"/>
    <col min="2302" max="2302" width="10.6640625" style="1" customWidth="1"/>
    <col min="2303" max="2303" width="17.664062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33203125" style="1" customWidth="1"/>
    <col min="2558" max="2558" width="10.6640625" style="1" customWidth="1"/>
    <col min="2559" max="2559" width="17.664062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33203125" style="1" customWidth="1"/>
    <col min="2814" max="2814" width="10.6640625" style="1" customWidth="1"/>
    <col min="2815" max="2815" width="17.664062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33203125" style="1" customWidth="1"/>
    <col min="3070" max="3070" width="10.6640625" style="1" customWidth="1"/>
    <col min="3071" max="3071" width="17.664062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33203125" style="1" customWidth="1"/>
    <col min="3326" max="3326" width="10.6640625" style="1" customWidth="1"/>
    <col min="3327" max="3327" width="17.664062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33203125" style="1" customWidth="1"/>
    <col min="3582" max="3582" width="10.6640625" style="1" customWidth="1"/>
    <col min="3583" max="3583" width="17.664062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33203125" style="1" customWidth="1"/>
    <col min="3838" max="3838" width="10.6640625" style="1" customWidth="1"/>
    <col min="3839" max="3839" width="17.664062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33203125" style="1" customWidth="1"/>
    <col min="4094" max="4094" width="10.6640625" style="1" customWidth="1"/>
    <col min="4095" max="4095" width="17.664062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33203125" style="1" customWidth="1"/>
    <col min="4350" max="4350" width="10.6640625" style="1" customWidth="1"/>
    <col min="4351" max="4351" width="17.664062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33203125" style="1" customWidth="1"/>
    <col min="4606" max="4606" width="10.6640625" style="1" customWidth="1"/>
    <col min="4607" max="4607" width="17.664062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33203125" style="1" customWidth="1"/>
    <col min="4862" max="4862" width="10.6640625" style="1" customWidth="1"/>
    <col min="4863" max="4863" width="17.664062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33203125" style="1" customWidth="1"/>
    <col min="5118" max="5118" width="10.6640625" style="1" customWidth="1"/>
    <col min="5119" max="5119" width="17.664062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33203125" style="1" customWidth="1"/>
    <col min="5374" max="5374" width="10.6640625" style="1" customWidth="1"/>
    <col min="5375" max="5375" width="17.664062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33203125" style="1" customWidth="1"/>
    <col min="5630" max="5630" width="10.6640625" style="1" customWidth="1"/>
    <col min="5631" max="5631" width="17.664062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33203125" style="1" customWidth="1"/>
    <col min="5886" max="5886" width="10.6640625" style="1" customWidth="1"/>
    <col min="5887" max="5887" width="17.664062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33203125" style="1" customWidth="1"/>
    <col min="6142" max="6142" width="10.6640625" style="1" customWidth="1"/>
    <col min="6143" max="6143" width="17.664062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33203125" style="1" customWidth="1"/>
    <col min="6398" max="6398" width="10.6640625" style="1" customWidth="1"/>
    <col min="6399" max="6399" width="17.664062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33203125" style="1" customWidth="1"/>
    <col min="6654" max="6654" width="10.6640625" style="1" customWidth="1"/>
    <col min="6655" max="6655" width="17.664062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33203125" style="1" customWidth="1"/>
    <col min="6910" max="6910" width="10.6640625" style="1" customWidth="1"/>
    <col min="6911" max="6911" width="17.664062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33203125" style="1" customWidth="1"/>
    <col min="7166" max="7166" width="10.6640625" style="1" customWidth="1"/>
    <col min="7167" max="7167" width="17.664062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33203125" style="1" customWidth="1"/>
    <col min="7422" max="7422" width="10.6640625" style="1" customWidth="1"/>
    <col min="7423" max="7423" width="17.664062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33203125" style="1" customWidth="1"/>
    <col min="7678" max="7678" width="10.6640625" style="1" customWidth="1"/>
    <col min="7679" max="7679" width="17.664062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33203125" style="1" customWidth="1"/>
    <col min="7934" max="7934" width="10.6640625" style="1" customWidth="1"/>
    <col min="7935" max="7935" width="17.664062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33203125" style="1" customWidth="1"/>
    <col min="8190" max="8190" width="10.6640625" style="1" customWidth="1"/>
    <col min="8191" max="8191" width="17.664062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33203125" style="1" customWidth="1"/>
    <col min="8446" max="8446" width="10.6640625" style="1" customWidth="1"/>
    <col min="8447" max="8447" width="17.664062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33203125" style="1" customWidth="1"/>
    <col min="8702" max="8702" width="10.6640625" style="1" customWidth="1"/>
    <col min="8703" max="8703" width="17.664062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33203125" style="1" customWidth="1"/>
    <col min="8958" max="8958" width="10.6640625" style="1" customWidth="1"/>
    <col min="8959" max="8959" width="17.664062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33203125" style="1" customWidth="1"/>
    <col min="9214" max="9214" width="10.6640625" style="1" customWidth="1"/>
    <col min="9215" max="9215" width="17.664062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33203125" style="1" customWidth="1"/>
    <col min="9470" max="9470" width="10.6640625" style="1" customWidth="1"/>
    <col min="9471" max="9471" width="17.664062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33203125" style="1" customWidth="1"/>
    <col min="9726" max="9726" width="10.6640625" style="1" customWidth="1"/>
    <col min="9727" max="9727" width="17.664062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33203125" style="1" customWidth="1"/>
    <col min="9982" max="9982" width="10.6640625" style="1" customWidth="1"/>
    <col min="9983" max="9983" width="17.664062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33203125" style="1" customWidth="1"/>
    <col min="10238" max="10238" width="10.6640625" style="1" customWidth="1"/>
    <col min="10239" max="10239" width="17.664062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33203125" style="1" customWidth="1"/>
    <col min="10494" max="10494" width="10.6640625" style="1" customWidth="1"/>
    <col min="10495" max="10495" width="17.664062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33203125" style="1" customWidth="1"/>
    <col min="10750" max="10750" width="10.6640625" style="1" customWidth="1"/>
    <col min="10751" max="10751" width="17.664062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33203125" style="1" customWidth="1"/>
    <col min="11006" max="11006" width="10.6640625" style="1" customWidth="1"/>
    <col min="11007" max="11007" width="17.664062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33203125" style="1" customWidth="1"/>
    <col min="11262" max="11262" width="10.6640625" style="1" customWidth="1"/>
    <col min="11263" max="11263" width="17.664062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33203125" style="1" customWidth="1"/>
    <col min="11518" max="11518" width="10.6640625" style="1" customWidth="1"/>
    <col min="11519" max="11519" width="17.664062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33203125" style="1" customWidth="1"/>
    <col min="11774" max="11774" width="10.6640625" style="1" customWidth="1"/>
    <col min="11775" max="11775" width="17.664062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33203125" style="1" customWidth="1"/>
    <col min="12030" max="12030" width="10.6640625" style="1" customWidth="1"/>
    <col min="12031" max="12031" width="17.664062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33203125" style="1" customWidth="1"/>
    <col min="12286" max="12286" width="10.6640625" style="1" customWidth="1"/>
    <col min="12287" max="12287" width="17.664062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33203125" style="1" customWidth="1"/>
    <col min="12542" max="12542" width="10.6640625" style="1" customWidth="1"/>
    <col min="12543" max="12543" width="17.664062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33203125" style="1" customWidth="1"/>
    <col min="12798" max="12798" width="10.6640625" style="1" customWidth="1"/>
    <col min="12799" max="12799" width="17.664062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33203125" style="1" customWidth="1"/>
    <col min="13054" max="13054" width="10.6640625" style="1" customWidth="1"/>
    <col min="13055" max="13055" width="17.664062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33203125" style="1" customWidth="1"/>
    <col min="13310" max="13310" width="10.6640625" style="1" customWidth="1"/>
    <col min="13311" max="13311" width="17.664062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33203125" style="1" customWidth="1"/>
    <col min="13566" max="13566" width="10.6640625" style="1" customWidth="1"/>
    <col min="13567" max="13567" width="17.664062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33203125" style="1" customWidth="1"/>
    <col min="13822" max="13822" width="10.6640625" style="1" customWidth="1"/>
    <col min="13823" max="13823" width="17.664062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33203125" style="1" customWidth="1"/>
    <col min="14078" max="14078" width="10.6640625" style="1" customWidth="1"/>
    <col min="14079" max="14079" width="17.664062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33203125" style="1" customWidth="1"/>
    <col min="14334" max="14334" width="10.6640625" style="1" customWidth="1"/>
    <col min="14335" max="14335" width="17.664062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33203125" style="1" customWidth="1"/>
    <col min="14590" max="14590" width="10.6640625" style="1" customWidth="1"/>
    <col min="14591" max="14591" width="17.664062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33203125" style="1" customWidth="1"/>
    <col min="14846" max="14846" width="10.6640625" style="1" customWidth="1"/>
    <col min="14847" max="14847" width="17.664062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33203125" style="1" customWidth="1"/>
    <col min="15102" max="15102" width="10.6640625" style="1" customWidth="1"/>
    <col min="15103" max="15103" width="17.664062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33203125" style="1" customWidth="1"/>
    <col min="15358" max="15358" width="10.6640625" style="1" customWidth="1"/>
    <col min="15359" max="15359" width="17.664062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33203125" style="1" customWidth="1"/>
    <col min="15614" max="15614" width="10.6640625" style="1" customWidth="1"/>
    <col min="15615" max="15615" width="17.664062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33203125" style="1" customWidth="1"/>
    <col min="15870" max="15870" width="10.6640625" style="1" customWidth="1"/>
    <col min="15871" max="15871" width="17.664062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33203125" style="1" customWidth="1"/>
    <col min="16126" max="16126" width="10.6640625" style="1" customWidth="1"/>
    <col min="16127" max="16127" width="17.664062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3" s="250" customFormat="1" ht="24" customHeight="1" thickBot="1">
      <c r="A1" s="249" t="s">
        <v>57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3" ht="84.6" customHeight="1" thickBot="1">
      <c r="A2" s="221" t="s">
        <v>58</v>
      </c>
      <c r="B2" s="228" t="s">
        <v>59</v>
      </c>
      <c r="C2" s="228" t="s">
        <v>60</v>
      </c>
      <c r="D2" s="228" t="s">
        <v>61</v>
      </c>
      <c r="E2" s="228" t="s">
        <v>62</v>
      </c>
      <c r="F2" s="228" t="s">
        <v>63</v>
      </c>
      <c r="G2" s="228" t="s">
        <v>64</v>
      </c>
      <c r="H2" s="228" t="s">
        <v>65</v>
      </c>
      <c r="I2" s="228" t="s">
        <v>66</v>
      </c>
      <c r="J2" s="24"/>
      <c r="K2" s="24"/>
      <c r="L2" s="24"/>
      <c r="M2" s="24"/>
    </row>
    <row r="3" spans="1:13" ht="18.600000000000001" hidden="1" customHeight="1" outlineLevel="1">
      <c r="A3" s="141">
        <v>2002</v>
      </c>
      <c r="B3" s="142">
        <v>5</v>
      </c>
      <c r="C3" s="142" t="s">
        <v>0</v>
      </c>
      <c r="D3" s="142" t="s">
        <v>0</v>
      </c>
      <c r="E3" s="142">
        <v>6</v>
      </c>
      <c r="F3" s="143">
        <f t="shared" ref="F3:F22" si="0">E3/B3</f>
        <v>1.2</v>
      </c>
      <c r="G3" s="142">
        <v>0</v>
      </c>
      <c r="H3" s="142" t="s">
        <v>0</v>
      </c>
      <c r="I3" s="142" t="s">
        <v>0</v>
      </c>
    </row>
    <row r="4" spans="1:13" ht="18.600000000000001" hidden="1" customHeight="1" outlineLevel="1">
      <c r="A4" s="141">
        <v>2003</v>
      </c>
      <c r="B4" s="142">
        <v>32</v>
      </c>
      <c r="C4" s="142" t="s">
        <v>0</v>
      </c>
      <c r="D4" s="142" t="s">
        <v>0</v>
      </c>
      <c r="E4" s="142">
        <v>29</v>
      </c>
      <c r="F4" s="143">
        <f t="shared" si="0"/>
        <v>0.90625</v>
      </c>
      <c r="G4" s="142">
        <v>10</v>
      </c>
      <c r="H4" s="142" t="s">
        <v>0</v>
      </c>
      <c r="I4" s="142" t="s">
        <v>0</v>
      </c>
    </row>
    <row r="5" spans="1:13" ht="18.600000000000001" hidden="1" customHeight="1" outlineLevel="1">
      <c r="A5" s="141">
        <v>2004</v>
      </c>
      <c r="B5" s="142">
        <v>88</v>
      </c>
      <c r="C5" s="142" t="s">
        <v>0</v>
      </c>
      <c r="D5" s="142" t="s">
        <v>0</v>
      </c>
      <c r="E5" s="142">
        <v>105</v>
      </c>
      <c r="F5" s="143">
        <f t="shared" si="0"/>
        <v>1.1931818181818181</v>
      </c>
      <c r="G5" s="142">
        <v>39</v>
      </c>
      <c r="H5" s="142" t="s">
        <v>0</v>
      </c>
      <c r="I5" s="142" t="s">
        <v>0</v>
      </c>
    </row>
    <row r="6" spans="1:13" ht="18.600000000000001" hidden="1" customHeight="1" outlineLevel="1">
      <c r="A6" s="141">
        <v>2005</v>
      </c>
      <c r="B6" s="142">
        <v>159</v>
      </c>
      <c r="C6" s="142" t="s">
        <v>0</v>
      </c>
      <c r="D6" s="142" t="s">
        <v>0</v>
      </c>
      <c r="E6" s="142">
        <v>284</v>
      </c>
      <c r="F6" s="143">
        <f t="shared" si="0"/>
        <v>1.7861635220125787</v>
      </c>
      <c r="G6" s="142">
        <v>128</v>
      </c>
      <c r="H6" s="142" t="s">
        <v>0</v>
      </c>
      <c r="I6" s="142" t="s">
        <v>0</v>
      </c>
    </row>
    <row r="7" spans="1:13" ht="18.600000000000001" hidden="1" customHeight="1" outlineLevel="1">
      <c r="A7" s="141">
        <v>2006</v>
      </c>
      <c r="B7" s="142">
        <v>228</v>
      </c>
      <c r="C7" s="142" t="s">
        <v>0</v>
      </c>
      <c r="D7" s="142" t="s">
        <v>0</v>
      </c>
      <c r="E7" s="142">
        <v>519</v>
      </c>
      <c r="F7" s="143">
        <f t="shared" si="0"/>
        <v>2.2763157894736841</v>
      </c>
      <c r="G7" s="142">
        <v>324</v>
      </c>
      <c r="H7" s="142" t="s">
        <v>0</v>
      </c>
      <c r="I7" s="142" t="s">
        <v>0</v>
      </c>
    </row>
    <row r="8" spans="1:13" ht="18.600000000000001" hidden="1" customHeight="1" outlineLevel="1" collapsed="1">
      <c r="A8" s="141">
        <v>2007</v>
      </c>
      <c r="B8" s="142">
        <v>334</v>
      </c>
      <c r="C8" s="142" t="s">
        <v>0</v>
      </c>
      <c r="D8" s="142" t="s">
        <v>0</v>
      </c>
      <c r="E8" s="142">
        <v>834</v>
      </c>
      <c r="F8" s="143">
        <f t="shared" si="0"/>
        <v>2.4970059880239521</v>
      </c>
      <c r="G8" s="142">
        <v>577</v>
      </c>
      <c r="H8" s="142" t="s">
        <v>0</v>
      </c>
      <c r="I8" s="142" t="s">
        <v>0</v>
      </c>
    </row>
    <row r="9" spans="1:13" ht="18.600000000000001" hidden="1" customHeight="1" outlineLevel="1">
      <c r="A9" s="141">
        <v>2008</v>
      </c>
      <c r="B9" s="142">
        <v>409</v>
      </c>
      <c r="C9" s="142" t="s">
        <v>0</v>
      </c>
      <c r="D9" s="142" t="s">
        <v>0</v>
      </c>
      <c r="E9" s="142">
        <v>1244</v>
      </c>
      <c r="F9" s="143">
        <f t="shared" si="0"/>
        <v>3.0415647921760391</v>
      </c>
      <c r="G9" s="142">
        <v>888</v>
      </c>
      <c r="H9" s="142" t="s">
        <v>0</v>
      </c>
      <c r="I9" s="142" t="s">
        <v>0</v>
      </c>
    </row>
    <row r="10" spans="1:13" ht="18.600000000000001" customHeight="1" collapsed="1">
      <c r="A10" s="141">
        <v>2009</v>
      </c>
      <c r="B10" s="142">
        <v>380</v>
      </c>
      <c r="C10" s="142">
        <v>355</v>
      </c>
      <c r="D10" s="142">
        <v>25</v>
      </c>
      <c r="E10" s="142">
        <v>1202</v>
      </c>
      <c r="F10" s="143">
        <f t="shared" si="0"/>
        <v>3.1631578947368419</v>
      </c>
      <c r="G10" s="144">
        <v>985</v>
      </c>
      <c r="H10" s="142">
        <v>96</v>
      </c>
      <c r="I10" s="144">
        <v>1</v>
      </c>
    </row>
    <row r="11" spans="1:13" ht="18.600000000000001" customHeight="1">
      <c r="A11" s="141">
        <v>2010</v>
      </c>
      <c r="B11" s="142">
        <v>339</v>
      </c>
      <c r="C11" s="142">
        <v>320</v>
      </c>
      <c r="D11" s="142">
        <v>19</v>
      </c>
      <c r="E11" s="142">
        <v>1226</v>
      </c>
      <c r="F11" s="143">
        <f t="shared" si="0"/>
        <v>3.6165191740412981</v>
      </c>
      <c r="G11" s="144">
        <v>1095</v>
      </c>
      <c r="H11" s="142">
        <v>93</v>
      </c>
      <c r="I11" s="144">
        <v>2</v>
      </c>
    </row>
    <row r="12" spans="1:13" ht="18.600000000000001" customHeight="1">
      <c r="A12" s="141">
        <v>2011</v>
      </c>
      <c r="B12" s="142">
        <v>341</v>
      </c>
      <c r="C12" s="142">
        <v>325</v>
      </c>
      <c r="D12" s="142">
        <v>16</v>
      </c>
      <c r="E12" s="142">
        <v>1451</v>
      </c>
      <c r="F12" s="143">
        <f t="shared" si="0"/>
        <v>4.2551319648093839</v>
      </c>
      <c r="G12" s="144">
        <v>1125</v>
      </c>
      <c r="H12" s="142">
        <v>85</v>
      </c>
      <c r="I12" s="144">
        <v>3</v>
      </c>
    </row>
    <row r="13" spans="1:13" ht="18.600000000000001" customHeight="1">
      <c r="A13" s="141">
        <v>2012</v>
      </c>
      <c r="B13" s="142">
        <v>353</v>
      </c>
      <c r="C13" s="142">
        <v>328</v>
      </c>
      <c r="D13" s="142">
        <v>25</v>
      </c>
      <c r="E13" s="142">
        <v>1544</v>
      </c>
      <c r="F13" s="143">
        <f t="shared" si="0"/>
        <v>4.3739376770538243</v>
      </c>
      <c r="G13" s="144">
        <v>1222</v>
      </c>
      <c r="H13" s="142">
        <v>83</v>
      </c>
      <c r="I13" s="144">
        <v>6</v>
      </c>
    </row>
    <row r="14" spans="1:13" ht="18.600000000000001" customHeight="1">
      <c r="A14" s="141">
        <v>2013</v>
      </c>
      <c r="B14" s="142">
        <v>347</v>
      </c>
      <c r="C14" s="142">
        <v>328</v>
      </c>
      <c r="D14" s="142">
        <v>19</v>
      </c>
      <c r="E14" s="142">
        <v>1604</v>
      </c>
      <c r="F14" s="143">
        <f t="shared" si="0"/>
        <v>4.6224783861671472</v>
      </c>
      <c r="G14" s="144">
        <v>1250</v>
      </c>
      <c r="H14" s="142">
        <v>76</v>
      </c>
      <c r="I14" s="144">
        <v>5</v>
      </c>
    </row>
    <row r="15" spans="1:13" ht="18.600000000000001" customHeight="1">
      <c r="A15" s="141">
        <v>2014</v>
      </c>
      <c r="B15" s="142">
        <v>336</v>
      </c>
      <c r="C15" s="142">
        <v>319</v>
      </c>
      <c r="D15" s="142">
        <v>17</v>
      </c>
      <c r="E15" s="145">
        <v>1569</v>
      </c>
      <c r="F15" s="143">
        <f t="shared" si="0"/>
        <v>4.6696428571428568</v>
      </c>
      <c r="G15" s="144">
        <v>1188</v>
      </c>
      <c r="H15" s="142">
        <v>74</v>
      </c>
      <c r="I15" s="144">
        <v>7</v>
      </c>
    </row>
    <row r="16" spans="1:13" ht="18.600000000000001" customHeight="1">
      <c r="A16" s="141" t="s">
        <v>9</v>
      </c>
      <c r="B16" s="142">
        <v>313</v>
      </c>
      <c r="C16" s="142">
        <v>298</v>
      </c>
      <c r="D16" s="142">
        <v>15</v>
      </c>
      <c r="E16" s="145">
        <v>1567</v>
      </c>
      <c r="F16" s="143">
        <f t="shared" si="0"/>
        <v>5.0063897763578273</v>
      </c>
      <c r="G16" s="144">
        <v>1147</v>
      </c>
      <c r="H16" s="142">
        <v>71</v>
      </c>
      <c r="I16" s="144">
        <v>5</v>
      </c>
    </row>
    <row r="17" spans="1:9" ht="18.600000000000001" customHeight="1">
      <c r="A17" s="141" t="s">
        <v>10</v>
      </c>
      <c r="B17" s="142">
        <v>295</v>
      </c>
      <c r="C17" s="142">
        <v>279</v>
      </c>
      <c r="D17" s="142">
        <v>16</v>
      </c>
      <c r="E17" s="145">
        <v>1625</v>
      </c>
      <c r="F17" s="143">
        <f t="shared" si="0"/>
        <v>5.5084745762711869</v>
      </c>
      <c r="G17" s="144">
        <v>1130</v>
      </c>
      <c r="H17" s="142">
        <v>62</v>
      </c>
      <c r="I17" s="144">
        <v>7</v>
      </c>
    </row>
    <row r="18" spans="1:9" ht="18.600000000000001" customHeight="1">
      <c r="A18" s="146">
        <v>2017</v>
      </c>
      <c r="B18" s="147">
        <v>296</v>
      </c>
      <c r="C18" s="147">
        <v>284</v>
      </c>
      <c r="D18" s="147">
        <v>12</v>
      </c>
      <c r="E18" s="148">
        <v>1701</v>
      </c>
      <c r="F18" s="149">
        <f t="shared" si="0"/>
        <v>5.7466216216216219</v>
      </c>
      <c r="G18" s="150">
        <v>1167</v>
      </c>
      <c r="H18" s="147">
        <v>58</v>
      </c>
      <c r="I18" s="150">
        <v>6</v>
      </c>
    </row>
    <row r="19" spans="1:9" ht="18.600000000000001" customHeight="1">
      <c r="A19" s="146">
        <v>2018</v>
      </c>
      <c r="B19" s="147">
        <v>296</v>
      </c>
      <c r="C19" s="147">
        <v>283</v>
      </c>
      <c r="D19" s="147">
        <v>13</v>
      </c>
      <c r="E19" s="148">
        <v>1783</v>
      </c>
      <c r="F19" s="149">
        <f t="shared" si="0"/>
        <v>6.0236486486486482</v>
      </c>
      <c r="G19" s="150">
        <v>1228</v>
      </c>
      <c r="H19" s="147">
        <v>58</v>
      </c>
      <c r="I19" s="150">
        <v>2</v>
      </c>
    </row>
    <row r="20" spans="1:9" s="156" customFormat="1" ht="18.600000000000001" customHeight="1" outlineLevel="1">
      <c r="A20" s="151">
        <v>43555</v>
      </c>
      <c r="B20" s="152">
        <v>298</v>
      </c>
      <c r="C20" s="152">
        <v>283</v>
      </c>
      <c r="D20" s="152">
        <v>15</v>
      </c>
      <c r="E20" s="153">
        <v>1794</v>
      </c>
      <c r="F20" s="154">
        <f t="shared" si="0"/>
        <v>6.0201342281879198</v>
      </c>
      <c r="G20" s="155">
        <v>1237</v>
      </c>
      <c r="H20" s="152">
        <v>58</v>
      </c>
      <c r="I20" s="155">
        <v>2</v>
      </c>
    </row>
    <row r="21" spans="1:9" s="156" customFormat="1" ht="18.600000000000001" customHeight="1" outlineLevel="1">
      <c r="A21" s="151">
        <v>43646</v>
      </c>
      <c r="B21" s="152">
        <v>295</v>
      </c>
      <c r="C21" s="152">
        <v>280</v>
      </c>
      <c r="D21" s="152">
        <v>15</v>
      </c>
      <c r="E21" s="153">
        <v>1822</v>
      </c>
      <c r="F21" s="154">
        <f t="shared" si="0"/>
        <v>6.1762711864406779</v>
      </c>
      <c r="G21" s="155">
        <v>1259</v>
      </c>
      <c r="H21" s="152">
        <v>58</v>
      </c>
      <c r="I21" s="155">
        <v>2</v>
      </c>
    </row>
    <row r="22" spans="1:9" s="156" customFormat="1" ht="18.600000000000001" customHeight="1" outlineLevel="1">
      <c r="A22" s="151">
        <v>43738</v>
      </c>
      <c r="B22" s="152">
        <v>294</v>
      </c>
      <c r="C22" s="152">
        <v>282</v>
      </c>
      <c r="D22" s="152">
        <v>12</v>
      </c>
      <c r="E22" s="153">
        <v>1848</v>
      </c>
      <c r="F22" s="154">
        <f t="shared" si="0"/>
        <v>6.2857142857142856</v>
      </c>
      <c r="G22" s="155">
        <v>1284</v>
      </c>
      <c r="H22" s="152">
        <v>60</v>
      </c>
      <c r="I22" s="155">
        <v>2</v>
      </c>
    </row>
    <row r="23" spans="1:9" s="161" customFormat="1" ht="18.600000000000001" customHeight="1" thickBot="1">
      <c r="A23" s="157">
        <v>2019</v>
      </c>
      <c r="B23" s="158">
        <v>293</v>
      </c>
      <c r="C23" s="158">
        <v>278</v>
      </c>
      <c r="D23" s="158">
        <v>15</v>
      </c>
      <c r="E23" s="158">
        <v>1890</v>
      </c>
      <c r="F23" s="159">
        <v>6.4505119453924911</v>
      </c>
      <c r="G23" s="160">
        <v>1326</v>
      </c>
      <c r="H23" s="158">
        <v>60</v>
      </c>
      <c r="I23" s="160">
        <v>2</v>
      </c>
    </row>
    <row r="24" spans="1:9">
      <c r="A24" s="235" t="s">
        <v>67</v>
      </c>
      <c r="B24" s="236"/>
    </row>
    <row r="25" spans="1:9">
      <c r="A25" s="235" t="s">
        <v>68</v>
      </c>
      <c r="B25" s="236"/>
    </row>
    <row r="26" spans="1:9">
      <c r="A26" s="235" t="s">
        <v>69</v>
      </c>
      <c r="B26" s="237" t="s">
        <v>12</v>
      </c>
    </row>
    <row r="27" spans="1:9">
      <c r="A27" s="235" t="s">
        <v>70</v>
      </c>
      <c r="B27" s="237" t="s">
        <v>13</v>
      </c>
    </row>
  </sheetData>
  <mergeCells count="1">
    <mergeCell ref="A1:XFD1"/>
  </mergeCells>
  <hyperlinks>
    <hyperlink ref="B26" r:id="rId1"/>
    <hyperlink ref="B27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M45"/>
  <sheetViews>
    <sheetView zoomScale="85" zoomScaleNormal="85" workbookViewId="0">
      <selection activeCell="A2" sqref="A2"/>
    </sheetView>
  </sheetViews>
  <sheetFormatPr defaultColWidth="9.109375" defaultRowHeight="13.2" outlineLevelRow="1"/>
  <cols>
    <col min="1" max="1" width="26.77734375" style="4" customWidth="1"/>
    <col min="2" max="6" width="14.77734375" style="4" customWidth="1"/>
    <col min="7" max="8" width="12" style="4" customWidth="1"/>
    <col min="9" max="18" width="12.6640625" style="4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9" s="257" customFormat="1" ht="24.6" customHeight="1">
      <c r="A1" s="257" t="s">
        <v>107</v>
      </c>
    </row>
    <row r="2" spans="1:39" ht="16.2" outlineLevel="1" thickBot="1">
      <c r="C2" s="36"/>
      <c r="E2" s="26"/>
      <c r="F2" s="230" t="s">
        <v>72</v>
      </c>
      <c r="G2" s="17"/>
      <c r="H2" s="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44.4" customHeight="1" outlineLevel="1" thickBot="1">
      <c r="A3" s="7" t="s">
        <v>73</v>
      </c>
      <c r="B3" s="37">
        <v>43465</v>
      </c>
      <c r="C3" s="37">
        <v>43555</v>
      </c>
      <c r="D3" s="25">
        <v>43646</v>
      </c>
      <c r="E3" s="37">
        <v>43738</v>
      </c>
      <c r="F3" s="37">
        <v>43830</v>
      </c>
      <c r="G3" s="229" t="s">
        <v>52</v>
      </c>
      <c r="H3" s="229" t="s">
        <v>98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19.95" customHeight="1" outlineLevel="1">
      <c r="A4" s="231" t="s">
        <v>74</v>
      </c>
      <c r="B4" s="190">
        <v>296765.40000000002</v>
      </c>
      <c r="C4" s="41">
        <v>317437.48482537095</v>
      </c>
      <c r="D4" s="41">
        <v>329047.5</v>
      </c>
      <c r="E4" s="41">
        <v>339921.7</v>
      </c>
      <c r="F4" s="41">
        <v>339129.80037825857</v>
      </c>
      <c r="G4" s="45">
        <f>F4/E4-1</f>
        <v>-2.3296530399249393E-3</v>
      </c>
      <c r="H4" s="45">
        <f>F4/B4-1</f>
        <v>0.14275383982855994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9" s="36" customFormat="1" ht="19.95" customHeight="1" outlineLevel="1">
      <c r="A5" s="38" t="s">
        <v>75</v>
      </c>
      <c r="B5" s="191">
        <v>87.6</v>
      </c>
      <c r="C5" s="43">
        <v>87.456215100000009</v>
      </c>
      <c r="D5" s="43">
        <v>86.2</v>
      </c>
      <c r="E5" s="43">
        <v>86</v>
      </c>
      <c r="F5" s="43">
        <v>82.928081540100024</v>
      </c>
      <c r="G5" s="46">
        <f t="shared" ref="G5:G9" si="0">F5/E5-1</f>
        <v>-3.5719982091860225E-2</v>
      </c>
      <c r="H5" s="46">
        <f t="shared" ref="H5:H6" si="1">F5/B5-1</f>
        <v>-5.3332402510273602E-2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9" s="36" customFormat="1" ht="19.95" customHeight="1" outlineLevel="1">
      <c r="A6" s="38" t="s">
        <v>76</v>
      </c>
      <c r="B6" s="192">
        <v>279713.3</v>
      </c>
      <c r="C6" s="43">
        <v>300241.73062260996</v>
      </c>
      <c r="D6" s="43">
        <v>311811.90000000002</v>
      </c>
      <c r="E6" s="43">
        <v>325109.90000000002</v>
      </c>
      <c r="F6" s="43">
        <v>324105.00488744426</v>
      </c>
      <c r="G6" s="46">
        <f t="shared" si="0"/>
        <v>-3.0909397485457957E-3</v>
      </c>
      <c r="H6" s="46">
        <f t="shared" si="1"/>
        <v>0.1587043050417849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9" ht="19.95" customHeight="1" outlineLevel="1">
      <c r="A7" s="232" t="s">
        <v>77</v>
      </c>
      <c r="B7" s="193">
        <v>1364.1</v>
      </c>
      <c r="C7" s="44">
        <v>1424.7196212859001</v>
      </c>
      <c r="D7" s="44">
        <v>1505.1</v>
      </c>
      <c r="E7" s="44">
        <v>1550.3</v>
      </c>
      <c r="F7" s="44">
        <v>1603.2</v>
      </c>
      <c r="G7" s="47">
        <f t="shared" si="0"/>
        <v>3.4122427917177456E-2</v>
      </c>
      <c r="H7" s="47">
        <f>F7/B7-1</f>
        <v>0.17528040466241479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9" ht="19.95" customHeight="1" outlineLevel="1">
      <c r="A8" s="233" t="s">
        <v>78</v>
      </c>
      <c r="B8" s="193">
        <v>79.8</v>
      </c>
      <c r="C8" s="44">
        <v>89.610446499999995</v>
      </c>
      <c r="D8" s="44">
        <v>92.7</v>
      </c>
      <c r="E8" s="44">
        <v>97.7</v>
      </c>
      <c r="F8" s="44">
        <v>96.7</v>
      </c>
      <c r="G8" s="47">
        <f>F8/E8-1</f>
        <v>-1.0235414534288667E-2</v>
      </c>
      <c r="H8" s="47">
        <f>F8/B8-1</f>
        <v>0.21177944862155407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9" ht="19.95" customHeight="1" outlineLevel="1" thickBot="1">
      <c r="A9" s="234" t="s">
        <v>79</v>
      </c>
      <c r="B9" s="52">
        <f>SUM(B4,B7:B8)</f>
        <v>298209.3</v>
      </c>
      <c r="C9" s="52">
        <f>SUM(C4,C7:C8)</f>
        <v>318951.81489315687</v>
      </c>
      <c r="D9" s="52">
        <f>SUM(D4,D7:D8)</f>
        <v>330645.3</v>
      </c>
      <c r="E9" s="52">
        <f>SUM(E4,E7:E8)</f>
        <v>341569.7</v>
      </c>
      <c r="F9" s="52">
        <f>SUM(F4,F7:F8)</f>
        <v>340829.7003782586</v>
      </c>
      <c r="G9" s="48">
        <f t="shared" si="0"/>
        <v>-2.1664674054561184E-3</v>
      </c>
      <c r="H9" s="49">
        <f>F9/B9-1</f>
        <v>0.14292109729058966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9" ht="27" customHeight="1" outlineLevel="1">
      <c r="A10" s="259" t="s">
        <v>99</v>
      </c>
      <c r="B10" s="259"/>
      <c r="C10" s="259"/>
      <c r="D10" s="259"/>
      <c r="E10" s="259"/>
      <c r="F10" s="259"/>
      <c r="G10" s="259"/>
      <c r="H10" s="25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39" s="260" customFormat="1" ht="15" customHeight="1"/>
    <row r="12" spans="1:39" s="258" customFormat="1" ht="24.6" customHeight="1">
      <c r="A12" s="258" t="s">
        <v>80</v>
      </c>
    </row>
    <row r="13" spans="1:39" ht="16.2" outlineLevel="1" thickBot="1">
      <c r="C13" s="36"/>
      <c r="D13" s="17"/>
      <c r="F13" s="230" t="s">
        <v>72</v>
      </c>
      <c r="G13" s="17"/>
      <c r="H13" s="17"/>
      <c r="J13" s="5"/>
      <c r="K13" s="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46.95" customHeight="1" outlineLevel="1" thickBot="1">
      <c r="A14" s="7" t="s">
        <v>73</v>
      </c>
      <c r="B14" s="27">
        <v>43465</v>
      </c>
      <c r="C14" s="37">
        <v>43555</v>
      </c>
      <c r="D14" s="27">
        <v>43646</v>
      </c>
      <c r="E14" s="27">
        <v>43738</v>
      </c>
      <c r="F14" s="37">
        <v>43830</v>
      </c>
      <c r="G14" s="229" t="s">
        <v>52</v>
      </c>
      <c r="H14" s="229" t="s">
        <v>71</v>
      </c>
      <c r="I14" s="8"/>
      <c r="J14" s="51"/>
      <c r="K14" s="51"/>
      <c r="L14" s="51"/>
      <c r="M14" s="5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9" s="36" customFormat="1" ht="19.95" customHeight="1" outlineLevel="1">
      <c r="A15" s="231" t="s">
        <v>81</v>
      </c>
      <c r="B15" s="41">
        <v>235833.15494747111</v>
      </c>
      <c r="C15" s="41">
        <v>246749.53053627105</v>
      </c>
      <c r="D15" s="41">
        <v>254784.1</v>
      </c>
      <c r="E15" s="41">
        <v>264302.09999999998</v>
      </c>
      <c r="F15" s="41">
        <v>261205.78077467889</v>
      </c>
      <c r="G15" s="45">
        <f>F15/E15-1</f>
        <v>-1.1715076139467206E-2</v>
      </c>
      <c r="H15" s="45">
        <f>F15/B15-1</f>
        <v>0.10758718736073902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9" ht="19.95" customHeight="1" outlineLevel="1">
      <c r="A16" s="38" t="s">
        <v>82</v>
      </c>
      <c r="B16" s="42">
        <v>87.353070189999997</v>
      </c>
      <c r="C16" s="42">
        <v>87.226587020000011</v>
      </c>
      <c r="D16" s="42">
        <v>86</v>
      </c>
      <c r="E16" s="42">
        <v>85.8</v>
      </c>
      <c r="F16" s="42">
        <v>82.619626130100002</v>
      </c>
      <c r="G16" s="50">
        <f>F16/E16-1</f>
        <v>-3.7067294520979011E-2</v>
      </c>
      <c r="H16" s="50">
        <f>F16/B16-1</f>
        <v>-5.4187495065764368E-2</v>
      </c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9" ht="19.95" customHeight="1" outlineLevel="1" thickBot="1">
      <c r="A17" s="39" t="s">
        <v>76</v>
      </c>
      <c r="B17" s="165">
        <v>220438.12399521199</v>
      </c>
      <c r="C17" s="43">
        <v>231088.77837515005</v>
      </c>
      <c r="D17" s="165">
        <v>239679.7</v>
      </c>
      <c r="E17" s="165">
        <v>250988.3</v>
      </c>
      <c r="F17" s="43">
        <v>247542.16764578462</v>
      </c>
      <c r="G17" s="53">
        <f>F17/E17-1</f>
        <v>-1.3730250988653103E-2</v>
      </c>
      <c r="H17" s="162">
        <f>F17/B17-1</f>
        <v>0.12295533621562371</v>
      </c>
      <c r="I17" s="19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9" ht="30" customHeight="1" outlineLevel="1">
      <c r="A18" s="259" t="s">
        <v>99</v>
      </c>
      <c r="B18" s="259"/>
      <c r="C18" s="259"/>
      <c r="D18" s="259"/>
      <c r="E18" s="259"/>
      <c r="F18" s="259"/>
      <c r="G18" s="259"/>
      <c r="H18" s="259"/>
    </row>
    <row r="19" spans="1:39" s="255" customFormat="1" ht="13.95" customHeight="1"/>
    <row r="20" spans="1:39" s="243" customFormat="1" ht="24.6" customHeight="1" thickBot="1">
      <c r="A20" s="244" t="s">
        <v>83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</row>
    <row r="21" spans="1:39" s="40" customFormat="1" ht="57.6" customHeight="1" outlineLevel="1">
      <c r="A21" s="251" t="s">
        <v>84</v>
      </c>
      <c r="B21" s="253" t="s">
        <v>89</v>
      </c>
      <c r="C21" s="254"/>
      <c r="D21" s="210"/>
      <c r="E21" s="210"/>
      <c r="F21" s="210"/>
      <c r="G21" s="210"/>
      <c r="H21" s="210"/>
      <c r="I21" s="210"/>
      <c r="J21" s="210"/>
    </row>
    <row r="22" spans="1:39" s="9" customFormat="1" ht="19.2" customHeight="1" outlineLevel="1" thickBot="1">
      <c r="A22" s="252"/>
      <c r="B22" s="211">
        <v>2018</v>
      </c>
      <c r="C22" s="212">
        <v>2019</v>
      </c>
    </row>
    <row r="23" spans="1:39" s="9" customFormat="1" ht="19.2" customHeight="1" outlineLevel="1">
      <c r="A23" s="240" t="s">
        <v>85</v>
      </c>
      <c r="B23" s="213">
        <v>2.1452143816950002</v>
      </c>
      <c r="C23" s="213">
        <v>-2.0836525228503477</v>
      </c>
    </row>
    <row r="24" spans="1:39" s="9" customFormat="1" ht="19.2" customHeight="1" outlineLevel="1">
      <c r="A24" s="241" t="s">
        <v>86</v>
      </c>
      <c r="B24" s="238">
        <v>2.7701060579999996</v>
      </c>
      <c r="C24" s="214">
        <v>-1.5373851364050002</v>
      </c>
    </row>
    <row r="25" spans="1:39" s="9" customFormat="1" ht="19.2" customHeight="1" outlineLevel="1">
      <c r="A25" s="241" t="s">
        <v>87</v>
      </c>
      <c r="B25" s="238">
        <v>-1.5316442477200001</v>
      </c>
      <c r="C25" s="214">
        <v>5.0954203240000023E-2</v>
      </c>
    </row>
    <row r="26" spans="1:39" s="9" customFormat="1" ht="19.2" customHeight="1" outlineLevel="1" thickBot="1">
      <c r="A26" s="242" t="s">
        <v>88</v>
      </c>
      <c r="B26" s="239">
        <v>-0.34120553247999996</v>
      </c>
      <c r="C26" s="215">
        <v>-2.2169976071400002</v>
      </c>
    </row>
    <row r="27" spans="1:39" s="256" customFormat="1" ht="37.950000000000003" customHeight="1" outlineLevel="1" thickBot="1"/>
    <row r="28" spans="1:39" s="9" customFormat="1" ht="18.600000000000001" customHeight="1" outlineLevel="1" thickBot="1">
      <c r="A28" s="7" t="s">
        <v>100</v>
      </c>
      <c r="B28" s="12" t="s">
        <v>90</v>
      </c>
      <c r="C28" s="12" t="s">
        <v>91</v>
      </c>
      <c r="D28" s="12" t="s">
        <v>92</v>
      </c>
      <c r="E28" s="12" t="s">
        <v>93</v>
      </c>
    </row>
    <row r="29" spans="1:39" ht="19.2" customHeight="1" outlineLevel="1" thickBot="1">
      <c r="A29" s="12" t="s">
        <v>72</v>
      </c>
      <c r="B29" s="163">
        <v>-2.0836525228503477</v>
      </c>
      <c r="C29" s="163">
        <v>-3.6210376592553479</v>
      </c>
      <c r="D29" s="163">
        <v>-3.570083456015348</v>
      </c>
      <c r="E29" s="164">
        <v>-5.7870810631553482</v>
      </c>
    </row>
    <row r="30" spans="1:39" outlineLevel="1"/>
    <row r="31" spans="1:39" outlineLevel="1"/>
    <row r="32" spans="1:39" outlineLevel="1"/>
    <row r="33" spans="2:5" outlineLevel="1"/>
    <row r="34" spans="2:5" outlineLevel="1"/>
    <row r="35" spans="2:5" outlineLevel="1"/>
    <row r="36" spans="2:5" outlineLevel="1">
      <c r="B36" s="36"/>
      <c r="C36" s="36"/>
      <c r="D36" s="36"/>
      <c r="E36" s="36"/>
    </row>
    <row r="37" spans="2:5" outlineLevel="1"/>
    <row r="38" spans="2:5" outlineLevel="1"/>
    <row r="39" spans="2:5" outlineLevel="1"/>
    <row r="40" spans="2:5" outlineLevel="1"/>
    <row r="41" spans="2:5" outlineLevel="1"/>
    <row r="42" spans="2:5" outlineLevel="1"/>
    <row r="43" spans="2:5" outlineLevel="1"/>
    <row r="44" spans="2:5" outlineLevel="1"/>
    <row r="45" spans="2:5" outlineLevel="1"/>
  </sheetData>
  <mergeCells count="10">
    <mergeCell ref="A21:A22"/>
    <mergeCell ref="B21:C21"/>
    <mergeCell ref="A19:XFD19"/>
    <mergeCell ref="A27:XFD27"/>
    <mergeCell ref="A1:XFD1"/>
    <mergeCell ref="A12:XFD12"/>
    <mergeCell ref="A18:H18"/>
    <mergeCell ref="A10:H10"/>
    <mergeCell ref="A20:XFD20"/>
    <mergeCell ref="A11:XFD11"/>
  </mergeCells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Іndices-Ukraine and the World</vt:lpstr>
      <vt:lpstr>Stock Market of Ukraine</vt:lpstr>
      <vt:lpstr>Number of AMC-CII-NPF-IC</vt:lpstr>
      <vt:lpstr>Assets_NAV_Net Inflow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Gavrliuk</cp:lastModifiedBy>
  <dcterms:created xsi:type="dcterms:W3CDTF">1996-10-08T23:32:33Z</dcterms:created>
  <dcterms:modified xsi:type="dcterms:W3CDTF">2020-05-12T16:35:57Z</dcterms:modified>
</cp:coreProperties>
</file>