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3140" tabRatio="904"/>
  </bookViews>
  <sheets>
    <sheet name="Ind+RoR" sheetId="1" r:id="rId1"/>
    <sheet name="O_NAV" sheetId="12" r:id="rId2"/>
    <sheet name="O_RoR" sheetId="21" r:id="rId3"/>
    <sheet name="O_Dynamics NAV" sheetId="14" r:id="rId4"/>
    <sheet name="O_Diagram (RoR)" sheetId="25" r:id="rId5"/>
    <sheet name="І_NAV" sheetId="22" r:id="rId6"/>
    <sheet name="І_RoR" sheetId="16" r:id="rId7"/>
    <sheet name="І_Dynamics NAV" sheetId="17" r:id="rId8"/>
    <sheet name="І_Diagram (RoR)" sheetId="7" r:id="rId9"/>
    <sheet name="C_NAV" sheetId="23" r:id="rId10"/>
    <sheet name="C_RoR" sheetId="24" r:id="rId11"/>
    <sheet name="C_Dynamics NAV" sheetId="20" r:id="rId12"/>
    <sheet name="C_Diagram 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12" hidden="1">'C_Diagram (RoR)'!$A$1:$B$1</definedName>
    <definedName name="_xlnm._FilterDatabase" localSheetId="11" hidden="1">'C_Dynamics NAV'!$B$34:$E$34</definedName>
    <definedName name="_xlnm._FilterDatabase" localSheetId="9" hidden="1">C_NAV!$A$2:$J$2</definedName>
    <definedName name="_xlnm._FilterDatabase" localSheetId="0" hidden="1">'Ind+RoR'!$A$22:$C$22</definedName>
    <definedName name="_xlnm._FilterDatabase" localSheetId="4" hidden="1">'O_Diagram (RoR)'!$A$1:$B$1</definedName>
    <definedName name="_xlnm._FilterDatabase" localSheetId="3" hidden="1">'O_Dynamics NAV'!$B$3:$G$18</definedName>
    <definedName name="_xlnm._FilterDatabase" localSheetId="1" hidden="1">O_NAV!#REF!</definedName>
    <definedName name="_xlnm._FilterDatabase" localSheetId="8" hidden="1">'І_Diagram (RoR)'!$A$1:$B$1</definedName>
    <definedName name="_xlnm._FilterDatabase" localSheetId="7" hidden="1">'І_Dynamics NAV'!$B$32:$E$32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</workbook>
</file>

<file path=xl/calcChain.xml><?xml version="1.0" encoding="utf-8"?>
<calcChain xmlns="http://schemas.openxmlformats.org/spreadsheetml/2006/main">
  <c r="C63" i="14"/>
  <c r="C68"/>
  <c r="C64"/>
  <c r="C65"/>
  <c r="C66"/>
  <c r="D63"/>
  <c r="D64"/>
  <c r="D65"/>
  <c r="D66"/>
  <c r="E63"/>
  <c r="E64"/>
  <c r="E65"/>
  <c r="E66"/>
  <c r="E67"/>
  <c r="D67"/>
  <c r="C67"/>
  <c r="B67"/>
  <c r="E36" i="20"/>
  <c r="D36"/>
  <c r="C36"/>
  <c r="B36"/>
  <c r="K6" i="24"/>
  <c r="B63" i="14"/>
  <c r="B64"/>
  <c r="B65"/>
  <c r="B66"/>
  <c r="K19" i="21"/>
  <c r="C18" i="12"/>
  <c r="C22"/>
  <c r="D22"/>
  <c r="C25"/>
  <c r="D25"/>
  <c r="C26"/>
  <c r="D26"/>
  <c r="C27"/>
  <c r="D27"/>
  <c r="C28"/>
  <c r="D28"/>
  <c r="C29"/>
  <c r="D29"/>
  <c r="C30"/>
  <c r="D30"/>
  <c r="C31"/>
  <c r="D31"/>
  <c r="C32"/>
  <c r="D32"/>
  <c r="B25"/>
  <c r="B26"/>
  <c r="B27"/>
  <c r="B28"/>
  <c r="B29"/>
  <c r="B30"/>
  <c r="B31"/>
  <c r="B32"/>
  <c r="C24"/>
  <c r="D24"/>
  <c r="B24"/>
  <c r="C23"/>
  <c r="B23"/>
  <c r="E35" i="20"/>
  <c r="D35"/>
  <c r="C35"/>
  <c r="B35"/>
  <c r="I6" i="24"/>
  <c r="H6"/>
  <c r="G6"/>
  <c r="F6"/>
  <c r="E6"/>
  <c r="E33" i="17"/>
  <c r="D33"/>
  <c r="C33"/>
  <c r="B33"/>
  <c r="E62" i="14"/>
  <c r="E61"/>
  <c r="E60"/>
  <c r="E59"/>
  <c r="E69"/>
  <c r="E58"/>
  <c r="D62"/>
  <c r="D61"/>
  <c r="D60"/>
  <c r="D59"/>
  <c r="D58"/>
  <c r="C62"/>
  <c r="C61"/>
  <c r="C60"/>
  <c r="C59"/>
  <c r="C69"/>
  <c r="C58"/>
  <c r="B62"/>
  <c r="B61"/>
  <c r="B60"/>
  <c r="B59"/>
  <c r="B58"/>
  <c r="I19" i="21"/>
  <c r="H19"/>
  <c r="G19"/>
  <c r="F19"/>
  <c r="E19"/>
  <c r="E68" i="14"/>
  <c r="D23" i="12"/>
  <c r="F5" i="23"/>
  <c r="E5"/>
  <c r="D18" i="12"/>
</calcChain>
</file>

<file path=xl/sharedStrings.xml><?xml version="1.0" encoding="utf-8"?>
<sst xmlns="http://schemas.openxmlformats.org/spreadsheetml/2006/main" count="355" uniqueCount="122">
  <si>
    <t>http://www.task.ua/</t>
  </si>
  <si>
    <t>http://univer.ua/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</si>
  <si>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</si>
  <si>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</si>
  <si>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</si>
  <si>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</si>
  <si>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</si>
  <si>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</si>
  <si>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</si>
  <si>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</si>
  <si>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http://otpcapital.com.ua/</t>
  </si>
  <si>
    <t>Fund</t>
  </si>
  <si>
    <t>1 month*</t>
  </si>
  <si>
    <t>Іndeks Ukrainskoi Birzhi</t>
  </si>
  <si>
    <t xml:space="preserve"> KINTO-Hold</t>
  </si>
  <si>
    <t>Funds' average rate of return</t>
  </si>
  <si>
    <t>UX Index</t>
  </si>
  <si>
    <t>PFTS Index</t>
  </si>
  <si>
    <t>EURO deposits</t>
  </si>
  <si>
    <t>USD deposits</t>
  </si>
  <si>
    <t>UAH deposits</t>
  </si>
  <si>
    <t>"Gold" deposit (at official rate of gold)</t>
  </si>
  <si>
    <t>Dynamics of Closed-End CIIs. Ranking by Net Inflow</t>
  </si>
  <si>
    <t>No.</t>
  </si>
  <si>
    <t>Net Asset Value</t>
  </si>
  <si>
    <t>Number of Securities in Circulation</t>
  </si>
  <si>
    <t>Change, UAH, k</t>
  </si>
  <si>
    <t>Change, %</t>
  </si>
  <si>
    <t>Change, units</t>
  </si>
  <si>
    <t>Net inflow/ outflow of capital during month, UAH, k</t>
  </si>
  <si>
    <t>Total</t>
  </si>
  <si>
    <t>NAV change, UAH, k</t>
  </si>
  <si>
    <t>NAV change, %</t>
  </si>
  <si>
    <t>Net inflow/ outflow of capital, UAH, k</t>
  </si>
  <si>
    <t>Rate of Return of Closed-End CIIs. Ranking by Date of Reaching Compliance with Standards</t>
  </si>
  <si>
    <t>Rate of Return on Investment Certificates</t>
  </si>
  <si>
    <t>1 month</t>
  </si>
  <si>
    <t>3 months</t>
  </si>
  <si>
    <t>6 months</t>
  </si>
  <si>
    <t>1year</t>
  </si>
  <si>
    <t>YTD</t>
  </si>
  <si>
    <t>Since fund's inception</t>
  </si>
  <si>
    <t>Since fund's inception, % per annum (average)*</t>
  </si>
  <si>
    <t>Registration date</t>
  </si>
  <si>
    <t>Date of reaching compliance with standards</t>
  </si>
  <si>
    <t>Average</t>
  </si>
  <si>
    <t>Closed-End CIIs. Ranking by NAV</t>
  </si>
  <si>
    <t>Form</t>
  </si>
  <si>
    <t>Type</t>
  </si>
  <si>
    <t>NAV, UAH</t>
  </si>
  <si>
    <t>Number of securities in circulation</t>
  </si>
  <si>
    <t>NAV per one security, UAH</t>
  </si>
  <si>
    <t>Security nominal, UAH</t>
  </si>
  <si>
    <t>AMC</t>
  </si>
  <si>
    <t>AMC official site</t>
  </si>
  <si>
    <t>unit</t>
  </si>
  <si>
    <t>non-diversified</t>
  </si>
  <si>
    <t>special. bank</t>
  </si>
  <si>
    <t>1month*</t>
  </si>
  <si>
    <t>no data</t>
  </si>
  <si>
    <t>Dynamics of Interval CIIs. Ranking by Net Inflow</t>
  </si>
  <si>
    <t>No</t>
  </si>
  <si>
    <t>Number of Investment Certificates in Circulation</t>
  </si>
  <si>
    <t>Rate of Return of Interval CIIs. Ranking by Date of Reaching Compliance with Standards</t>
  </si>
  <si>
    <t>*The indicator "since the fund's inception, % per annum (average)" is calculated based on compound interest formula.</t>
  </si>
  <si>
    <t>Interval CIIs. Ranking by NAV</t>
  </si>
  <si>
    <t>Number of IC in circulation</t>
  </si>
  <si>
    <t>NAV per one IC, UAH</t>
  </si>
  <si>
    <t>IC nominal, UAH</t>
  </si>
  <si>
    <t>ОТP Fond Aktsii</t>
  </si>
  <si>
    <t>UNIVER.UA/Volodymyr Velykyi: Fond Zbalansovanyi</t>
  </si>
  <si>
    <t>КІNTO-Ekviti</t>
  </si>
  <si>
    <t>Nadbannia</t>
  </si>
  <si>
    <t>Sofiivskyi</t>
  </si>
  <si>
    <t>KINTO-Kaznacheiskyi</t>
  </si>
  <si>
    <t>ТАSK Resurs</t>
  </si>
  <si>
    <t>КІNТО-Кlasychnyi</t>
  </si>
  <si>
    <t>Altus – Depozyt</t>
  </si>
  <si>
    <t>Altus – Zbalansovanyi</t>
  </si>
  <si>
    <t>VSI</t>
  </si>
  <si>
    <t>UNIVER.UA/Taras Shevchenko: Fond Zaoshchadzhen</t>
  </si>
  <si>
    <t>UNIVER.UA/Мykhailo Hrushevskyi: Fond Derzhavnykh Paperiv</t>
  </si>
  <si>
    <t>OTP Klasychnyi</t>
  </si>
  <si>
    <t>UNIVER.UA/Yaroslav Mudryi: Fond Aktsii</t>
  </si>
  <si>
    <t>Dynamics of Open-Ended CIIs. Ranking by Net Inflow</t>
  </si>
  <si>
    <t>Net inflow/ outflow of capital during the month, UAH, k</t>
  </si>
  <si>
    <t>ОТP Klasychnyi</t>
  </si>
  <si>
    <t>Altus Zbalansovanyi</t>
  </si>
  <si>
    <t>Others</t>
  </si>
  <si>
    <t>Rate of Return of Open-Ended CIIs. Ranking by Date of Reaching Compliance with Standard</t>
  </si>
  <si>
    <t>Open-Ended CIIs. Ranking by NAV</t>
  </si>
  <si>
    <t>Name*</t>
  </si>
  <si>
    <t>LLC AMC "OTP Kapital"</t>
  </si>
  <si>
    <t>PrJSC “KINTO”</t>
  </si>
  <si>
    <t>LLC AMC “Univer Menedzhment”</t>
  </si>
  <si>
    <t>LLC AMC "Altus Assets Aktivitis"</t>
  </si>
  <si>
    <t>LLC AMC "Altus Essets Aktivitis"</t>
  </si>
  <si>
    <t>LLC AMC "IVEKS ESSET MENEDZHMENT"</t>
  </si>
  <si>
    <t>LLC  AMC "Vsesvit"</t>
  </si>
  <si>
    <t>LLC AMC "TASK-Invest"</t>
  </si>
  <si>
    <t>LLC AMC “ART-KAPITAL Menedzhment”</t>
  </si>
  <si>
    <t>(*) All funds are diversified unit funds.</t>
  </si>
  <si>
    <t>Rate of Return</t>
  </si>
  <si>
    <t>Period</t>
  </si>
  <si>
    <t>Open-Ended CII</t>
  </si>
  <si>
    <t>Interval CII</t>
  </si>
  <si>
    <t>Closed-End CII</t>
  </si>
  <si>
    <t>January</t>
  </si>
  <si>
    <t>February</t>
  </si>
  <si>
    <t>YTD 2024</t>
  </si>
  <si>
    <t>Index</t>
  </si>
  <si>
    <t>Monthly change</t>
  </si>
  <si>
    <t>YTD change</t>
  </si>
  <si>
    <t>FTSE 100  (UK)</t>
  </si>
  <si>
    <t>DJI (USA)</t>
  </si>
  <si>
    <t>CAC 40 (France)</t>
  </si>
  <si>
    <t>DAX (Germany)</t>
  </si>
  <si>
    <t>S&amp;P 500 (USA)</t>
  </si>
  <si>
    <t>WIG20 (Poland)</t>
  </si>
  <si>
    <t>HANG SENG (Hong-Kong)</t>
  </si>
  <si>
    <t>NIKKEI 225 (Japan)</t>
  </si>
  <si>
    <t>SHANGHAI SE COMPOSITE (China)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</si>
</sst>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55"/>
      </left>
      <right/>
      <top/>
      <bottom style="dotted">
        <color indexed="55"/>
      </bottom>
      <diagonal/>
    </border>
    <border>
      <left/>
      <right style="dotted">
        <color indexed="23"/>
      </right>
      <top style="medium">
        <color indexed="21"/>
      </top>
      <bottom style="dash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ashed">
        <color indexed="23"/>
      </bottom>
      <diagonal/>
    </border>
    <border>
      <left style="dotted">
        <color indexed="23"/>
      </left>
      <right/>
      <top style="medium">
        <color indexed="21"/>
      </top>
      <bottom style="dashed">
        <color indexed="23"/>
      </bottom>
      <diagonal/>
    </border>
    <border>
      <left/>
      <right style="dotted">
        <color indexed="23"/>
      </right>
      <top style="dashed">
        <color indexed="23"/>
      </top>
      <bottom style="dashed">
        <color indexed="23"/>
      </bottom>
      <diagonal/>
    </border>
    <border>
      <left style="dotted">
        <color indexed="23"/>
      </left>
      <right style="dotted">
        <color indexed="23"/>
      </right>
      <top style="dashed">
        <color indexed="23"/>
      </top>
      <bottom style="dashed">
        <color indexed="23"/>
      </bottom>
      <diagonal/>
    </border>
    <border>
      <left style="dotted">
        <color indexed="23"/>
      </left>
      <right/>
      <top style="dashed">
        <color indexed="23"/>
      </top>
      <bottom style="dash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tted">
        <color indexed="23"/>
      </left>
      <right/>
      <top style="medium">
        <color indexed="8"/>
      </top>
      <bottom style="medium">
        <color indexed="8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9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5" applyFont="1" applyFill="1" applyBorder="1" applyAlignment="1">
      <alignment vertical="center" wrapText="1"/>
    </xf>
    <xf numFmtId="10" fontId="14" fillId="0" borderId="6" xfId="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 shrinkToFit="1"/>
    </xf>
    <xf numFmtId="4" fontId="9" fillId="0" borderId="9" xfId="0" applyNumberFormat="1" applyFont="1" applyFill="1" applyBorder="1" applyAlignment="1">
      <alignment horizontal="right" vertical="center" indent="1"/>
    </xf>
    <xf numFmtId="3" fontId="9" fillId="0" borderId="9" xfId="0" applyNumberFormat="1" applyFont="1" applyFill="1" applyBorder="1" applyAlignment="1">
      <alignment horizontal="right" vertical="center" indent="1"/>
    </xf>
    <xf numFmtId="4" fontId="9" fillId="0" borderId="10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vertical="center" wrapText="1"/>
    </xf>
    <xf numFmtId="10" fontId="14" fillId="0" borderId="0" xfId="6" applyNumberFormat="1" applyFont="1" applyFill="1" applyBorder="1" applyAlignment="1">
      <alignment horizontal="center" vertical="center" wrapText="1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3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7" xfId="6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19" xfId="5" applyFont="1" applyFill="1" applyBorder="1" applyAlignment="1">
      <alignment vertical="center" wrapText="1"/>
    </xf>
    <xf numFmtId="10" fontId="14" fillId="0" borderId="20" xfId="6" applyNumberFormat="1" applyFont="1" applyFill="1" applyBorder="1" applyAlignment="1">
      <alignment horizontal="center" vertical="center" wrapText="1"/>
    </xf>
    <xf numFmtId="10" fontId="14" fillId="0" borderId="21" xfId="6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/>
    </xf>
    <xf numFmtId="4" fontId="9" fillId="0" borderId="22" xfId="0" applyNumberFormat="1" applyFont="1" applyFill="1" applyBorder="1" applyAlignment="1">
      <alignment horizontal="right" vertical="center"/>
    </xf>
    <xf numFmtId="0" fontId="14" fillId="0" borderId="6" xfId="3" applyFont="1" applyFill="1" applyBorder="1" applyAlignment="1">
      <alignment vertical="center" wrapText="1"/>
    </xf>
    <xf numFmtId="4" fontId="14" fillId="0" borderId="6" xfId="3" applyNumberFormat="1" applyFont="1" applyFill="1" applyBorder="1" applyAlignment="1">
      <alignment horizontal="right" vertical="center" wrapText="1" indent="1"/>
    </xf>
    <xf numFmtId="3" fontId="14" fillId="0" borderId="6" xfId="3" applyNumberFormat="1" applyFont="1" applyFill="1" applyBorder="1" applyAlignment="1">
      <alignment horizontal="right" vertical="center" wrapText="1" indent="1"/>
    </xf>
    <xf numFmtId="0" fontId="15" fillId="0" borderId="17" xfId="1" applyFont="1" applyFill="1" applyBorder="1" applyAlignment="1" applyProtection="1">
      <alignment vertical="center" wrapText="1"/>
    </xf>
    <xf numFmtId="0" fontId="14" fillId="0" borderId="23" xfId="5" applyFont="1" applyFill="1" applyBorder="1" applyAlignment="1">
      <alignment vertical="center" wrapText="1"/>
    </xf>
    <xf numFmtId="10" fontId="14" fillId="0" borderId="24" xfId="6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 wrapText="1" shrinkToFit="1"/>
    </xf>
    <xf numFmtId="4" fontId="10" fillId="0" borderId="27" xfId="0" applyNumberFormat="1" applyFont="1" applyFill="1" applyBorder="1" applyAlignment="1">
      <alignment horizontal="right" vertical="center" indent="1"/>
    </xf>
    <xf numFmtId="3" fontId="10" fillId="0" borderId="28" xfId="0" applyNumberFormat="1" applyFont="1" applyFill="1" applyBorder="1" applyAlignment="1">
      <alignment horizontal="right" vertical="center" indent="1"/>
    </xf>
    <xf numFmtId="4" fontId="10" fillId="0" borderId="29" xfId="0" applyNumberFormat="1" applyFont="1" applyFill="1" applyBorder="1" applyAlignment="1">
      <alignment horizontal="right" vertical="center" indent="1"/>
    </xf>
    <xf numFmtId="10" fontId="9" fillId="0" borderId="9" xfId="10" applyNumberFormat="1" applyFont="1" applyFill="1" applyBorder="1" applyAlignment="1">
      <alignment horizontal="right" vertical="center" indent="1"/>
    </xf>
    <xf numFmtId="10" fontId="10" fillId="0" borderId="12" xfId="0" applyNumberFormat="1" applyFont="1" applyFill="1" applyBorder="1" applyAlignment="1">
      <alignment horizontal="right" vertical="center" indent="1"/>
    </xf>
    <xf numFmtId="4" fontId="20" fillId="0" borderId="12" xfId="7" applyNumberFormat="1" applyFont="1" applyFill="1" applyBorder="1" applyAlignment="1">
      <alignment horizontal="right" vertical="center" wrapText="1" indent="1"/>
    </xf>
    <xf numFmtId="3" fontId="20" fillId="0" borderId="12" xfId="7" applyNumberFormat="1" applyFont="1" applyFill="1" applyBorder="1" applyAlignment="1">
      <alignment horizontal="right" vertical="center" wrapText="1" indent="1"/>
    </xf>
    <xf numFmtId="10" fontId="14" fillId="0" borderId="6" xfId="6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0" xfId="0" applyFont="1" applyBorder="1" applyAlignment="1">
      <alignment vertical="center"/>
    </xf>
    <xf numFmtId="14" fontId="9" fillId="0" borderId="30" xfId="0" applyNumberFormat="1" applyFont="1" applyBorder="1" applyAlignment="1">
      <alignment horizontal="center" vertical="center"/>
    </xf>
    <xf numFmtId="14" fontId="9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14" fontId="14" fillId="0" borderId="6" xfId="5" applyNumberFormat="1" applyFont="1" applyFill="1" applyBorder="1" applyAlignment="1">
      <alignment horizontal="center" vertical="center" wrapText="1"/>
    </xf>
    <xf numFmtId="10" fontId="14" fillId="0" borderId="33" xfId="8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6" xfId="3" applyNumberFormat="1" applyFont="1" applyFill="1" applyBorder="1" applyAlignment="1">
      <alignment horizontal="center" vertical="center" wrapText="1"/>
    </xf>
    <xf numFmtId="3" fontId="14" fillId="0" borderId="6" xfId="3" applyNumberFormat="1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" fontId="10" fillId="0" borderId="28" xfId="0" applyNumberFormat="1" applyFont="1" applyFill="1" applyBorder="1" applyAlignment="1">
      <alignment horizontal="right" vertical="center" indent="1"/>
    </xf>
    <xf numFmtId="0" fontId="9" fillId="0" borderId="34" xfId="0" applyFont="1" applyFill="1" applyBorder="1" applyAlignment="1">
      <alignment vertical="center"/>
    </xf>
    <xf numFmtId="4" fontId="10" fillId="0" borderId="2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10" fontId="9" fillId="0" borderId="35" xfId="0" applyNumberFormat="1" applyFont="1" applyBorder="1" applyAlignment="1">
      <alignment horizontal="right" vertical="center" indent="1"/>
    </xf>
    <xf numFmtId="10" fontId="9" fillId="0" borderId="17" xfId="0" applyNumberFormat="1" applyFont="1" applyBorder="1" applyAlignment="1">
      <alignment horizontal="right" vertical="center" indent="1"/>
    </xf>
    <xf numFmtId="0" fontId="9" fillId="0" borderId="36" xfId="0" applyFont="1" applyFill="1" applyBorder="1" applyAlignment="1">
      <alignment horizontal="left" vertical="center" wrapText="1" shrinkToFit="1"/>
    </xf>
    <xf numFmtId="0" fontId="9" fillId="0" borderId="37" xfId="0" applyFont="1" applyFill="1" applyBorder="1" applyAlignment="1">
      <alignment horizontal="left" vertical="center" wrapText="1" shrinkToFit="1"/>
    </xf>
    <xf numFmtId="4" fontId="9" fillId="0" borderId="38" xfId="0" applyNumberFormat="1" applyFont="1" applyFill="1" applyBorder="1" applyAlignment="1">
      <alignment horizontal="right" vertical="center" indent="1"/>
    </xf>
    <xf numFmtId="10" fontId="9" fillId="0" borderId="38" xfId="10" applyNumberFormat="1" applyFont="1" applyFill="1" applyBorder="1" applyAlignment="1">
      <alignment horizontal="right" vertical="center" indent="1"/>
    </xf>
    <xf numFmtId="4" fontId="9" fillId="0" borderId="39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10" applyNumberFormat="1" applyFont="1" applyFill="1" applyBorder="1" applyAlignment="1">
      <alignment horizontal="right" vertical="center" indent="1"/>
    </xf>
    <xf numFmtId="10" fontId="14" fillId="0" borderId="6" xfId="6" applyNumberFormat="1" applyFont="1" applyFill="1" applyBorder="1" applyAlignment="1">
      <alignment horizontal="right" vertical="center" indent="1"/>
    </xf>
    <xf numFmtId="10" fontId="14" fillId="0" borderId="17" xfId="6" applyNumberFormat="1" applyFont="1" applyFill="1" applyBorder="1" applyAlignment="1">
      <alignment horizontal="right" vertical="center" indent="1"/>
    </xf>
    <xf numFmtId="10" fontId="14" fillId="0" borderId="21" xfId="6" applyNumberFormat="1" applyFont="1" applyFill="1" applyBorder="1" applyAlignment="1">
      <alignment horizontal="right" vertical="center" indent="1"/>
    </xf>
    <xf numFmtId="10" fontId="14" fillId="0" borderId="10" xfId="6" applyNumberFormat="1" applyFont="1" applyFill="1" applyBorder="1" applyAlignment="1">
      <alignment horizontal="right" vertical="center" indent="1"/>
    </xf>
    <xf numFmtId="10" fontId="14" fillId="0" borderId="42" xfId="6" applyNumberFormat="1" applyFont="1" applyFill="1" applyBorder="1" applyAlignment="1">
      <alignment horizontal="right" vertical="center" indent="1"/>
    </xf>
    <xf numFmtId="10" fontId="14" fillId="0" borderId="29" xfId="6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4" fontId="21" fillId="0" borderId="6" xfId="5" applyNumberFormat="1" applyFont="1" applyFill="1" applyBorder="1" applyAlignment="1">
      <alignment horizontal="center" vertical="center" wrapText="1"/>
    </xf>
    <xf numFmtId="10" fontId="21" fillId="0" borderId="6" xfId="6" applyNumberFormat="1" applyFont="1" applyFill="1" applyBorder="1" applyAlignment="1">
      <alignment horizontal="right" vertical="center" wrapText="1" indent="1"/>
    </xf>
    <xf numFmtId="10" fontId="21" fillId="0" borderId="33" xfId="8" applyNumberFormat="1" applyFont="1" applyFill="1" applyBorder="1" applyAlignment="1">
      <alignment horizontal="right" vertical="center" wrapText="1" indent="1"/>
    </xf>
    <xf numFmtId="0" fontId="20" fillId="0" borderId="0" xfId="5" applyFont="1" applyFill="1" applyBorder="1" applyAlignment="1">
      <alignment vertical="center" wrapText="1"/>
    </xf>
    <xf numFmtId="10" fontId="20" fillId="0" borderId="0" xfId="6" applyNumberFormat="1" applyFont="1" applyFill="1" applyBorder="1" applyAlignment="1">
      <alignment horizontal="center" vertical="center" wrapText="1"/>
    </xf>
    <xf numFmtId="10" fontId="20" fillId="0" borderId="0" xfId="6" applyNumberFormat="1" applyFont="1" applyFill="1" applyBorder="1" applyAlignment="1">
      <alignment horizontal="right" vertical="center" wrapText="1" indent="1"/>
    </xf>
    <xf numFmtId="10" fontId="20" fillId="0" borderId="0" xfId="8" applyNumberFormat="1" applyFont="1" applyFill="1" applyBorder="1" applyAlignment="1">
      <alignment horizontal="center" vertical="center" wrapText="1"/>
    </xf>
    <xf numFmtId="10" fontId="12" fillId="0" borderId="35" xfId="0" applyNumberFormat="1" applyFont="1" applyBorder="1" applyAlignment="1">
      <alignment horizontal="right" vertical="center" indent="1"/>
    </xf>
    <xf numFmtId="10" fontId="14" fillId="0" borderId="43" xfId="6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4" xfId="0" applyFont="1" applyBorder="1" applyAlignment="1">
      <alignment vertical="center"/>
    </xf>
    <xf numFmtId="0" fontId="9" fillId="0" borderId="44" xfId="0" applyFont="1" applyFill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10" fontId="20" fillId="0" borderId="45" xfId="6" applyNumberFormat="1" applyFont="1" applyFill="1" applyBorder="1" applyAlignment="1">
      <alignment horizontal="center" vertical="center" wrapText="1"/>
    </xf>
    <xf numFmtId="10" fontId="20" fillId="0" borderId="45" xfId="6" applyNumberFormat="1" applyFont="1" applyFill="1" applyBorder="1" applyAlignment="1">
      <alignment horizontal="right" vertical="center" wrapText="1" indent="1"/>
    </xf>
    <xf numFmtId="0" fontId="9" fillId="0" borderId="46" xfId="0" applyFont="1" applyFill="1" applyBorder="1" applyAlignment="1">
      <alignment horizontal="center" vertical="center"/>
    </xf>
    <xf numFmtId="10" fontId="19" fillId="0" borderId="42" xfId="0" applyNumberFormat="1" applyFont="1" applyBorder="1" applyAlignment="1">
      <alignment horizontal="right" vertical="center" indent="1"/>
    </xf>
    <xf numFmtId="10" fontId="9" fillId="0" borderId="47" xfId="0" applyNumberFormat="1" applyFont="1" applyBorder="1" applyAlignment="1">
      <alignment horizontal="right" vertical="center" indent="1"/>
    </xf>
    <xf numFmtId="0" fontId="9" fillId="0" borderId="48" xfId="0" applyFont="1" applyFill="1" applyBorder="1" applyAlignment="1">
      <alignment horizontal="left" vertical="center" wrapText="1" shrinkToFit="1"/>
    </xf>
    <xf numFmtId="4" fontId="9" fillId="0" borderId="49" xfId="0" applyNumberFormat="1" applyFont="1" applyFill="1" applyBorder="1" applyAlignment="1">
      <alignment horizontal="right" vertical="center" indent="1"/>
    </xf>
    <xf numFmtId="10" fontId="14" fillId="0" borderId="49" xfId="6" applyNumberFormat="1" applyFont="1" applyFill="1" applyBorder="1" applyAlignment="1">
      <alignment horizontal="right" vertical="center" wrapText="1" indent="1"/>
    </xf>
    <xf numFmtId="4" fontId="9" fillId="0" borderId="50" xfId="0" applyNumberFormat="1" applyFont="1" applyFill="1" applyBorder="1" applyAlignment="1">
      <alignment horizontal="right" vertical="center" indent="1"/>
    </xf>
    <xf numFmtId="0" fontId="9" fillId="0" borderId="51" xfId="0" applyFont="1" applyFill="1" applyBorder="1" applyAlignment="1">
      <alignment horizontal="left" vertical="center" wrapText="1" shrinkToFit="1"/>
    </xf>
    <xf numFmtId="4" fontId="9" fillId="0" borderId="52" xfId="0" applyNumberFormat="1" applyFont="1" applyFill="1" applyBorder="1" applyAlignment="1">
      <alignment horizontal="right" vertical="center" indent="1"/>
    </xf>
    <xf numFmtId="10" fontId="14" fillId="0" borderId="52" xfId="6" applyNumberFormat="1" applyFont="1" applyFill="1" applyBorder="1" applyAlignment="1">
      <alignment horizontal="right" vertical="center" wrapText="1" indent="1"/>
    </xf>
    <xf numFmtId="4" fontId="9" fillId="0" borderId="53" xfId="0" applyNumberFormat="1" applyFont="1" applyFill="1" applyBorder="1" applyAlignment="1">
      <alignment horizontal="right" vertical="center" indent="1"/>
    </xf>
    <xf numFmtId="0" fontId="10" fillId="0" borderId="18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4" fillId="0" borderId="5" xfId="5" applyFont="1" applyBorder="1" applyAlignment="1">
      <alignment vertical="center" wrapText="1"/>
    </xf>
    <xf numFmtId="0" fontId="14" fillId="0" borderId="6" xfId="3" applyFont="1" applyBorder="1" applyAlignment="1">
      <alignment vertical="center" wrapText="1"/>
    </xf>
    <xf numFmtId="0" fontId="21" fillId="0" borderId="8" xfId="5" applyFont="1" applyBorder="1" applyAlignment="1">
      <alignment vertical="center" wrapText="1"/>
    </xf>
    <xf numFmtId="0" fontId="21" fillId="0" borderId="54" xfId="5" applyFont="1" applyBorder="1" applyAlignment="1">
      <alignment vertical="center" wrapText="1"/>
    </xf>
    <xf numFmtId="0" fontId="0" fillId="0" borderId="31" xfId="0" applyBorder="1"/>
    <xf numFmtId="0" fontId="10" fillId="0" borderId="26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wrapText="1"/>
    </xf>
    <xf numFmtId="14" fontId="17" fillId="0" borderId="32" xfId="0" applyNumberFormat="1" applyFont="1" applyBorder="1" applyAlignment="1">
      <alignment horizontal="center" vertical="center" wrapText="1"/>
    </xf>
    <xf numFmtId="0" fontId="20" fillId="0" borderId="45" xfId="5" applyFont="1" applyBorder="1" applyAlignment="1">
      <alignment vertical="center" wrapText="1"/>
    </xf>
    <xf numFmtId="0" fontId="10" fillId="0" borderId="55" xfId="0" applyFont="1" applyBorder="1" applyAlignment="1">
      <alignment horizontal="center" vertical="center" wrapText="1"/>
    </xf>
    <xf numFmtId="4" fontId="14" fillId="0" borderId="56" xfId="3" applyNumberFormat="1" applyFont="1" applyBorder="1" applyAlignment="1">
      <alignment horizontal="center" vertical="center" wrapText="1"/>
    </xf>
    <xf numFmtId="3" fontId="21" fillId="0" borderId="6" xfId="4" applyNumberFormat="1" applyFont="1" applyBorder="1" applyAlignment="1">
      <alignment horizontal="center" vertical="center" wrapText="1"/>
    </xf>
    <xf numFmtId="3" fontId="14" fillId="0" borderId="56" xfId="3" applyNumberFormat="1" applyFont="1" applyBorder="1" applyAlignment="1">
      <alignment horizontal="center" vertical="center" wrapText="1"/>
    </xf>
    <xf numFmtId="0" fontId="14" fillId="0" borderId="8" xfId="5" applyFont="1" applyBorder="1" applyAlignment="1">
      <alignment horizontal="left" vertical="center" wrapText="1"/>
    </xf>
    <xf numFmtId="0" fontId="21" fillId="0" borderId="8" xfId="5" applyFont="1" applyBorder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21" fillId="0" borderId="0" xfId="5" applyFont="1" applyAlignment="1">
      <alignment horizontal="left" vertical="center" wrapText="1"/>
    </xf>
    <xf numFmtId="0" fontId="14" fillId="0" borderId="14" xfId="5" applyFont="1" applyBorder="1" applyAlignment="1">
      <alignment horizontal="left" vertical="center" wrapText="1"/>
    </xf>
    <xf numFmtId="0" fontId="21" fillId="0" borderId="6" xfId="4" applyFont="1" applyBorder="1" applyAlignment="1">
      <alignment vertical="center" wrapText="1"/>
    </xf>
    <xf numFmtId="0" fontId="21" fillId="0" borderId="5" xfId="5" applyFont="1" applyBorder="1" applyAlignment="1">
      <alignment vertical="center" wrapText="1"/>
    </xf>
    <xf numFmtId="0" fontId="21" fillId="0" borderId="0" xfId="0" applyFont="1"/>
    <xf numFmtId="0" fontId="9" fillId="0" borderId="8" xfId="0" applyFont="1" applyBorder="1" applyAlignment="1">
      <alignment horizontal="left" vertical="center" wrapText="1" shrinkToFit="1"/>
    </xf>
    <xf numFmtId="0" fontId="21" fillId="0" borderId="6" xfId="3" applyFont="1" applyBorder="1" applyAlignment="1">
      <alignment vertical="center" wrapText="1"/>
    </xf>
    <xf numFmtId="0" fontId="12" fillId="0" borderId="0" xfId="0" applyFont="1"/>
    <xf numFmtId="0" fontId="5" fillId="0" borderId="44" xfId="0" applyFont="1" applyBorder="1" applyAlignment="1">
      <alignment wrapText="1"/>
    </xf>
    <xf numFmtId="0" fontId="10" fillId="0" borderId="22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23" fillId="0" borderId="57" xfId="0" applyFont="1" applyBorder="1" applyAlignment="1">
      <alignment horizontal="center" wrapText="1"/>
    </xf>
    <xf numFmtId="0" fontId="23" fillId="0" borderId="58" xfId="0" applyFont="1" applyBorder="1" applyAlignment="1">
      <alignment horizontal="center" wrapText="1"/>
    </xf>
    <xf numFmtId="0" fontId="14" fillId="0" borderId="19" xfId="5" applyFont="1" applyBorder="1" applyAlignment="1">
      <alignment vertical="center" wrapText="1"/>
    </xf>
    <xf numFmtId="0" fontId="21" fillId="0" borderId="59" xfId="4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/>
    </xf>
    <xf numFmtId="0" fontId="20" fillId="0" borderId="22" xfId="7" applyFont="1" applyFill="1" applyBorder="1" applyAlignment="1">
      <alignment horizontal="center" vertical="center" wrapText="1"/>
    </xf>
    <xf numFmtId="0" fontId="20" fillId="0" borderId="60" xfId="7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9" fillId="0" borderId="63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63" xfId="0" applyBorder="1" applyAlignment="1"/>
    <xf numFmtId="0" fontId="10" fillId="0" borderId="6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</cellXfs>
  <cellStyles count="11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1 2" xfId="4"/>
    <cellStyle name="Обычный_Відкр_2" xfId="5"/>
    <cellStyle name="Обычный_З_2_28.10" xfId="6"/>
    <cellStyle name="Обычный_Лист2" xfId="7"/>
    <cellStyle name="Обычный_Лист5" xfId="8"/>
    <cellStyle name="Процентный" xfId="9" builtinId="5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effectLst/>
              </a:rPr>
              <a:t>Dynamics of Ukrainian Equity Indices and </a:t>
            </a:r>
            <a:br>
              <a:rPr lang="en-US" sz="1400" b="1" i="1" baseline="0">
                <a:effectLst/>
              </a:rPr>
            </a:br>
            <a:r>
              <a:rPr lang="en-US" sz="1400" b="1" i="1" baseline="0">
                <a:effectLst/>
              </a:rPr>
              <a:t>
Rate of Return of Funds with Public  Issue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24872566570204363"/>
          <c:y val="1.915789261974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328138088569E-2"/>
          <c:y val="0.29119820370899735"/>
          <c:w val="0.94703804116328705"/>
          <c:h val="0.3256822015166419"/>
        </c:manualLayout>
      </c:layout>
      <c:barChart>
        <c:barDir val="col"/>
        <c:grouping val="clustered"/>
        <c:ser>
          <c:idx val="0"/>
          <c:order val="0"/>
          <c:tx>
            <c:strRef>
              <c:f>'Ind+RoR'!$B$2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1.077921805936688E-3"/>
                  <c:y val="8.6940342849446441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'Ind+RoR'!$A$3:$A$5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2024</c:v>
                </c:pt>
              </c:strCache>
            </c:strRef>
          </c:cat>
          <c:val>
            <c:numRef>
              <c:f>'Ind+RoR'!$B$3:$B$5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'Ind+RoR'!$C$2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7.4616768660933372E-3"/>
                  <c:y val="2.266441281114051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'Ind+RoR'!$A$3:$A$5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2024</c:v>
                </c:pt>
              </c:strCache>
            </c:strRef>
          </c:cat>
          <c:val>
            <c:numRef>
              <c:f>'Ind+RoR'!$C$3:$C$5</c:f>
              <c:numCache>
                <c:formatCode>0.00%</c:formatCode>
                <c:ptCount val="3"/>
                <c:pt idx="0">
                  <c:v>-7.4401001346597662E-2</c:v>
                </c:pt>
                <c:pt idx="1">
                  <c:v>-3.9908736084495966E-2</c:v>
                </c:pt>
                <c:pt idx="2">
                  <c:v>-0.11134048750393011</c:v>
                </c:pt>
              </c:numCache>
            </c:numRef>
          </c:val>
        </c:ser>
        <c:ser>
          <c:idx val="2"/>
          <c:order val="2"/>
          <c:tx>
            <c:strRef>
              <c:f>'Ind+RoR'!$D$2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553465174964368E-4"/>
                  <c:y val="-2.530526519348075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3953042552657946E-3"/>
                  <c:y val="-2.712818841237680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9651640126864267E-3"/>
                  <c:y val="-1.51163589074027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'Ind+RoR'!$A$3:$A$5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2024</c:v>
                </c:pt>
              </c:strCache>
            </c:strRef>
          </c:cat>
          <c:val>
            <c:numRef>
              <c:f>'Ind+RoR'!$D$3:$D$5</c:f>
              <c:numCache>
                <c:formatCode>0.00%</c:formatCode>
                <c:ptCount val="3"/>
                <c:pt idx="0">
                  <c:v>3.9756551078708865E-3</c:v>
                </c:pt>
                <c:pt idx="1">
                  <c:v>2.2967384890709192E-3</c:v>
                </c:pt>
                <c:pt idx="2">
                  <c:v>6.302512393766683E-3</c:v>
                </c:pt>
              </c:numCache>
            </c:numRef>
          </c:val>
        </c:ser>
        <c:ser>
          <c:idx val="3"/>
          <c:order val="3"/>
          <c:tx>
            <c:strRef>
              <c:f>'Ind+RoR'!$E$2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8598390955366917E-3"/>
                  <c:y val="-1.75001191451132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749713789832145E-3"/>
                  <c:y val="-9.8370085211922937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'Ind+RoR'!$A$3:$A$5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2024</c:v>
                </c:pt>
              </c:strCache>
            </c:strRef>
          </c:cat>
          <c:val>
            <c:numRef>
              <c:f>'Ind+RoR'!$E$3:$E$5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'Ind+RoR'!$F$2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'Ind+RoR'!$A$3:$A$5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YTD 2024</c:v>
                </c:pt>
              </c:strCache>
            </c:strRef>
          </c:cat>
          <c:val>
            <c:numRef>
              <c:f>'Ind+RoR'!$F$3:$F$5</c:f>
              <c:numCache>
                <c:formatCode>0.00%</c:formatCode>
                <c:ptCount val="3"/>
                <c:pt idx="0">
                  <c:v>1.1895876698211683E-2</c:v>
                </c:pt>
                <c:pt idx="1">
                  <c:v>-9.8992176358472794E-3</c:v>
                </c:pt>
                <c:pt idx="2">
                  <c:v>1.3461324805179586E-3</c:v>
                </c:pt>
              </c:numCache>
            </c:numRef>
          </c:val>
        </c:ser>
        <c:dLbls>
          <c:showVal val="1"/>
        </c:dLbls>
        <c:gapWidth val="400"/>
        <c:overlap val="-10"/>
        <c:axId val="73901568"/>
        <c:axId val="73903104"/>
      </c:barChart>
      <c:catAx>
        <c:axId val="7390156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903104"/>
        <c:crosses val="autoZero"/>
        <c:auto val="1"/>
        <c:lblAlgn val="ctr"/>
        <c:lblOffset val="0"/>
        <c:tickLblSkip val="1"/>
        <c:tickMarkSkip val="1"/>
      </c:catAx>
      <c:valAx>
        <c:axId val="73903104"/>
        <c:scaling>
          <c:orientation val="minMax"/>
          <c:max val="0.1"/>
          <c:min val="-0.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901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2735078404679489E-3"/>
          <c:y val="0.75862352813520761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effectLst/>
              </a:rPr>
              <a:t>Dynamics of Ukrainian and Global Equity Indices </a:t>
            </a:r>
            <a:br>
              <a:rPr lang="en-US" sz="1400" b="1" i="1" baseline="0">
                <a:effectLst/>
              </a:rPr>
            </a:br>
            <a:r>
              <a:rPr lang="en-US" sz="1400" b="1" i="1" baseline="0">
                <a:effectLst/>
              </a:rPr>
              <a:t>
for the Mont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17021826445180441"/>
          <c:y val="1.288713910761154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8227410299181"/>
          <c:y val="0.17010848031700695"/>
          <c:w val="0.53847880528691283"/>
          <c:h val="0.61084408841107052"/>
        </c:manualLayout>
      </c:layout>
      <c:barChart>
        <c:barDir val="bar"/>
        <c:grouping val="clustered"/>
        <c:ser>
          <c:idx val="0"/>
          <c:order val="0"/>
          <c:tx>
            <c:strRef>
              <c:f>'Ind+RoR'!$B$22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'Ind+RoR'!$A$23:$A$33</c:f>
              <c:strCache>
                <c:ptCount val="11"/>
                <c:pt idx="0">
                  <c:v>UX Index</c:v>
                </c:pt>
                <c:pt idx="1">
                  <c:v>FTSE 100  (UK)</c:v>
                </c:pt>
                <c:pt idx="2">
                  <c:v>PFTS Index</c:v>
                </c:pt>
                <c:pt idx="3">
                  <c:v>DJI (USA)</c:v>
                </c:pt>
                <c:pt idx="4">
                  <c:v>CAC 40 (France)</c:v>
                </c:pt>
                <c:pt idx="5">
                  <c:v>DAX (Germany)</c:v>
                </c:pt>
                <c:pt idx="6">
                  <c:v>S&amp;P 500 (USA)</c:v>
                </c:pt>
                <c:pt idx="7">
                  <c:v>WIG20 (Poland)</c:v>
                </c:pt>
                <c:pt idx="8">
                  <c:v>HANG SENG (Hong-Kong)</c:v>
                </c:pt>
                <c:pt idx="9">
                  <c:v>NIKKEI 225 (Japan)</c:v>
                </c:pt>
                <c:pt idx="10">
                  <c:v>SHANGHAI SE COMPOSITE (China)</c:v>
                </c:pt>
              </c:strCache>
            </c:strRef>
          </c:cat>
          <c:val>
            <c:numRef>
              <c:f>'Ind+RoR'!$B$23:$B$33</c:f>
              <c:numCache>
                <c:formatCode>0.00%</c:formatCode>
                <c:ptCount val="11"/>
                <c:pt idx="0">
                  <c:v>-3.9908736084495966E-2</c:v>
                </c:pt>
                <c:pt idx="1">
                  <c:v>-7.2078494791294467E-5</c:v>
                </c:pt>
                <c:pt idx="2">
                  <c:v>0</c:v>
                </c:pt>
                <c:pt idx="3">
                  <c:v>2.2177807251843262E-2</c:v>
                </c:pt>
                <c:pt idx="4">
                  <c:v>3.5351813759101569E-2</c:v>
                </c:pt>
                <c:pt idx="5">
                  <c:v>4.5814067402755398E-2</c:v>
                </c:pt>
                <c:pt idx="6">
                  <c:v>5.1720615397315317E-2</c:v>
                </c:pt>
                <c:pt idx="7">
                  <c:v>6.0635302167676874E-2</c:v>
                </c:pt>
                <c:pt idx="8">
                  <c:v>6.6281263178015859E-2</c:v>
                </c:pt>
                <c:pt idx="9">
                  <c:v>7.9353570494542058E-2</c:v>
                </c:pt>
                <c:pt idx="10">
                  <c:v>8.1268042531064566E-2</c:v>
                </c:pt>
              </c:numCache>
            </c:numRef>
          </c:val>
        </c:ser>
        <c:ser>
          <c:idx val="1"/>
          <c:order val="1"/>
          <c:tx>
            <c:strRef>
              <c:f>'Ind+RoR'!$C$22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'Ind+RoR'!$A$23:$A$33</c:f>
              <c:strCache>
                <c:ptCount val="11"/>
                <c:pt idx="0">
                  <c:v>UX Index</c:v>
                </c:pt>
                <c:pt idx="1">
                  <c:v>FTSE 100  (UK)</c:v>
                </c:pt>
                <c:pt idx="2">
                  <c:v>PFTS Index</c:v>
                </c:pt>
                <c:pt idx="3">
                  <c:v>DJI (USA)</c:v>
                </c:pt>
                <c:pt idx="4">
                  <c:v>CAC 40 (France)</c:v>
                </c:pt>
                <c:pt idx="5">
                  <c:v>DAX (Germany)</c:v>
                </c:pt>
                <c:pt idx="6">
                  <c:v>S&amp;P 500 (USA)</c:v>
                </c:pt>
                <c:pt idx="7">
                  <c:v>WIG20 (Poland)</c:v>
                </c:pt>
                <c:pt idx="8">
                  <c:v>HANG SENG (Hong-Kong)</c:v>
                </c:pt>
                <c:pt idx="9">
                  <c:v>NIKKEI 225 (Japan)</c:v>
                </c:pt>
                <c:pt idx="10">
                  <c:v>SHANGHAI SE COMPOSITE (China)</c:v>
                </c:pt>
              </c:strCache>
            </c:strRef>
          </c:cat>
          <c:val>
            <c:numRef>
              <c:f>'Ind+RoR'!$C$23:$C$33</c:f>
              <c:numCache>
                <c:formatCode>0.00%</c:formatCode>
                <c:ptCount val="11"/>
                <c:pt idx="0">
                  <c:v>-0.11134048750393011</c:v>
                </c:pt>
                <c:pt idx="1">
                  <c:v>-1.3347574884524427E-2</c:v>
                </c:pt>
                <c:pt idx="2">
                  <c:v>0</c:v>
                </c:pt>
                <c:pt idx="3">
                  <c:v>3.4674076680160981E-2</c:v>
                </c:pt>
                <c:pt idx="4">
                  <c:v>5.0940054459790218E-2</c:v>
                </c:pt>
                <c:pt idx="5">
                  <c:v>5.5311002385437957E-2</c:v>
                </c:pt>
                <c:pt idx="6">
                  <c:v>6.8438497808098075E-2</c:v>
                </c:pt>
                <c:pt idx="7">
                  <c:v>3.2057328456374101E-2</c:v>
                </c:pt>
                <c:pt idx="8">
                  <c:v>-3.1438830225623993E-2</c:v>
                </c:pt>
                <c:pt idx="9">
                  <c:v>0.17039179516479885</c:v>
                </c:pt>
                <c:pt idx="10">
                  <c:v>1.3526368687666768E-2</c:v>
                </c:pt>
              </c:numCache>
            </c:numRef>
          </c:val>
        </c:ser>
        <c:dLbls>
          <c:showVal val="1"/>
        </c:dLbls>
        <c:gapWidth val="100"/>
        <c:overlap val="-20"/>
        <c:axId val="73990912"/>
        <c:axId val="73992448"/>
      </c:barChart>
      <c:catAx>
        <c:axId val="7399091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992448"/>
        <c:crosses val="autoZero"/>
        <c:lblAlgn val="ctr"/>
        <c:lblOffset val="100"/>
        <c:tickLblSkip val="1"/>
        <c:tickMarkSkip val="1"/>
      </c:catAx>
      <c:valAx>
        <c:axId val="73992448"/>
        <c:scaling>
          <c:orientation val="minMax"/>
          <c:max val="0.2"/>
          <c:min val="-0.1200000000000000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990912"/>
        <c:crosses val="autoZero"/>
        <c:crossBetween val="between"/>
        <c:majorUnit val="0.0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346972176759411E-2"/>
          <c:y val="0.87771739130434778"/>
          <c:w val="0.58428805237315873"/>
          <c:h val="5.978260869565217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>
                <a:effectLst/>
              </a:rPr>
              <a:t>Shares of Funds in the Total NAV of Open-Ended CIIs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24799701645873357"/>
          <c:y val="7.2370953630796153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9837331355506"/>
          <c:y val="0.32018616703374519"/>
          <c:w val="0.34049313190016267"/>
          <c:h val="0.353082006112554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7572756607676346E-2"/>
                  <c:y val="-0.10766156690168925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1704830157936891E-2"/>
                  <c:y val="-8.356117275210872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57313224267087"/>
                  <c:y val="-2.954645571479774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6.1526656053275688E-2"/>
                  <c:y val="0.10061431784255648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4.1905768665245193E-3"/>
                  <c:y val="0.15417877405002101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4.3893039127488168E-2"/>
                  <c:y val="0.17234523657553863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2.2763905924489295E-2"/>
                  <c:y val="0.14306380442543001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0.10323946950587284"/>
                  <c:y val="6.4780622890228137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430459471025463E-2"/>
                  <c:y val="-1.5781716871789975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8044555565474228E-2"/>
                  <c:y val="-8.441197098379051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4253479232181781E-2"/>
                  <c:y val="-0.14755185195707007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ОТP Klasychnyi</c:v>
                </c:pt>
                <c:pt idx="2">
                  <c:v>КІNТО-Кlasychnyi</c:v>
                </c:pt>
                <c:pt idx="3">
                  <c:v>UNIVER.UA/Yaroslav Mudryi: Fond Aktsii</c:v>
                </c:pt>
                <c:pt idx="4">
                  <c:v>ОТP Fond Aktsii</c:v>
                </c:pt>
                <c:pt idx="5">
                  <c:v>UNIVER.UA/Мykhailo Hrushevskyi: Fond Derzhavnykh Paperiv</c:v>
                </c:pt>
                <c:pt idx="6">
                  <c:v>Altus – Depozyt</c:v>
                </c:pt>
                <c:pt idx="7">
                  <c:v>KINTO-Kaznacheiskyi</c:v>
                </c:pt>
                <c:pt idx="8">
                  <c:v>Sofiivskyi</c:v>
                </c:pt>
                <c:pt idx="9">
                  <c:v>VSI</c:v>
                </c:pt>
                <c:pt idx="10">
                  <c:v>UNIVER.UA/Taras Shevchenko: Fond Zaoshchadzhen</c:v>
                </c:pt>
              </c:strCache>
            </c:strRef>
          </c:cat>
          <c:val>
            <c:numRef>
              <c:f>O_NAV!$C$22:$C$32</c:f>
              <c:numCache>
                <c:formatCode>#,##0.00</c:formatCode>
                <c:ptCount val="11"/>
                <c:pt idx="0">
                  <c:v>4771845.8601000011</c:v>
                </c:pt>
                <c:pt idx="1">
                  <c:v>74645727.859999999</c:v>
                </c:pt>
                <c:pt idx="2">
                  <c:v>24729025.309999999</c:v>
                </c:pt>
                <c:pt idx="3">
                  <c:v>9234759.2699999996</c:v>
                </c:pt>
                <c:pt idx="4">
                  <c:v>9172895.0399999991</c:v>
                </c:pt>
                <c:pt idx="5">
                  <c:v>6706844.7699999996</c:v>
                </c:pt>
                <c:pt idx="6">
                  <c:v>6097532.8899999997</c:v>
                </c:pt>
                <c:pt idx="7">
                  <c:v>4038460.97</c:v>
                </c:pt>
                <c:pt idx="8">
                  <c:v>2787490.52</c:v>
                </c:pt>
                <c:pt idx="9">
                  <c:v>2629864.39</c:v>
                </c:pt>
                <c:pt idx="10">
                  <c:v>1835617.47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ОТP Klasychnyi</c:v>
                </c:pt>
                <c:pt idx="2">
                  <c:v>КІNТО-Кlasychnyi</c:v>
                </c:pt>
                <c:pt idx="3">
                  <c:v>UNIVER.UA/Yaroslav Mudryi: Fond Aktsii</c:v>
                </c:pt>
                <c:pt idx="4">
                  <c:v>ОТP Fond Aktsii</c:v>
                </c:pt>
                <c:pt idx="5">
                  <c:v>UNIVER.UA/Мykhailo Hrushevskyi: Fond Derzhavnykh Paperiv</c:v>
                </c:pt>
                <c:pt idx="6">
                  <c:v>Altus – Depozyt</c:v>
                </c:pt>
                <c:pt idx="7">
                  <c:v>KINTO-Kaznacheiskyi</c:v>
                </c:pt>
                <c:pt idx="8">
                  <c:v>Sofiivskyi</c:v>
                </c:pt>
                <c:pt idx="9">
                  <c:v>VSI</c:v>
                </c:pt>
                <c:pt idx="10">
                  <c:v>UNIVER.UA/Taras Shevchenko: Fond Zaoshchadzhen</c:v>
                </c:pt>
              </c:strCache>
            </c:strRef>
          </c:cat>
          <c:val>
            <c:numRef>
              <c:f>O_NAV!$D$22:$D$32</c:f>
              <c:numCache>
                <c:formatCode>0.00%</c:formatCode>
                <c:ptCount val="11"/>
                <c:pt idx="0">
                  <c:v>3.152271962226065E-2</c:v>
                </c:pt>
                <c:pt idx="1">
                  <c:v>0.4931082057795218</c:v>
                </c:pt>
                <c:pt idx="2">
                  <c:v>0.16335945339244071</c:v>
                </c:pt>
                <c:pt idx="3">
                  <c:v>6.1004637572509915E-2</c:v>
                </c:pt>
                <c:pt idx="4">
                  <c:v>6.0595963689465383E-2</c:v>
                </c:pt>
                <c:pt idx="5">
                  <c:v>4.4305284251219428E-2</c:v>
                </c:pt>
                <c:pt idx="6">
                  <c:v>4.0280181991241983E-2</c:v>
                </c:pt>
                <c:pt idx="7">
                  <c:v>2.667799350503014E-2</c:v>
                </c:pt>
                <c:pt idx="8">
                  <c:v>1.8414107389006926E-2</c:v>
                </c:pt>
                <c:pt idx="9">
                  <c:v>1.7372832283564215E-2</c:v>
                </c:pt>
                <c:pt idx="10">
                  <c:v>1.2126052797380348E-2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1" baseline="0">
                <a:effectLst/>
              </a:rPr>
              <a:t>Open-Ended CIIs' NAV Dynamics for the Month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3930584867367769"/>
          <c:y val="3.90156671894452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038204090739206E-2"/>
          <c:y val="0.38399560432839297"/>
          <c:w val="0.8979874787713914"/>
          <c:h val="0.34498000816668467"/>
        </c:manualLayout>
      </c:layout>
      <c:barChart>
        <c:barDir val="col"/>
        <c:grouping val="clustered"/>
        <c:ser>
          <c:idx val="1"/>
          <c:order val="0"/>
          <c:tx>
            <c:strRef>
              <c:f>'O_Dynamics NAV'!$C$57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3.7106194397784625E-4"/>
                  <c:y val="-4.5910792174032062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'O_Dynamics NAV'!$B$58:$B$68</c:f>
              <c:strCache>
                <c:ptCount val="11"/>
                <c:pt idx="0">
                  <c:v>ОТP Klasychnyi</c:v>
                </c:pt>
                <c:pt idx="1">
                  <c:v>КІNTO-Ekviti</c:v>
                </c:pt>
                <c:pt idx="2">
                  <c:v>Altus – Depozyt</c:v>
                </c:pt>
                <c:pt idx="3">
                  <c:v>Altus Zbalansovanyi</c:v>
                </c:pt>
                <c:pt idx="4">
                  <c:v>VSI</c:v>
                </c:pt>
                <c:pt idx="5">
                  <c:v>Nadbannia</c:v>
                </c:pt>
                <c:pt idx="6">
                  <c:v>UNIVER.UA/Volodymyr Velykyi: Fond Zbalansovanyi</c:v>
                </c:pt>
                <c:pt idx="7">
                  <c:v>KINTO-Kaznacheiskyi</c:v>
                </c:pt>
                <c:pt idx="8">
                  <c:v>КІNТО-Кlasychnyi</c:v>
                </c:pt>
                <c:pt idx="9">
                  <c:v>UNIVER.UA/Мykhailo Hrushevskyi: Fond Derzhavnykh Paperiv</c:v>
                </c:pt>
                <c:pt idx="10">
                  <c:v>Others</c:v>
                </c:pt>
              </c:strCache>
            </c:strRef>
          </c:cat>
          <c:val>
            <c:numRef>
              <c:f>'O_Dynamics NAV'!$C$58:$C$68</c:f>
              <c:numCache>
                <c:formatCode>#,##0.00</c:formatCode>
                <c:ptCount val="11"/>
                <c:pt idx="0">
                  <c:v>4856.0336899999975</c:v>
                </c:pt>
                <c:pt idx="1">
                  <c:v>-3.0001199999998791</c:v>
                </c:pt>
                <c:pt idx="2">
                  <c:v>52.724790000000034</c:v>
                </c:pt>
                <c:pt idx="3">
                  <c:v>41.563610000000331</c:v>
                </c:pt>
                <c:pt idx="4">
                  <c:v>27.594740000000225</c:v>
                </c:pt>
                <c:pt idx="5">
                  <c:v>12.256870000000111</c:v>
                </c:pt>
                <c:pt idx="6">
                  <c:v>110.29295999999718</c:v>
                </c:pt>
                <c:pt idx="7">
                  <c:v>0.34543999999947844</c:v>
                </c:pt>
                <c:pt idx="8">
                  <c:v>-491.3196800000016</c:v>
                </c:pt>
                <c:pt idx="9">
                  <c:v>-190.37024000000022</c:v>
                </c:pt>
                <c:pt idx="10">
                  <c:v>-0.75571000000036292</c:v>
                </c:pt>
              </c:numCache>
            </c:numRef>
          </c:val>
        </c:ser>
        <c:ser>
          <c:idx val="0"/>
          <c:order val="1"/>
          <c:tx>
            <c:strRef>
              <c:f>'O_Dynamics NAV'!$E$57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8086264868617332E-3"/>
                  <c:y val="-6.160604184091923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8594243736586615E-3"/>
                  <c:y val="-2.046614375149191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518636149588807E-3"/>
                  <c:y val="3.813178108495419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4.5186166662396499E-3"/>
                  <c:y val="-2.937267506317731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510314072803359E-3"/>
                  <c:y val="-2.937267506317731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2410143123067763E-3"/>
                  <c:y val="6.6007699817981297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3.5086399773701653E-3"/>
                  <c:y val="7.0346920678930572E-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1.9225921998522473E-3"/>
                  <c:y val="5.9765737030320646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1.922572716503091E-3"/>
                  <c:y val="-6.882060471884000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1.9226326059562655E-3"/>
                  <c:y val="6.2434910839728212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1.4951121638502325E-3"/>
                  <c:y val="-5.0166673386280565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4951284521431"/>
                  <c:y val="0.35524727031450265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7006096187903"/>
                  <c:y val="0.34908691302581191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3472736240614"/>
                  <c:y val="0.38399560432839297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5527547907086"/>
                  <c:y val="0.34703346059624818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3170531187318"/>
                  <c:y val="0.35114036545537536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2872656398769"/>
                  <c:y val="0.35319381788493898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816295322397"/>
                  <c:y val="0.35730072274406627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3159705525379"/>
                  <c:y val="0.41479739077184696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816511835636"/>
                  <c:y val="0.464080249081373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5221012589021"/>
                  <c:y val="0.66326513474904247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90804853938002"/>
                  <c:y val="0.41479739077184696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'O_Dynamics NAV'!$B$58:$B$68</c:f>
              <c:strCache>
                <c:ptCount val="11"/>
                <c:pt idx="0">
                  <c:v>ОТP Klasychnyi</c:v>
                </c:pt>
                <c:pt idx="1">
                  <c:v>КІNTO-Ekviti</c:v>
                </c:pt>
                <c:pt idx="2">
                  <c:v>Altus – Depozyt</c:v>
                </c:pt>
                <c:pt idx="3">
                  <c:v>Altus Zbalansovanyi</c:v>
                </c:pt>
                <c:pt idx="4">
                  <c:v>VSI</c:v>
                </c:pt>
                <c:pt idx="5">
                  <c:v>Nadbannia</c:v>
                </c:pt>
                <c:pt idx="6">
                  <c:v>UNIVER.UA/Volodymyr Velykyi: Fond Zbalansovanyi</c:v>
                </c:pt>
                <c:pt idx="7">
                  <c:v>KINTO-Kaznacheiskyi</c:v>
                </c:pt>
                <c:pt idx="8">
                  <c:v>КІNТО-Кlasychnyi</c:v>
                </c:pt>
                <c:pt idx="9">
                  <c:v>UNIVER.UA/Мykhailo Hrushevskyi: Fond Derzhavnykh Paperiv</c:v>
                </c:pt>
                <c:pt idx="10">
                  <c:v>Others</c:v>
                </c:pt>
              </c:strCache>
            </c:strRef>
          </c:cat>
          <c:val>
            <c:numRef>
              <c:f>'O_Dynamics NAV'!$E$58:$E$68</c:f>
              <c:numCache>
                <c:formatCode>#,##0.00</c:formatCode>
                <c:ptCount val="11"/>
                <c:pt idx="0">
                  <c:v>3914.3442436890464</c:v>
                </c:pt>
                <c:pt idx="1">
                  <c:v>14.456722632423647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-4.002608488555893</c:v>
                </c:pt>
                <c:pt idx="6">
                  <c:v>-7.7747162289217737</c:v>
                </c:pt>
                <c:pt idx="7">
                  <c:v>-129.52782783895768</c:v>
                </c:pt>
                <c:pt idx="8">
                  <c:v>-220.79745912179095</c:v>
                </c:pt>
                <c:pt idx="9">
                  <c:v>-267.19439574193541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75316224"/>
        <c:axId val="75342592"/>
      </c:barChart>
      <c:lineChart>
        <c:grouping val="standard"/>
        <c:ser>
          <c:idx val="2"/>
          <c:order val="2"/>
          <c:tx>
            <c:strRef>
              <c:f>'O_Dynamics NAV'!$D$57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09972856302343E-2"/>
                  <c:y val="-9.23769712025741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5874702042826289E-2"/>
                  <c:y val="-5.956376819530535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6.8040615597226312E-3"/>
                  <c:y val="5.234983788984477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5118779920584635E-2"/>
                  <c:y val="5.033868389198549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8898207984621496E-2"/>
                  <c:y val="4.467701426733673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1.8898227467970655E-2"/>
                  <c:y val="0.1164280300021627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8898167578517259E-2"/>
                  <c:y val="9.8359747446517445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5874660197316318E-2"/>
                  <c:y val="0.1094032663014635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965408826135329E-2"/>
                  <c:y val="0.10299092908147357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1165791804174997E-2"/>
                  <c:y val="5.6281715141687109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8482479336319"/>
                  <c:y val="1.0267262147817993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936094777528"/>
                  <c:y val="8.2138097182543959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5227507986158"/>
                  <c:y val="8.2138097182543959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728231965263"/>
                  <c:y val="8.2138097182543959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9337131319101"/>
                  <c:y val="8.2138097182543959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'O_Dynamics NAV'!$B$58:$B$67</c:f>
              <c:strCache>
                <c:ptCount val="10"/>
                <c:pt idx="0">
                  <c:v>ОТP Klasychnyi</c:v>
                </c:pt>
                <c:pt idx="1">
                  <c:v>КІNTO-Ekviti</c:v>
                </c:pt>
                <c:pt idx="2">
                  <c:v>Altus – Depozyt</c:v>
                </c:pt>
                <c:pt idx="3">
                  <c:v>Altus Zbalansovanyi</c:v>
                </c:pt>
                <c:pt idx="4">
                  <c:v>VSI</c:v>
                </c:pt>
                <c:pt idx="5">
                  <c:v>Nadbannia</c:v>
                </c:pt>
                <c:pt idx="6">
                  <c:v>UNIVER.UA/Volodymyr Velykyi: Fond Zbalansovanyi</c:v>
                </c:pt>
                <c:pt idx="7">
                  <c:v>KINTO-Kaznacheiskyi</c:v>
                </c:pt>
                <c:pt idx="8">
                  <c:v>КІNТО-Кlasychnyi</c:v>
                </c:pt>
                <c:pt idx="9">
                  <c:v>UNIVER.UA/Мykhailo Hrushevskyi: Fond Derzhavnykh Paperiv</c:v>
                </c:pt>
              </c:strCache>
            </c:strRef>
          </c:cat>
          <c:val>
            <c:numRef>
              <c:f>'O_Dynamics NAV'!$D$58:$D$67</c:f>
              <c:numCache>
                <c:formatCode>0.00%</c:formatCode>
                <c:ptCount val="10"/>
                <c:pt idx="0">
                  <c:v>6.9580956726522328E-2</c:v>
                </c:pt>
                <c:pt idx="1">
                  <c:v>-1.9938837139226269E-3</c:v>
                </c:pt>
                <c:pt idx="2">
                  <c:v>8.72232652017523E-3</c:v>
                </c:pt>
                <c:pt idx="3">
                  <c:v>8.8690611034709949E-3</c:v>
                </c:pt>
                <c:pt idx="4">
                  <c:v>1.0604104766775506E-2</c:v>
                </c:pt>
                <c:pt idx="5">
                  <c:v>3.0442743824139742E-3</c:v>
                </c:pt>
                <c:pt idx="6">
                  <c:v>4.4800422065597208E-3</c:v>
                </c:pt>
                <c:pt idx="7">
                  <c:v>3.7407896847468709E-5</c:v>
                </c:pt>
                <c:pt idx="8">
                  <c:v>-5.0839069105451495E-2</c:v>
                </c:pt>
                <c:pt idx="9">
                  <c:v>-2.7601030230896082E-2</c:v>
                </c:pt>
              </c:numCache>
            </c:numRef>
          </c:val>
        </c:ser>
        <c:dLbls>
          <c:showVal val="1"/>
        </c:dLbls>
        <c:marker val="1"/>
        <c:axId val="75344128"/>
        <c:axId val="75350016"/>
      </c:lineChart>
      <c:catAx>
        <c:axId val="7531622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342592"/>
        <c:crosses val="autoZero"/>
        <c:lblAlgn val="ctr"/>
        <c:lblOffset val="40"/>
        <c:tickLblSkip val="2"/>
        <c:tickMarkSkip val="1"/>
      </c:catAx>
      <c:valAx>
        <c:axId val="75342592"/>
        <c:scaling>
          <c:orientation val="minMax"/>
          <c:max val="5000"/>
          <c:min val="-6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316224"/>
        <c:crosses val="autoZero"/>
        <c:crossBetween val="between"/>
      </c:valAx>
      <c:catAx>
        <c:axId val="75344128"/>
        <c:scaling>
          <c:orientation val="minMax"/>
        </c:scaling>
        <c:delete val="1"/>
        <c:axPos val="b"/>
        <c:tickLblPos val="none"/>
        <c:crossAx val="75350016"/>
        <c:crosses val="autoZero"/>
        <c:lblAlgn val="ctr"/>
        <c:lblOffset val="100"/>
      </c:catAx>
      <c:valAx>
        <c:axId val="75350016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34412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562411838042559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 i="1" baseline="0">
                <a:effectLst/>
              </a:rPr>
              <a:t>Open-Ended CIIs' NAV Dynamics for the Month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31992976230083919"/>
          <c:y val="6.009867756915000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9114697518459154E-2"/>
          <c:y val="0.10456736906043951"/>
          <c:w val="0.96177109619194479"/>
          <c:h val="0.8533658854357707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'O_Diagram (RoR)'!$A$2:$A$23</c:f>
              <c:strCache>
                <c:ptCount val="22"/>
                <c:pt idx="0">
                  <c:v>ОТP Fond Aktsii</c:v>
                </c:pt>
                <c:pt idx="1">
                  <c:v>UNIVER.UA/Volodymyr Velykyi: Fond Zbalansovanyi</c:v>
                </c:pt>
                <c:pt idx="2">
                  <c:v>КІNTO-Ekviti</c:v>
                </c:pt>
                <c:pt idx="3">
                  <c:v>Nadbannia</c:v>
                </c:pt>
                <c:pt idx="4">
                  <c:v>Sofiivskyi</c:v>
                </c:pt>
                <c:pt idx="5">
                  <c:v>KINTO-Kaznacheiskyi</c:v>
                </c:pt>
                <c:pt idx="6">
                  <c:v>ТАSK Resurs</c:v>
                </c:pt>
                <c:pt idx="7">
                  <c:v>КІNТО-Кlasychnyi</c:v>
                </c:pt>
                <c:pt idx="8">
                  <c:v>Altus – Depozyt</c:v>
                </c:pt>
                <c:pt idx="9">
                  <c:v>Altus – Zbalansovanyi</c:v>
                </c:pt>
                <c:pt idx="10">
                  <c:v>VSI</c:v>
                </c:pt>
                <c:pt idx="11">
                  <c:v>UNIVER.UA/Taras Shevchenko: Fond Zaoshchadzhen</c:v>
                </c:pt>
                <c:pt idx="12">
                  <c:v>UNIVER.UA/Мykhailo Hrushevskyi: Fond Derzhavnykh Paperiv</c:v>
                </c:pt>
                <c:pt idx="13">
                  <c:v>OTP Klasychnyi</c:v>
                </c:pt>
                <c:pt idx="14">
                  <c:v>UNIVER.UA/Yaroslav Mudryi: Fond Aktsii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'O_Diagram (RoR)'!$B$2:$B$23</c:f>
              <c:numCache>
                <c:formatCode>0.00%</c:formatCode>
                <c:ptCount val="22"/>
                <c:pt idx="0">
                  <c:v>-2.7210884353757736E-2</c:v>
                </c:pt>
                <c:pt idx="1">
                  <c:v>-1.7569006100454199E-2</c:v>
                </c:pt>
                <c:pt idx="2">
                  <c:v>-1.1513808247205826E-2</c:v>
                </c:pt>
                <c:pt idx="3">
                  <c:v>-2.030150624813043E-3</c:v>
                </c:pt>
                <c:pt idx="4">
                  <c:v>8.4291311288597903E-4</c:v>
                </c:pt>
                <c:pt idx="5">
                  <c:v>4.2234916735535144E-3</c:v>
                </c:pt>
                <c:pt idx="6">
                  <c:v>4.3047721684423834E-3</c:v>
                </c:pt>
                <c:pt idx="7">
                  <c:v>4.7968142241494593E-3</c:v>
                </c:pt>
                <c:pt idx="8">
                  <c:v>8.7205859436219058E-3</c:v>
                </c:pt>
                <c:pt idx="9">
                  <c:v>8.8682310779382156E-3</c:v>
                </c:pt>
                <c:pt idx="10">
                  <c:v>1.0604121421478485E-2</c:v>
                </c:pt>
                <c:pt idx="11">
                  <c:v>1.1377254359832056E-2</c:v>
                </c:pt>
                <c:pt idx="12">
                  <c:v>1.155596734408082E-2</c:v>
                </c:pt>
                <c:pt idx="13">
                  <c:v>1.3150251176288874E-2</c:v>
                </c:pt>
                <c:pt idx="14">
                  <c:v>1.4330524160022895E-2</c:v>
                </c:pt>
                <c:pt idx="15">
                  <c:v>2.2967384890709192E-3</c:v>
                </c:pt>
                <c:pt idx="16">
                  <c:v>-3.9908736084495966E-2</c:v>
                </c:pt>
                <c:pt idx="17">
                  <c:v>0</c:v>
                </c:pt>
                <c:pt idx="18">
                  <c:v>5.1753851589200206E-3</c:v>
                </c:pt>
                <c:pt idx="19">
                  <c:v>8.8028274365248294E-3</c:v>
                </c:pt>
                <c:pt idx="20">
                  <c:v>1.1917808219178082E-2</c:v>
                </c:pt>
                <c:pt idx="21">
                  <c:v>5.7616176610282288E-3</c:v>
                </c:pt>
              </c:numCache>
            </c:numRef>
          </c:val>
        </c:ser>
        <c:gapWidth val="60"/>
        <c:axId val="74019200"/>
        <c:axId val="74020736"/>
      </c:barChart>
      <c:catAx>
        <c:axId val="7401920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4020736"/>
        <c:crosses val="autoZero"/>
        <c:lblAlgn val="ctr"/>
        <c:lblOffset val="0"/>
        <c:tickLblSkip val="1"/>
        <c:tickMarkSkip val="1"/>
      </c:catAx>
      <c:valAx>
        <c:axId val="74020736"/>
        <c:scaling>
          <c:orientation val="minMax"/>
          <c:max val="2.0000000000000004E-2"/>
          <c:min val="-4.0000000000000008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4019200"/>
        <c:crosses val="autoZero"/>
        <c:crossBetween val="between"/>
        <c:majorUnit val="1.0000000000000002E-2"/>
        <c:minorUnit val="1.0000000000000002E-2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u="none" strike="noStrike" baseline="0">
                <a:effectLst/>
              </a:rPr>
              <a:t>Interval CIIs' NAV Dynamics for the Month</a:t>
            </a:r>
            <a:endParaRPr lang="ru-RU"/>
          </a:p>
        </c:rich>
      </c:tx>
      <c:layout>
        <c:manualLayout>
          <c:xMode val="edge"/>
          <c:yMode val="edge"/>
          <c:x val="0.31761007874015745"/>
          <c:y val="6.666890638670167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800088733280659E-2"/>
          <c:y val="0.34134477816150738"/>
          <c:w val="0.92802940874444717"/>
          <c:h val="0.43734799701943144"/>
        </c:manualLayout>
      </c:layout>
      <c:barChart>
        <c:barDir val="col"/>
        <c:grouping val="clustered"/>
        <c:ser>
          <c:idx val="1"/>
          <c:order val="0"/>
          <c:tx>
            <c:strRef>
              <c:f>'І_Dynamics NAV'!$C$32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Mode val="edge"/>
                  <c:yMode val="edge"/>
                  <c:x val="0.48561538888610289"/>
                  <c:y val="0.5973533617826375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0802243684382393"/>
                  <c:y val="0.56801904490938349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22684815549099"/>
                  <c:y val="0.26400885185929091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 NAV'!$B$33:$B$33</c:f>
              <c:strCache>
                <c:ptCount val="1"/>
                <c:pt idx="0">
                  <c:v>no data</c:v>
                </c:pt>
              </c:strCache>
            </c:strRef>
          </c:cat>
          <c:val>
            <c:numRef>
              <c:f>'І_Dynamics NAV'!$C$33:$C$33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'І_Dynamics NAV'!$E$32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71606337364973E-2"/>
                  <c:y val="-6.282663451719796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35361120574572896"/>
                  <c:y val="0.5920198496238643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55521759454193631"/>
                  <c:y val="0.58401958138570387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75522393263341225"/>
                  <c:y val="0.5866863374650908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42479461385273"/>
                  <c:y val="0.52535094763919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2839464981099"/>
                  <c:y val="0.2773426322562248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2864817346995"/>
                  <c:y val="0.3840128754316958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42872423056753"/>
                  <c:y val="0.5546852645124495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2028189272209"/>
                  <c:y val="0.5120171672422608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1891286496336"/>
                  <c:y val="0.3920131436698562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2058612111306"/>
                  <c:y val="0.3786793632729224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 NAV'!$B$33:$B$33</c:f>
              <c:strCache>
                <c:ptCount val="1"/>
                <c:pt idx="0">
                  <c:v>no data</c:v>
                </c:pt>
              </c:strCache>
            </c:strRef>
          </c:cat>
          <c:val>
            <c:numRef>
              <c:f>'І_Dynamics NAV'!$E$33:$E$33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overlap val="-20"/>
        <c:axId val="75538816"/>
        <c:axId val="75540352"/>
      </c:barChart>
      <c:lineChart>
        <c:grouping val="standard"/>
        <c:ser>
          <c:idx val="2"/>
          <c:order val="2"/>
          <c:tx>
            <c:strRef>
              <c:f>'І_Dynamics NAV'!$D$32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646061792527935E-3"/>
                  <c:y val="-5.519099279151529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32561031841292237"/>
                  <c:y val="0.5786860692269303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52961678326622741"/>
                  <c:y val="0.60802038610018516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72402294389114186"/>
                  <c:y val="0.56535228882999644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456236284050215"/>
                  <c:y val="0.61868741041773223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2390728104614"/>
                  <c:y val="0.62135416649711883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2783689776105"/>
                  <c:y val="0.3626788267966016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22824253561561"/>
                  <c:y val="1.0667024317547111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2791295485874"/>
                  <c:y val="1.0667024317547111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1982555013596"/>
                  <c:y val="1.0667024317547111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1810158925446"/>
                  <c:y val="0.5866863374650908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1987625486775"/>
                  <c:y val="1.0667024317547111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'І_Dynamics NAV'!$D$33:$D$33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marker val="1"/>
        <c:axId val="75541888"/>
        <c:axId val="75555968"/>
      </c:lineChart>
      <c:catAx>
        <c:axId val="7553881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40352"/>
        <c:crosses val="autoZero"/>
        <c:lblAlgn val="ctr"/>
        <c:lblOffset val="100"/>
        <c:tickLblSkip val="1"/>
        <c:tickMarkSkip val="1"/>
      </c:catAx>
      <c:valAx>
        <c:axId val="75540352"/>
        <c:scaling>
          <c:orientation val="minMax"/>
          <c:max val="1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38816"/>
        <c:crosses val="autoZero"/>
        <c:crossBetween val="between"/>
      </c:valAx>
      <c:catAx>
        <c:axId val="75541888"/>
        <c:scaling>
          <c:orientation val="minMax"/>
        </c:scaling>
        <c:delete val="1"/>
        <c:axPos val="b"/>
        <c:tickLblPos val="none"/>
        <c:crossAx val="75555968"/>
        <c:crosses val="autoZero"/>
        <c:lblAlgn val="ctr"/>
        <c:lblOffset val="100"/>
      </c:catAx>
      <c:valAx>
        <c:axId val="75555968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418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2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 i="1" baseline="0">
                <a:effectLst/>
              </a:rPr>
              <a:t>Return on Interval Funds,</a:t>
            </a:r>
            <a:br>
              <a:rPr lang="en-US" sz="1800" b="1" i="1" baseline="0">
                <a:effectLst/>
              </a:rPr>
            </a:br>
            <a:r>
              <a:rPr lang="en-US" sz="1800" b="1" i="1" baseline="0">
                <a:effectLst/>
              </a:rPr>
              <a:t>
Bank Deposits and Indices for the Mont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28122690755026181"/>
          <c:y val="7.974649101876620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9794119938624E-2"/>
          <c:y val="0.15151982715712156"/>
          <c:w val="0.92896248455690911"/>
          <c:h val="0.7926879378640989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'І_Diagram (RoR)'!$A$2:$A$9</c:f>
              <c:strCache>
                <c:ptCount val="8"/>
                <c:pt idx="0">
                  <c:v>no data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"Gold" deposit (at official rate of gold)</c:v>
                </c:pt>
              </c:strCache>
            </c:strRef>
          </c:cat>
          <c:val>
            <c:numRef>
              <c:f>'І_Diagram (RoR)'!$B$2:$B$9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-3.9908736084495966E-2</c:v>
                </c:pt>
                <c:pt idx="3">
                  <c:v>0</c:v>
                </c:pt>
                <c:pt idx="4">
                  <c:v>5.1753851589200206E-3</c:v>
                </c:pt>
                <c:pt idx="5">
                  <c:v>8.8028274365248294E-3</c:v>
                </c:pt>
                <c:pt idx="6">
                  <c:v>1.1917808219178082E-2</c:v>
                </c:pt>
                <c:pt idx="7">
                  <c:v>5.7616176610282288E-3</c:v>
                </c:pt>
              </c:numCache>
            </c:numRef>
          </c:val>
        </c:ser>
        <c:gapWidth val="60"/>
        <c:axId val="75433088"/>
        <c:axId val="75434624"/>
      </c:barChart>
      <c:catAx>
        <c:axId val="7543308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5434624"/>
        <c:crosses val="autoZero"/>
        <c:lblAlgn val="ctr"/>
        <c:lblOffset val="100"/>
        <c:tickLblSkip val="1"/>
        <c:tickMarkSkip val="1"/>
      </c:catAx>
      <c:valAx>
        <c:axId val="75434624"/>
        <c:scaling>
          <c:orientation val="minMax"/>
          <c:max val="2.0000000000000004E-2"/>
          <c:min val="-4.0000000000000008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5433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u="none" strike="noStrike" baseline="0">
                <a:effectLst/>
              </a:rPr>
              <a:t>Closed-End CIIs' NAV Dynamics for the Month</a:t>
            </a:r>
            <a:endParaRPr lang="ru-RU"/>
          </a:p>
        </c:rich>
      </c:tx>
      <c:layout>
        <c:manualLayout>
          <c:xMode val="edge"/>
          <c:yMode val="edge"/>
          <c:x val="0.3670099274575031"/>
          <c:y val="5.325630154218888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40457783030417E-2"/>
          <c:y val="0.32841310088411785"/>
          <c:w val="0.928904955513286"/>
          <c:h val="0.45859487060394821"/>
        </c:manualLayout>
      </c:layout>
      <c:barChart>
        <c:barDir val="col"/>
        <c:grouping val="clustered"/>
        <c:ser>
          <c:idx val="1"/>
          <c:order val="0"/>
          <c:tx>
            <c:strRef>
              <c:f>'C_Dynamics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1.9218281867998679E-3"/>
                  <c:y val="-1.203978519891435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871106435752745"/>
                  <c:y val="0.59173531690832037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854159843772965"/>
                  <c:y val="0.3609585433140754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50591112937123"/>
                  <c:y val="0.58285928715469548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1946211692083"/>
                  <c:y val="0.51185104912569701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9178981447159"/>
                  <c:y val="0.5148097257102384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7537704916903"/>
                  <c:y val="0.5059336959566135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5762844954812"/>
                  <c:y val="0.51480972571023842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564852595977"/>
                  <c:y val="0.5858179637392367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7575980265312"/>
                  <c:y val="0.7189584100436091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7385110573429"/>
                  <c:y val="0.7189584100436091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9446148310817"/>
                  <c:y val="0.94973518363785392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2137081383998"/>
                  <c:y val="0.47930560669573935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NAV'!$B$35:$B$36</c:f>
              <c:strCache>
                <c:ptCount val="2"/>
                <c:pt idx="0">
                  <c:v> KINTO-Hold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NAV'!$C$35:$C$36</c:f>
              <c:numCache>
                <c:formatCode>#,##0.00</c:formatCode>
                <c:ptCount val="2"/>
                <c:pt idx="0">
                  <c:v>17.679749999999999</c:v>
                </c:pt>
                <c:pt idx="1">
                  <c:v>-92.269200000000197</c:v>
                </c:pt>
              </c:numCache>
            </c:numRef>
          </c:val>
        </c:ser>
        <c:ser>
          <c:idx val="0"/>
          <c:order val="1"/>
          <c:tx>
            <c:strRef>
              <c:f>'C_Dynamics NAV'!$E$34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2709436934581"/>
                  <c:y val="0.514809725710238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9808623257856"/>
                  <c:y val="0.49705766620298902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8701933979969"/>
                  <c:y val="0.5148097257102384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NAV'!$B$35:$B$36</c:f>
              <c:strCache>
                <c:ptCount val="2"/>
                <c:pt idx="0">
                  <c:v> KINTO-Hold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72269184"/>
        <c:axId val="72754304"/>
      </c:barChart>
      <c:lineChart>
        <c:grouping val="standard"/>
        <c:ser>
          <c:idx val="2"/>
          <c:order val="2"/>
          <c:tx>
            <c:strRef>
              <c:f>'C_Dynamics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27542391547754E-3"/>
                  <c:y val="-5.512620140696211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2853277362064919E-3"/>
                  <c:y val="2.947882257387757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21049149492652"/>
                  <c:y val="0.57694193398561233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7461407745172"/>
                  <c:y val="1.1834706338166407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21049149492652"/>
                  <c:y val="1.1834706338166407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828191924774"/>
                  <c:y val="1.1834706338166407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90285924250177"/>
                  <c:y val="0.860974886101606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5591239699689"/>
                  <c:y val="0.89352032853156349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4274416293117"/>
                  <c:y val="0.872809592439772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4083546601245"/>
                  <c:y val="0.93198312413060436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4026260341164"/>
                  <c:y val="0.97636327289872848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71774352911862"/>
                  <c:y val="0.9970740089905196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4923322540583"/>
                  <c:y val="0.6597848783527772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'C_Dynamics NAV'!$D$35:$D$36</c:f>
              <c:numCache>
                <c:formatCode>0.00%</c:formatCode>
                <c:ptCount val="2"/>
                <c:pt idx="0">
                  <c:v>4.942944943677449E-3</c:v>
                </c:pt>
                <c:pt idx="1">
                  <c:v>-2.4741610293096853E-2</c:v>
                </c:pt>
              </c:numCache>
            </c:numRef>
          </c:val>
        </c:ser>
        <c:dLbls>
          <c:showVal val="1"/>
        </c:dLbls>
        <c:marker val="1"/>
        <c:axId val="72755840"/>
        <c:axId val="72774016"/>
      </c:lineChart>
      <c:catAx>
        <c:axId val="7226918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754304"/>
        <c:crosses val="autoZero"/>
        <c:lblAlgn val="ctr"/>
        <c:lblOffset val="100"/>
        <c:tickLblSkip val="1"/>
        <c:tickMarkSkip val="1"/>
      </c:catAx>
      <c:valAx>
        <c:axId val="7275430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269184"/>
        <c:crosses val="autoZero"/>
        <c:crossBetween val="between"/>
      </c:valAx>
      <c:catAx>
        <c:axId val="72755840"/>
        <c:scaling>
          <c:orientation val="minMax"/>
        </c:scaling>
        <c:delete val="1"/>
        <c:axPos val="b"/>
        <c:tickLblPos val="none"/>
        <c:crossAx val="72774016"/>
        <c:crosses val="autoZero"/>
        <c:lblAlgn val="ctr"/>
        <c:lblOffset val="100"/>
      </c:catAx>
      <c:valAx>
        <c:axId val="72774016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75584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278805120910385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800" b="1" i="1" baseline="0">
                <a:effectLst/>
              </a:rPr>
              <a:t>Return on Closed-End Funds,</a:t>
            </a:r>
            <a:br>
              <a:rPr lang="en-US" sz="1800" b="1" i="1" baseline="0">
                <a:effectLst/>
              </a:rPr>
            </a:br>
            <a:r>
              <a:rPr lang="en-US" sz="1800" b="1" i="1" baseline="0">
                <a:effectLst/>
              </a:rPr>
              <a:t>
Bank Deposits and Indices for the Mont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28472419968482959"/>
          <c:y val="9.389999958925322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582300249222E-2"/>
          <c:y val="0.17840920900604604"/>
          <c:w val="0.96506525011337496"/>
          <c:h val="0.7668466001137067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'C_Diagram (RoR)'!$A$2:$A$10</c:f>
              <c:strCache>
                <c:ptCount val="9"/>
                <c:pt idx="0">
                  <c:v>Іndeks Ukrainskoi Birzhi</c:v>
                </c:pt>
                <c:pt idx="1">
                  <c:v> KINTO-Hold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 (RoR)'!$B$2:$B$10</c:f>
              <c:numCache>
                <c:formatCode>0.00%</c:formatCode>
                <c:ptCount val="9"/>
                <c:pt idx="0">
                  <c:v>-2.4741533852312148E-2</c:v>
                </c:pt>
                <c:pt idx="1">
                  <c:v>4.9430985806175887E-3</c:v>
                </c:pt>
                <c:pt idx="2">
                  <c:v>-9.8992176358472794E-3</c:v>
                </c:pt>
                <c:pt idx="3">
                  <c:v>-3.9908736084495966E-2</c:v>
                </c:pt>
                <c:pt idx="4">
                  <c:v>0</c:v>
                </c:pt>
                <c:pt idx="5">
                  <c:v>5.1753851589200206E-3</c:v>
                </c:pt>
                <c:pt idx="6">
                  <c:v>8.8028274365248294E-3</c:v>
                </c:pt>
                <c:pt idx="7">
                  <c:v>1.1917808219178082E-2</c:v>
                </c:pt>
                <c:pt idx="8">
                  <c:v>5.7616176610282288E-3</c:v>
                </c:pt>
              </c:numCache>
            </c:numRef>
          </c:val>
        </c:ser>
        <c:gapWidth val="60"/>
        <c:axId val="70818048"/>
        <c:axId val="70832128"/>
      </c:barChart>
      <c:catAx>
        <c:axId val="7081804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0832128"/>
        <c:crosses val="autoZero"/>
        <c:lblAlgn val="ctr"/>
        <c:lblOffset val="100"/>
        <c:tickLblSkip val="1"/>
        <c:tickMarkSkip val="1"/>
      </c:catAx>
      <c:valAx>
        <c:axId val="70832128"/>
        <c:scaling>
          <c:orientation val="minMax"/>
          <c:max val="2.0000000000000004E-2"/>
          <c:min val="-4.0000000000000008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0818048"/>
        <c:crosses val="autoZero"/>
        <c:crossBetween val="between"/>
        <c:majorUnit val="1.0000000000000002E-2"/>
        <c:minorUnit val="1.0000000000000002E-2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2049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39</xdr:row>
      <xdr:rowOff>133350</xdr:rowOff>
    </xdr:to>
    <xdr:graphicFrame macro="">
      <xdr:nvGraphicFramePr>
        <xdr:cNvPr id="205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512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104775</xdr:rowOff>
    </xdr:from>
    <xdr:to>
      <xdr:col>7</xdr:col>
      <xdr:colOff>38100</xdr:colOff>
      <xdr:row>51</xdr:row>
      <xdr:rowOff>142875</xdr:rowOff>
    </xdr:to>
    <xdr:graphicFrame macro="">
      <xdr:nvGraphicFramePr>
        <xdr:cNvPr id="7169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47</xdr:row>
      <xdr:rowOff>38100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19050</xdr:rowOff>
    </xdr:from>
    <xdr:to>
      <xdr:col>7</xdr:col>
      <xdr:colOff>9525</xdr:colOff>
      <xdr:row>29</xdr:row>
      <xdr:rowOff>152400</xdr:rowOff>
    </xdr:to>
    <xdr:graphicFrame macro="">
      <xdr:nvGraphicFramePr>
        <xdr:cNvPr id="1126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104775</xdr:rowOff>
    </xdr:from>
    <xdr:to>
      <xdr:col>18</xdr:col>
      <xdr:colOff>276225</xdr:colOff>
      <xdr:row>35</xdr:row>
      <xdr:rowOff>114300</xdr:rowOff>
    </xdr:to>
    <xdr:graphicFrame macro="">
      <xdr:nvGraphicFramePr>
        <xdr:cNvPr id="133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5361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57150</xdr:rowOff>
    </xdr:from>
    <xdr:to>
      <xdr:col>18</xdr:col>
      <xdr:colOff>428625</xdr:colOff>
      <xdr:row>36</xdr:row>
      <xdr:rowOff>95250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35"/>
  <sheetViews>
    <sheetView tabSelected="1" zoomScale="85" workbookViewId="0">
      <selection activeCell="A3" sqref="A3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182" t="s">
        <v>102</v>
      </c>
      <c r="B1" s="182"/>
      <c r="C1" s="182"/>
      <c r="D1" s="65"/>
      <c r="E1" s="65"/>
      <c r="F1" s="65"/>
    </row>
    <row r="2" spans="1:14" ht="30.75" thickBot="1">
      <c r="A2" s="183" t="s">
        <v>103</v>
      </c>
      <c r="B2" s="183" t="s">
        <v>17</v>
      </c>
      <c r="C2" s="183" t="s">
        <v>16</v>
      </c>
      <c r="D2" s="184" t="s">
        <v>104</v>
      </c>
      <c r="E2" s="184" t="s">
        <v>105</v>
      </c>
      <c r="F2" s="184" t="s">
        <v>106</v>
      </c>
      <c r="G2" s="2"/>
      <c r="I2" s="1"/>
    </row>
    <row r="3" spans="1:14" ht="14.25">
      <c r="A3" s="78" t="s">
        <v>107</v>
      </c>
      <c r="B3" s="79">
        <v>0</v>
      </c>
      <c r="C3" s="79">
        <v>-7.4401001346597662E-2</v>
      </c>
      <c r="D3" s="79">
        <v>3.9756551078708865E-3</v>
      </c>
      <c r="E3" s="79" t="s">
        <v>59</v>
      </c>
      <c r="F3" s="79">
        <v>1.1895876698211683E-2</v>
      </c>
      <c r="G3" s="53"/>
      <c r="H3" s="53"/>
      <c r="I3" s="2"/>
      <c r="J3" s="2"/>
      <c r="K3" s="2"/>
      <c r="L3" s="2"/>
    </row>
    <row r="4" spans="1:14" ht="14.25">
      <c r="A4" s="78" t="s">
        <v>108</v>
      </c>
      <c r="B4" s="79">
        <v>0</v>
      </c>
      <c r="C4" s="79">
        <v>-3.9908736084495966E-2</v>
      </c>
      <c r="D4" s="79">
        <v>2.2967384890709192E-3</v>
      </c>
      <c r="E4" s="79" t="s">
        <v>59</v>
      </c>
      <c r="F4" s="79">
        <v>-9.8992176358472794E-3</v>
      </c>
      <c r="G4" s="53"/>
      <c r="H4" s="53"/>
      <c r="I4" s="2"/>
      <c r="J4" s="2"/>
      <c r="K4" s="2"/>
      <c r="L4" s="2"/>
    </row>
    <row r="5" spans="1:14" ht="15" thickBot="1">
      <c r="A5" s="68" t="s">
        <v>109</v>
      </c>
      <c r="B5" s="70">
        <v>0</v>
      </c>
      <c r="C5" s="70">
        <v>-0.11134048750393011</v>
      </c>
      <c r="D5" s="70">
        <v>6.302512393766683E-3</v>
      </c>
      <c r="E5" s="70" t="s">
        <v>59</v>
      </c>
      <c r="F5" s="70">
        <v>1.3461324805179586E-3</v>
      </c>
      <c r="G5" s="53"/>
      <c r="H5" s="53"/>
      <c r="I5" s="2"/>
      <c r="J5" s="2"/>
      <c r="K5" s="2"/>
      <c r="L5" s="2"/>
    </row>
    <row r="6" spans="1:14" ht="14.25">
      <c r="A6" s="63"/>
      <c r="B6" s="62"/>
      <c r="C6" s="62"/>
      <c r="D6" s="64"/>
      <c r="E6" s="64"/>
      <c r="F6" s="64"/>
      <c r="G6" s="10"/>
      <c r="J6" s="2"/>
      <c r="K6" s="2"/>
      <c r="L6" s="2"/>
      <c r="M6" s="2"/>
      <c r="N6" s="2"/>
    </row>
    <row r="7" spans="1:14" ht="14.25">
      <c r="A7" s="63"/>
      <c r="B7" s="64"/>
      <c r="C7" s="64"/>
      <c r="D7" s="64"/>
      <c r="E7" s="64"/>
      <c r="F7" s="64"/>
      <c r="J7" s="4"/>
      <c r="K7" s="4"/>
      <c r="L7" s="4"/>
      <c r="M7" s="4"/>
      <c r="N7" s="4"/>
    </row>
    <row r="8" spans="1:14" ht="14.25">
      <c r="A8" s="63"/>
      <c r="B8" s="64"/>
      <c r="C8" s="64"/>
      <c r="D8" s="64"/>
      <c r="E8" s="64"/>
      <c r="F8" s="64"/>
    </row>
    <row r="9" spans="1:14" ht="14.25">
      <c r="A9" s="63"/>
      <c r="B9" s="64"/>
      <c r="C9" s="64"/>
      <c r="D9" s="64"/>
      <c r="E9" s="64"/>
      <c r="F9" s="64"/>
    </row>
    <row r="10" spans="1:14" ht="14.25">
      <c r="A10" s="63"/>
      <c r="B10" s="64"/>
      <c r="C10" s="64"/>
      <c r="D10" s="64"/>
      <c r="E10" s="64"/>
      <c r="F10" s="64"/>
      <c r="N10" s="10"/>
    </row>
    <row r="11" spans="1:14" ht="14.25">
      <c r="A11" s="63"/>
      <c r="B11" s="64"/>
      <c r="C11" s="64"/>
      <c r="D11" s="64"/>
      <c r="E11" s="64"/>
      <c r="F11" s="64"/>
    </row>
    <row r="12" spans="1:14" ht="14.25">
      <c r="A12" s="63"/>
      <c r="B12" s="64"/>
      <c r="C12" s="64"/>
      <c r="D12" s="64"/>
      <c r="E12" s="64"/>
      <c r="F12" s="64"/>
    </row>
    <row r="13" spans="1:14" ht="14.25">
      <c r="A13" s="63"/>
      <c r="B13" s="64"/>
      <c r="C13" s="64"/>
      <c r="D13" s="64"/>
      <c r="E13" s="64"/>
      <c r="F13" s="64"/>
    </row>
    <row r="14" spans="1:14" ht="14.25">
      <c r="A14" s="63"/>
      <c r="B14" s="64"/>
      <c r="C14" s="64"/>
      <c r="D14" s="64"/>
      <c r="E14" s="64"/>
      <c r="F14" s="64"/>
    </row>
    <row r="15" spans="1:14" ht="14.25">
      <c r="A15" s="63"/>
      <c r="B15" s="64"/>
      <c r="C15" s="64"/>
      <c r="D15" s="64"/>
      <c r="E15" s="64"/>
      <c r="F15" s="64"/>
    </row>
    <row r="16" spans="1:14" ht="14.25">
      <c r="A16" s="63"/>
      <c r="B16" s="64"/>
      <c r="C16" s="64"/>
      <c r="D16" s="64"/>
      <c r="E16" s="64"/>
      <c r="F16" s="64"/>
    </row>
    <row r="17" spans="1:6" ht="14.25">
      <c r="A17" s="63"/>
      <c r="B17" s="64"/>
      <c r="C17" s="64"/>
      <c r="D17" s="64"/>
      <c r="E17" s="64"/>
      <c r="F17" s="64"/>
    </row>
    <row r="18" spans="1:6" ht="14.25">
      <c r="A18" s="63"/>
      <c r="B18" s="64"/>
      <c r="C18" s="64"/>
      <c r="D18" s="64"/>
      <c r="E18" s="64"/>
      <c r="F18" s="64"/>
    </row>
    <row r="19" spans="1:6" ht="14.25">
      <c r="A19" s="63"/>
      <c r="B19" s="64"/>
      <c r="C19" s="64"/>
      <c r="D19" s="64"/>
      <c r="E19" s="64"/>
      <c r="F19" s="64"/>
    </row>
    <row r="20" spans="1:6" ht="14.25">
      <c r="A20" s="63"/>
      <c r="B20" s="64"/>
      <c r="C20" s="64"/>
      <c r="D20" s="64"/>
      <c r="E20" s="64"/>
      <c r="F20" s="64"/>
    </row>
    <row r="21" spans="1:6" ht="15" thickBot="1">
      <c r="A21" s="63"/>
      <c r="B21" s="64"/>
      <c r="C21" s="64"/>
      <c r="D21" s="64"/>
      <c r="E21" s="64"/>
      <c r="F21" s="64"/>
    </row>
    <row r="22" spans="1:6" ht="15.75" thickBot="1">
      <c r="A22" s="184" t="s">
        <v>110</v>
      </c>
      <c r="B22" s="185" t="s">
        <v>111</v>
      </c>
      <c r="C22" s="186" t="s">
        <v>112</v>
      </c>
      <c r="D22" s="67"/>
      <c r="E22" s="64"/>
      <c r="F22" s="64"/>
    </row>
    <row r="23" spans="1:6" ht="14.25">
      <c r="A23" s="158" t="s">
        <v>16</v>
      </c>
      <c r="B23" s="26">
        <v>-3.9908736084495966E-2</v>
      </c>
      <c r="C23" s="59">
        <v>-0.11134048750393011</v>
      </c>
      <c r="D23" s="67"/>
      <c r="E23" s="64"/>
      <c r="F23" s="64"/>
    </row>
    <row r="24" spans="1:6" ht="14.25">
      <c r="A24" s="158" t="s">
        <v>113</v>
      </c>
      <c r="B24" s="26">
        <v>-7.2078494791294467E-5</v>
      </c>
      <c r="C24" s="59">
        <v>-1.3347574884524427E-2</v>
      </c>
      <c r="D24" s="67"/>
      <c r="E24" s="64"/>
      <c r="F24" s="64"/>
    </row>
    <row r="25" spans="1:6" ht="14.25">
      <c r="A25" s="158" t="s">
        <v>17</v>
      </c>
      <c r="B25" s="26">
        <v>0</v>
      </c>
      <c r="C25" s="59">
        <v>0</v>
      </c>
      <c r="D25" s="67"/>
      <c r="E25" s="64"/>
      <c r="F25" s="64"/>
    </row>
    <row r="26" spans="1:6" ht="14.25">
      <c r="A26" s="158" t="s">
        <v>114</v>
      </c>
      <c r="B26" s="26">
        <v>2.2177807251843262E-2</v>
      </c>
      <c r="C26" s="59">
        <v>3.4674076680160981E-2</v>
      </c>
      <c r="D26" s="67"/>
      <c r="E26" s="64"/>
      <c r="F26" s="64"/>
    </row>
    <row r="27" spans="1:6" ht="14.25">
      <c r="A27" s="158" t="s">
        <v>115</v>
      </c>
      <c r="B27" s="26">
        <v>3.5351813759101569E-2</v>
      </c>
      <c r="C27" s="59">
        <v>5.0940054459790218E-2</v>
      </c>
      <c r="D27" s="67"/>
      <c r="E27" s="64"/>
      <c r="F27" s="64"/>
    </row>
    <row r="28" spans="1:6" ht="14.25">
      <c r="A28" s="158" t="s">
        <v>116</v>
      </c>
      <c r="B28" s="26">
        <v>4.5814067402755398E-2</v>
      </c>
      <c r="C28" s="59">
        <v>5.5311002385437957E-2</v>
      </c>
      <c r="D28" s="67"/>
      <c r="E28" s="64"/>
      <c r="F28" s="64"/>
    </row>
    <row r="29" spans="1:6" ht="14.25">
      <c r="A29" s="158" t="s">
        <v>117</v>
      </c>
      <c r="B29" s="26">
        <v>5.1720615397315317E-2</v>
      </c>
      <c r="C29" s="59">
        <v>6.8438497808098075E-2</v>
      </c>
      <c r="D29" s="67"/>
      <c r="E29" s="64"/>
      <c r="F29" s="64"/>
    </row>
    <row r="30" spans="1:6" ht="14.25">
      <c r="A30" s="158" t="s">
        <v>118</v>
      </c>
      <c r="B30" s="26">
        <v>6.0635302167676874E-2</v>
      </c>
      <c r="C30" s="59">
        <v>3.2057328456374101E-2</v>
      </c>
      <c r="D30" s="67"/>
      <c r="E30" s="64"/>
      <c r="F30" s="64"/>
    </row>
    <row r="31" spans="1:6" ht="14.25">
      <c r="A31" s="158" t="s">
        <v>119</v>
      </c>
      <c r="B31" s="26">
        <v>6.6281263178015859E-2</v>
      </c>
      <c r="C31" s="59">
        <v>-3.1438830225623993E-2</v>
      </c>
      <c r="D31" s="67"/>
      <c r="E31" s="64"/>
      <c r="F31" s="64"/>
    </row>
    <row r="32" spans="1:6" ht="14.25">
      <c r="A32" s="158" t="s">
        <v>120</v>
      </c>
      <c r="B32" s="26">
        <v>7.9353570494542058E-2</v>
      </c>
      <c r="C32" s="59">
        <v>0.17039179516479885</v>
      </c>
      <c r="D32" s="67"/>
      <c r="E32" s="64"/>
      <c r="F32" s="64"/>
    </row>
    <row r="33" spans="1:6" ht="29.25" thickBot="1">
      <c r="A33" s="187" t="s">
        <v>121</v>
      </c>
      <c r="B33" s="69">
        <v>8.1268042531064566E-2</v>
      </c>
      <c r="C33" s="70">
        <v>1.3526368687666768E-2</v>
      </c>
      <c r="D33" s="67"/>
      <c r="E33" s="64"/>
      <c r="F33" s="64"/>
    </row>
    <row r="34" spans="1:6" ht="14.25">
      <c r="A34" s="63"/>
      <c r="B34" s="64"/>
      <c r="C34" s="64"/>
      <c r="D34" s="67"/>
      <c r="E34" s="64"/>
      <c r="F34" s="64"/>
    </row>
    <row r="35" spans="1:6" ht="14.25">
      <c r="A35" s="63"/>
      <c r="B35" s="64"/>
      <c r="C35" s="64"/>
      <c r="D35" s="67"/>
      <c r="E35" s="64"/>
      <c r="F35" s="64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6"/>
  <sheetViews>
    <sheetView zoomScale="85" workbookViewId="0">
      <selection activeCell="B3" sqref="B3"/>
    </sheetView>
  </sheetViews>
  <sheetFormatPr defaultRowHeight="14.25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89" t="s">
        <v>46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1" ht="45.75" thickBot="1">
      <c r="A2" s="157" t="s">
        <v>23</v>
      </c>
      <c r="B2" s="167" t="s">
        <v>11</v>
      </c>
      <c r="C2" s="15" t="s">
        <v>47</v>
      </c>
      <c r="D2" s="40" t="s">
        <v>48</v>
      </c>
      <c r="E2" s="40" t="s">
        <v>49</v>
      </c>
      <c r="F2" s="40" t="s">
        <v>50</v>
      </c>
      <c r="G2" s="40" t="s">
        <v>51</v>
      </c>
      <c r="H2" s="40" t="s">
        <v>52</v>
      </c>
      <c r="I2" s="17" t="s">
        <v>53</v>
      </c>
      <c r="J2" s="18" t="s">
        <v>54</v>
      </c>
    </row>
    <row r="3" spans="1:11" ht="14.25" customHeight="1">
      <c r="A3" s="21">
        <v>1</v>
      </c>
      <c r="B3" s="159" t="s">
        <v>13</v>
      </c>
      <c r="C3" s="168" t="s">
        <v>55</v>
      </c>
      <c r="D3" s="169" t="s">
        <v>56</v>
      </c>
      <c r="E3" s="75">
        <v>3637043.44</v>
      </c>
      <c r="F3" s="76">
        <v>152637</v>
      </c>
      <c r="G3" s="75">
        <v>23.828099999999999</v>
      </c>
      <c r="H3" s="46">
        <v>100</v>
      </c>
      <c r="I3" s="188" t="s">
        <v>93</v>
      </c>
      <c r="J3" s="77" t="s">
        <v>5</v>
      </c>
      <c r="K3" s="43"/>
    </row>
    <row r="4" spans="1:11" ht="14.25" customHeight="1">
      <c r="A4" s="21">
        <v>2</v>
      </c>
      <c r="B4" s="159" t="s">
        <v>14</v>
      </c>
      <c r="C4" s="168" t="s">
        <v>55</v>
      </c>
      <c r="D4" s="170" t="s">
        <v>57</v>
      </c>
      <c r="E4" s="75">
        <v>3594444.25</v>
      </c>
      <c r="F4" s="76">
        <v>173506</v>
      </c>
      <c r="G4" s="75">
        <v>20.7165</v>
      </c>
      <c r="H4" s="46">
        <v>10</v>
      </c>
      <c r="I4" s="188" t="s">
        <v>93</v>
      </c>
      <c r="J4" s="77" t="s">
        <v>5</v>
      </c>
      <c r="K4" s="43"/>
    </row>
    <row r="5" spans="1:11" ht="15.75" thickBot="1">
      <c r="A5" s="190" t="s">
        <v>30</v>
      </c>
      <c r="B5" s="191"/>
      <c r="C5" s="101" t="s">
        <v>2</v>
      </c>
      <c r="D5" s="101" t="s">
        <v>2</v>
      </c>
      <c r="E5" s="87">
        <f>SUM(E3:E4)</f>
        <v>7231487.6899999995</v>
      </c>
      <c r="F5" s="88">
        <f>SUM(F3:F4)</f>
        <v>326143</v>
      </c>
      <c r="G5" s="101" t="s">
        <v>2</v>
      </c>
      <c r="H5" s="101" t="s">
        <v>2</v>
      </c>
      <c r="I5" s="101" t="s">
        <v>2</v>
      </c>
      <c r="J5" s="102" t="s">
        <v>2</v>
      </c>
    </row>
    <row r="6" spans="1:11" ht="15" thickBot="1">
      <c r="A6" s="208"/>
      <c r="B6" s="208"/>
      <c r="C6" s="208"/>
      <c r="D6" s="208"/>
      <c r="E6" s="208"/>
      <c r="F6" s="208"/>
      <c r="G6" s="208"/>
      <c r="H6" s="208"/>
      <c r="I6" s="141"/>
      <c r="J6" s="141"/>
    </row>
  </sheetData>
  <mergeCells count="3">
    <mergeCell ref="A1:J1"/>
    <mergeCell ref="A5:B5"/>
    <mergeCell ref="A6:H6"/>
  </mergeCells>
  <phoneticPr fontId="11" type="noConversion"/>
  <hyperlinks>
    <hyperlink ref="J5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12"/>
  <sheetViews>
    <sheetView zoomScale="85" workbookViewId="0">
      <selection activeCell="B4" sqref="B4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4" customFormat="1" ht="16.5" thickBot="1">
      <c r="A1" s="204" t="s">
        <v>34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" s="22" customFormat="1" ht="15.75" customHeight="1" thickBot="1">
      <c r="A2" s="196" t="s">
        <v>23</v>
      </c>
      <c r="B2" s="91"/>
      <c r="C2" s="92"/>
      <c r="D2" s="93"/>
      <c r="E2" s="197" t="s">
        <v>35</v>
      </c>
      <c r="F2" s="197"/>
      <c r="G2" s="197"/>
      <c r="H2" s="197"/>
      <c r="I2" s="197"/>
      <c r="J2" s="197"/>
      <c r="K2" s="197"/>
    </row>
    <row r="3" spans="1:11" s="22" customFormat="1" ht="51.75" thickBot="1">
      <c r="A3" s="196"/>
      <c r="B3" s="94" t="s">
        <v>11</v>
      </c>
      <c r="C3" s="165" t="s">
        <v>43</v>
      </c>
      <c r="D3" s="165" t="s">
        <v>44</v>
      </c>
      <c r="E3" s="17" t="s">
        <v>36</v>
      </c>
      <c r="F3" s="17" t="s">
        <v>37</v>
      </c>
      <c r="G3" s="17" t="s">
        <v>38</v>
      </c>
      <c r="H3" s="17" t="s">
        <v>39</v>
      </c>
      <c r="I3" s="17" t="s">
        <v>40</v>
      </c>
      <c r="J3" s="18" t="s">
        <v>41</v>
      </c>
      <c r="K3" s="164" t="s">
        <v>42</v>
      </c>
    </row>
    <row r="4" spans="1:11" s="22" customFormat="1" collapsed="1">
      <c r="A4" s="21">
        <v>1</v>
      </c>
      <c r="B4" s="159" t="s">
        <v>13</v>
      </c>
      <c r="C4" s="95">
        <v>40555</v>
      </c>
      <c r="D4" s="95">
        <v>40626</v>
      </c>
      <c r="E4" s="89">
        <v>-2.4741533852312148E-2</v>
      </c>
      <c r="F4" s="89">
        <v>0.10284132721777639</v>
      </c>
      <c r="G4" s="89">
        <v>0.10293321236975972</v>
      </c>
      <c r="H4" s="89">
        <v>0.50464120633477316</v>
      </c>
      <c r="I4" s="89">
        <v>2.1867039479891215E-2</v>
      </c>
      <c r="J4" s="96">
        <v>-0.76171900000000003</v>
      </c>
      <c r="K4" s="110">
        <v>-0.10488057638267734</v>
      </c>
    </row>
    <row r="5" spans="1:11" s="22" customFormat="1">
      <c r="A5" s="21">
        <v>2</v>
      </c>
      <c r="B5" s="159" t="s">
        <v>14</v>
      </c>
      <c r="C5" s="95">
        <v>41848</v>
      </c>
      <c r="D5" s="95">
        <v>42032</v>
      </c>
      <c r="E5" s="89">
        <v>4.9430985806175887E-3</v>
      </c>
      <c r="F5" s="89">
        <v>4.2853834846867889E-2</v>
      </c>
      <c r="G5" s="89">
        <v>9.0801390058972142E-2</v>
      </c>
      <c r="H5" s="89">
        <v>0.15410327403998836</v>
      </c>
      <c r="I5" s="89">
        <v>-1.9174774518855298E-2</v>
      </c>
      <c r="J5" s="96">
        <v>1.07165</v>
      </c>
      <c r="K5" s="147">
        <v>8.3393498037512614E-2</v>
      </c>
    </row>
    <row r="6" spans="1:11" s="22" customFormat="1" ht="15.75" collapsed="1" thickBot="1">
      <c r="A6" s="142"/>
      <c r="B6" s="166" t="s">
        <v>45</v>
      </c>
      <c r="C6" s="143" t="s">
        <v>2</v>
      </c>
      <c r="D6" s="143" t="s">
        <v>2</v>
      </c>
      <c r="E6" s="144">
        <f>AVERAGE(E4:E5)</f>
        <v>-9.8992176358472794E-3</v>
      </c>
      <c r="F6" s="144">
        <f>AVERAGE(F4:F5)</f>
        <v>7.284758103232214E-2</v>
      </c>
      <c r="G6" s="144">
        <f>AVERAGE(G4:G5)</f>
        <v>9.6867301214365931E-2</v>
      </c>
      <c r="H6" s="144">
        <f>AVERAGE(H4:H5)</f>
        <v>0.32937224018738076</v>
      </c>
      <c r="I6" s="144">
        <f>AVERAGE(I4:I5)</f>
        <v>1.3461324805179586E-3</v>
      </c>
      <c r="J6" s="143" t="s">
        <v>2</v>
      </c>
      <c r="K6" s="144">
        <f>AVERAGE(K4:K5)</f>
        <v>-1.0743539172582361E-2</v>
      </c>
    </row>
    <row r="7" spans="1:11" s="22" customFormat="1" hidden="1">
      <c r="A7" s="211" t="s">
        <v>7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</row>
    <row r="8" spans="1:11" s="22" customFormat="1" ht="15" hidden="1" thickBot="1">
      <c r="A8" s="210" t="s">
        <v>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</row>
    <row r="9" spans="1:11" s="22" customFormat="1" ht="15.75" hidden="1" customHeight="1">
      <c r="C9" s="58"/>
      <c r="D9" s="58"/>
    </row>
    <row r="10" spans="1:11" ht="15" thickBot="1">
      <c r="A10" s="209"/>
      <c r="B10" s="209"/>
      <c r="C10" s="209"/>
      <c r="D10" s="209"/>
      <c r="E10" s="209"/>
      <c r="F10" s="209"/>
      <c r="G10" s="209"/>
      <c r="H10" s="209"/>
      <c r="I10" s="145"/>
      <c r="J10" s="145"/>
      <c r="K10" s="145"/>
    </row>
    <row r="11" spans="1:11">
      <c r="B11" s="27"/>
      <c r="C11" s="97"/>
      <c r="E11" s="97"/>
    </row>
    <row r="12" spans="1:11">
      <c r="E12" s="97"/>
      <c r="F12" s="97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3"/>
  </sheetPr>
  <dimension ref="A1:H115"/>
  <sheetViews>
    <sheetView zoomScale="85" workbookViewId="0">
      <selection activeCell="B4" sqref="B4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5" customWidth="1"/>
    <col min="5" max="7" width="24.7109375" style="20" customWidth="1"/>
    <col min="8" max="16384" width="9.140625" style="20"/>
  </cols>
  <sheetData>
    <row r="1" spans="1:8" s="27" customFormat="1" ht="16.5" thickBot="1">
      <c r="A1" s="195" t="s">
        <v>22</v>
      </c>
      <c r="B1" s="195"/>
      <c r="C1" s="195"/>
      <c r="D1" s="195"/>
      <c r="E1" s="195"/>
      <c r="F1" s="195"/>
      <c r="G1" s="195"/>
    </row>
    <row r="2" spans="1:8" s="27" customFormat="1" ht="15.75" customHeight="1" thickBot="1">
      <c r="A2" s="196" t="s">
        <v>23</v>
      </c>
      <c r="B2" s="91"/>
      <c r="C2" s="212" t="s">
        <v>24</v>
      </c>
      <c r="D2" s="212"/>
      <c r="E2" s="212" t="s">
        <v>25</v>
      </c>
      <c r="F2" s="212"/>
      <c r="G2" s="162"/>
    </row>
    <row r="3" spans="1:8" s="27" customFormat="1" ht="45.75" thickBot="1">
      <c r="A3" s="196"/>
      <c r="B3" s="17" t="s">
        <v>11</v>
      </c>
      <c r="C3" s="94" t="s">
        <v>26</v>
      </c>
      <c r="D3" s="94" t="s">
        <v>27</v>
      </c>
      <c r="E3" s="94" t="s">
        <v>28</v>
      </c>
      <c r="F3" s="94" t="s">
        <v>27</v>
      </c>
      <c r="G3" s="18" t="s">
        <v>29</v>
      </c>
    </row>
    <row r="4" spans="1:8" s="27" customFormat="1">
      <c r="A4" s="21">
        <v>1</v>
      </c>
      <c r="B4" s="159" t="s">
        <v>14</v>
      </c>
      <c r="C4" s="35">
        <v>17.679749999999999</v>
      </c>
      <c r="D4" s="89">
        <v>4.942944943677449E-3</v>
      </c>
      <c r="E4" s="36">
        <v>0</v>
      </c>
      <c r="F4" s="89">
        <v>0</v>
      </c>
      <c r="G4" s="37">
        <v>0</v>
      </c>
    </row>
    <row r="5" spans="1:8" s="27" customFormat="1">
      <c r="A5" s="21">
        <v>2</v>
      </c>
      <c r="B5" s="159" t="s">
        <v>13</v>
      </c>
      <c r="C5" s="35">
        <v>-92.269200000000197</v>
      </c>
      <c r="D5" s="89">
        <v>-2.4741610293096853E-2</v>
      </c>
      <c r="E5" s="36">
        <v>0</v>
      </c>
      <c r="F5" s="89">
        <v>0</v>
      </c>
      <c r="G5" s="37">
        <v>0</v>
      </c>
    </row>
    <row r="6" spans="1:8" s="27" customFormat="1" ht="15.75" thickBot="1">
      <c r="A6" s="105"/>
      <c r="B6" s="163" t="s">
        <v>30</v>
      </c>
      <c r="C6" s="82">
        <v>-74.589450000000198</v>
      </c>
      <c r="D6" s="86">
        <v>-1.0209233843375515E-2</v>
      </c>
      <c r="E6" s="83">
        <v>0</v>
      </c>
      <c r="F6" s="86">
        <v>0</v>
      </c>
      <c r="G6" s="106">
        <v>0</v>
      </c>
    </row>
    <row r="7" spans="1:8" s="27" customFormat="1" ht="15" customHeight="1" thickBot="1">
      <c r="A7" s="192"/>
      <c r="B7" s="192"/>
      <c r="C7" s="192"/>
      <c r="D7" s="192"/>
      <c r="E7" s="192"/>
      <c r="F7" s="192"/>
      <c r="G7" s="192"/>
      <c r="H7" s="7"/>
    </row>
    <row r="8" spans="1:8" s="27" customFormat="1">
      <c r="D8" s="6"/>
    </row>
    <row r="9" spans="1:8" s="27" customFormat="1">
      <c r="D9" s="6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 ht="15" thickBot="1">
      <c r="B28" s="72"/>
      <c r="C28" s="72"/>
      <c r="D28" s="73"/>
      <c r="E28" s="72"/>
    </row>
    <row r="29" spans="2:5" s="27" customFormat="1"/>
    <row r="30" spans="2:5" s="27" customFormat="1"/>
    <row r="31" spans="2:5" s="27" customFormat="1"/>
    <row r="32" spans="2:5" s="27" customFormat="1"/>
    <row r="33" spans="2:6" s="27" customFormat="1"/>
    <row r="34" spans="2:6" s="27" customFormat="1" ht="30.75" thickBot="1">
      <c r="B34" s="156" t="s">
        <v>11</v>
      </c>
      <c r="C34" s="94" t="s">
        <v>31</v>
      </c>
      <c r="D34" s="94" t="s">
        <v>32</v>
      </c>
      <c r="E34" s="33" t="s">
        <v>33</v>
      </c>
    </row>
    <row r="35" spans="2:6" s="27" customFormat="1">
      <c r="B35" s="148" t="str">
        <f t="shared" ref="B35:D36" si="0">B4</f>
        <v xml:space="preserve"> KINTO-Hold</v>
      </c>
      <c r="C35" s="149">
        <f t="shared" si="0"/>
        <v>17.679749999999999</v>
      </c>
      <c r="D35" s="150">
        <f t="shared" si="0"/>
        <v>4.942944943677449E-3</v>
      </c>
      <c r="E35" s="151">
        <f>G4</f>
        <v>0</v>
      </c>
    </row>
    <row r="36" spans="2:6" s="27" customFormat="1">
      <c r="B36" s="152" t="str">
        <f t="shared" si="0"/>
        <v>Іndeks Ukrainskoi Birzhi</v>
      </c>
      <c r="C36" s="153">
        <f t="shared" si="0"/>
        <v>-92.269200000000197</v>
      </c>
      <c r="D36" s="154">
        <f t="shared" si="0"/>
        <v>-2.4741610293096853E-2</v>
      </c>
      <c r="E36" s="155">
        <f>G5</f>
        <v>0</v>
      </c>
    </row>
    <row r="37" spans="2:6">
      <c r="B37" s="27"/>
      <c r="C37" s="27"/>
      <c r="D37" s="6"/>
      <c r="F37" s="19"/>
    </row>
    <row r="38" spans="2:6">
      <c r="B38" s="27"/>
      <c r="C38" s="27"/>
      <c r="D38" s="6"/>
      <c r="F38" s="19"/>
    </row>
    <row r="39" spans="2:6">
      <c r="B39" s="27"/>
      <c r="C39" s="27"/>
      <c r="D39" s="6"/>
      <c r="F39" s="19"/>
    </row>
    <row r="40" spans="2:6">
      <c r="B40" s="27"/>
      <c r="C40" s="27"/>
      <c r="D40" s="6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</row>
    <row r="44" spans="2:6">
      <c r="B44" s="27"/>
      <c r="C44" s="27"/>
      <c r="D44" s="6"/>
    </row>
    <row r="45" spans="2:6">
      <c r="B45" s="27"/>
      <c r="C45" s="27"/>
      <c r="D45" s="6"/>
    </row>
    <row r="46" spans="2:6">
      <c r="B46" s="27"/>
      <c r="C46" s="27"/>
      <c r="D46" s="6"/>
    </row>
    <row r="47" spans="2:6">
      <c r="B47" s="27"/>
      <c r="C47" s="27"/>
      <c r="D47" s="6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43"/>
  </sheetPr>
  <dimension ref="A1:D14"/>
  <sheetViews>
    <sheetView zoomScale="85" workbookViewId="0">
      <selection activeCell="W36" sqref="W36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0" t="s">
        <v>11</v>
      </c>
      <c r="B1" s="61" t="s">
        <v>12</v>
      </c>
      <c r="C1" s="10"/>
      <c r="D1" s="10"/>
    </row>
    <row r="2" spans="1:4" ht="14.25">
      <c r="A2" s="158" t="s">
        <v>13</v>
      </c>
      <c r="B2" s="123">
        <v>-2.4741533852312148E-2</v>
      </c>
      <c r="C2" s="10"/>
      <c r="D2" s="10"/>
    </row>
    <row r="3" spans="1:4" ht="14.25">
      <c r="A3" s="159" t="s">
        <v>14</v>
      </c>
      <c r="B3" s="123">
        <v>4.9430985806175887E-3</v>
      </c>
      <c r="C3" s="10"/>
      <c r="D3" s="10"/>
    </row>
    <row r="4" spans="1:4" ht="14.25">
      <c r="A4" s="160" t="s">
        <v>15</v>
      </c>
      <c r="B4" s="124">
        <v>-9.8992176358472794E-3</v>
      </c>
      <c r="C4" s="10"/>
      <c r="D4" s="10"/>
    </row>
    <row r="5" spans="1:4" ht="14.25">
      <c r="A5" s="160" t="s">
        <v>16</v>
      </c>
      <c r="B5" s="124">
        <v>-3.9908736084495966E-2</v>
      </c>
      <c r="C5" s="10"/>
      <c r="D5" s="10"/>
    </row>
    <row r="6" spans="1:4" ht="14.25">
      <c r="A6" s="160" t="s">
        <v>17</v>
      </c>
      <c r="B6" s="124">
        <v>0</v>
      </c>
      <c r="C6" s="10"/>
      <c r="D6" s="10"/>
    </row>
    <row r="7" spans="1:4" ht="14.25">
      <c r="A7" s="160" t="s">
        <v>18</v>
      </c>
      <c r="B7" s="124">
        <v>5.1753851589200206E-3</v>
      </c>
      <c r="C7" s="10"/>
      <c r="D7" s="10"/>
    </row>
    <row r="8" spans="1:4" ht="14.25">
      <c r="A8" s="160" t="s">
        <v>19</v>
      </c>
      <c r="B8" s="124">
        <v>8.8028274365248294E-3</v>
      </c>
      <c r="C8" s="10"/>
      <c r="D8" s="10"/>
    </row>
    <row r="9" spans="1:4" ht="14.25">
      <c r="A9" s="160" t="s">
        <v>20</v>
      </c>
      <c r="B9" s="124">
        <v>1.1917808219178082E-2</v>
      </c>
      <c r="C9" s="10"/>
      <c r="D9" s="10"/>
    </row>
    <row r="10" spans="1:4" ht="15" thickBot="1">
      <c r="A10" s="161" t="s">
        <v>21</v>
      </c>
      <c r="B10" s="125">
        <v>5.7616176610282288E-3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I32"/>
  <sheetViews>
    <sheetView zoomScale="80" zoomScaleNormal="40" workbookViewId="0">
      <selection activeCell="B3" sqref="B3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89" t="s">
        <v>90</v>
      </c>
      <c r="B1" s="189"/>
      <c r="C1" s="189"/>
      <c r="D1" s="189"/>
      <c r="E1" s="189"/>
      <c r="F1" s="189"/>
      <c r="G1" s="189"/>
      <c r="H1" s="189"/>
      <c r="I1" s="13"/>
    </row>
    <row r="2" spans="1:9" ht="30.75" thickBot="1">
      <c r="A2" s="15" t="s">
        <v>23</v>
      </c>
      <c r="B2" s="16" t="s">
        <v>91</v>
      </c>
      <c r="C2" s="17" t="s">
        <v>49</v>
      </c>
      <c r="D2" s="17" t="s">
        <v>66</v>
      </c>
      <c r="E2" s="17" t="s">
        <v>67</v>
      </c>
      <c r="F2" s="17" t="s">
        <v>68</v>
      </c>
      <c r="G2" s="17" t="s">
        <v>53</v>
      </c>
      <c r="H2" s="18" t="s">
        <v>54</v>
      </c>
      <c r="I2" s="19"/>
    </row>
    <row r="3" spans="1:9">
      <c r="A3" s="21">
        <v>1</v>
      </c>
      <c r="B3" s="159" t="s">
        <v>86</v>
      </c>
      <c r="C3" s="75">
        <v>74645727.859999999</v>
      </c>
      <c r="D3" s="76">
        <v>11088</v>
      </c>
      <c r="E3" s="75">
        <v>6732.12</v>
      </c>
      <c r="F3" s="76">
        <v>1000</v>
      </c>
      <c r="G3" s="159" t="s">
        <v>92</v>
      </c>
      <c r="H3" s="77" t="s">
        <v>10</v>
      </c>
      <c r="I3" s="19"/>
    </row>
    <row r="4" spans="1:9">
      <c r="A4" s="21">
        <v>2</v>
      </c>
      <c r="B4" s="159" t="s">
        <v>76</v>
      </c>
      <c r="C4" s="75">
        <v>24729025.309999999</v>
      </c>
      <c r="D4" s="76">
        <v>44403</v>
      </c>
      <c r="E4" s="75">
        <v>556.92240000000004</v>
      </c>
      <c r="F4" s="76">
        <v>100</v>
      </c>
      <c r="G4" s="159" t="s">
        <v>93</v>
      </c>
      <c r="H4" s="77" t="s">
        <v>5</v>
      </c>
      <c r="I4" s="19"/>
    </row>
    <row r="5" spans="1:9" ht="14.25" customHeight="1">
      <c r="A5" s="21">
        <v>3</v>
      </c>
      <c r="B5" s="180" t="s">
        <v>83</v>
      </c>
      <c r="C5" s="75">
        <v>9234759.2699999996</v>
      </c>
      <c r="D5" s="76">
        <v>8326</v>
      </c>
      <c r="E5" s="75">
        <v>1109.1472000000001</v>
      </c>
      <c r="F5" s="76">
        <v>1000</v>
      </c>
      <c r="G5" s="176" t="s">
        <v>94</v>
      </c>
      <c r="H5" s="77" t="s">
        <v>1</v>
      </c>
      <c r="I5" s="19"/>
    </row>
    <row r="6" spans="1:9">
      <c r="A6" s="21">
        <v>4</v>
      </c>
      <c r="B6" s="159" t="s">
        <v>69</v>
      </c>
      <c r="C6" s="75">
        <v>9172895.0399999991</v>
      </c>
      <c r="D6" s="76">
        <v>6434405</v>
      </c>
      <c r="E6" s="75">
        <v>1.43</v>
      </c>
      <c r="F6" s="76">
        <v>1</v>
      </c>
      <c r="G6" s="159" t="s">
        <v>92</v>
      </c>
      <c r="H6" s="77" t="s">
        <v>10</v>
      </c>
      <c r="I6" s="19"/>
    </row>
    <row r="7" spans="1:9" ht="14.25" customHeight="1">
      <c r="A7" s="21">
        <v>5</v>
      </c>
      <c r="B7" s="159" t="s">
        <v>81</v>
      </c>
      <c r="C7" s="75">
        <v>6706844.7699999996</v>
      </c>
      <c r="D7" s="76">
        <v>1043</v>
      </c>
      <c r="E7" s="75">
        <v>6430.3401000000003</v>
      </c>
      <c r="F7" s="76">
        <v>1000</v>
      </c>
      <c r="G7" s="176" t="s">
        <v>94</v>
      </c>
      <c r="H7" s="77" t="s">
        <v>1</v>
      </c>
      <c r="I7" s="19"/>
    </row>
    <row r="8" spans="1:9">
      <c r="A8" s="21">
        <v>6</v>
      </c>
      <c r="B8" s="180" t="s">
        <v>77</v>
      </c>
      <c r="C8" s="75">
        <v>6097532.8899999997</v>
      </c>
      <c r="D8" s="76">
        <v>1256</v>
      </c>
      <c r="E8" s="75">
        <v>4854.72</v>
      </c>
      <c r="F8" s="76">
        <v>1000</v>
      </c>
      <c r="G8" s="178" t="s">
        <v>95</v>
      </c>
      <c r="H8" s="77" t="s">
        <v>3</v>
      </c>
      <c r="I8" s="19"/>
    </row>
    <row r="9" spans="1:9">
      <c r="A9" s="21">
        <v>7</v>
      </c>
      <c r="B9" s="180" t="s">
        <v>78</v>
      </c>
      <c r="C9" s="75">
        <v>4727923.25</v>
      </c>
      <c r="D9" s="76">
        <v>675</v>
      </c>
      <c r="E9" s="75">
        <v>7004.33</v>
      </c>
      <c r="F9" s="76">
        <v>1000</v>
      </c>
      <c r="G9" s="178" t="s">
        <v>96</v>
      </c>
      <c r="H9" s="77" t="s">
        <v>3</v>
      </c>
      <c r="I9" s="19"/>
    </row>
    <row r="10" spans="1:9">
      <c r="A10" s="21">
        <v>8</v>
      </c>
      <c r="B10" s="180" t="s">
        <v>74</v>
      </c>
      <c r="C10" s="75">
        <v>4038460.97</v>
      </c>
      <c r="D10" s="76">
        <v>12757</v>
      </c>
      <c r="E10" s="75">
        <v>316.56819999999999</v>
      </c>
      <c r="F10" s="76">
        <v>100</v>
      </c>
      <c r="G10" s="159" t="s">
        <v>93</v>
      </c>
      <c r="H10" s="77" t="s">
        <v>5</v>
      </c>
      <c r="I10" s="19"/>
    </row>
    <row r="11" spans="1:9">
      <c r="A11" s="21">
        <v>9</v>
      </c>
      <c r="B11" s="180" t="s">
        <v>73</v>
      </c>
      <c r="C11" s="75">
        <v>2787490.52</v>
      </c>
      <c r="D11" s="76">
        <v>2566</v>
      </c>
      <c r="E11" s="75">
        <v>1086.3173999999999</v>
      </c>
      <c r="F11" s="76">
        <v>1000</v>
      </c>
      <c r="G11" s="176" t="s">
        <v>97</v>
      </c>
      <c r="H11" s="77" t="s">
        <v>6</v>
      </c>
      <c r="I11" s="19"/>
    </row>
    <row r="12" spans="1:9">
      <c r="A12" s="21">
        <v>10</v>
      </c>
      <c r="B12" s="159" t="s">
        <v>79</v>
      </c>
      <c r="C12" s="75">
        <v>2629864.39</v>
      </c>
      <c r="D12" s="76">
        <v>1432</v>
      </c>
      <c r="E12" s="75">
        <v>1836.4974999999999</v>
      </c>
      <c r="F12" s="76">
        <v>1000</v>
      </c>
      <c r="G12" s="159" t="s">
        <v>98</v>
      </c>
      <c r="H12" s="77" t="s">
        <v>4</v>
      </c>
      <c r="I12" s="19"/>
    </row>
    <row r="13" spans="1:9">
      <c r="A13" s="21">
        <v>11</v>
      </c>
      <c r="B13" s="181" t="s">
        <v>80</v>
      </c>
      <c r="C13" s="75">
        <v>1835617.47</v>
      </c>
      <c r="D13" s="76">
        <v>366</v>
      </c>
      <c r="E13" s="75">
        <v>5015.3482999999997</v>
      </c>
      <c r="F13" s="76">
        <v>1000</v>
      </c>
      <c r="G13" s="176" t="s">
        <v>94</v>
      </c>
      <c r="H13" s="77" t="s">
        <v>1</v>
      </c>
      <c r="I13" s="19"/>
    </row>
    <row r="14" spans="1:9">
      <c r="A14" s="21">
        <v>12</v>
      </c>
      <c r="B14" s="180" t="s">
        <v>71</v>
      </c>
      <c r="C14" s="75">
        <v>1501661.35</v>
      </c>
      <c r="D14" s="76">
        <v>3145</v>
      </c>
      <c r="E14" s="75">
        <v>477.47579999999999</v>
      </c>
      <c r="F14" s="76">
        <v>1000</v>
      </c>
      <c r="G14" s="159" t="s">
        <v>93</v>
      </c>
      <c r="H14" s="77" t="s">
        <v>5</v>
      </c>
      <c r="I14" s="19"/>
    </row>
    <row r="15" spans="1:9">
      <c r="A15" s="21">
        <v>13</v>
      </c>
      <c r="B15" s="180" t="s">
        <v>70</v>
      </c>
      <c r="C15" s="75">
        <v>1494018.9</v>
      </c>
      <c r="D15" s="76">
        <v>529</v>
      </c>
      <c r="E15" s="75">
        <v>2824.2323000000001</v>
      </c>
      <c r="F15" s="76">
        <v>1000</v>
      </c>
      <c r="G15" s="159" t="s">
        <v>94</v>
      </c>
      <c r="H15" s="77" t="s">
        <v>1</v>
      </c>
      <c r="I15" s="19"/>
    </row>
    <row r="16" spans="1:9">
      <c r="A16" s="21">
        <v>14</v>
      </c>
      <c r="B16" s="180" t="s">
        <v>75</v>
      </c>
      <c r="C16" s="75">
        <v>1040862.3401</v>
      </c>
      <c r="D16" s="76">
        <v>953</v>
      </c>
      <c r="E16" s="75">
        <v>1092.1955</v>
      </c>
      <c r="F16" s="76">
        <v>1000</v>
      </c>
      <c r="G16" s="176" t="s">
        <v>99</v>
      </c>
      <c r="H16" s="77" t="s">
        <v>0</v>
      </c>
      <c r="I16" s="19"/>
    </row>
    <row r="17" spans="1:9">
      <c r="A17" s="21">
        <v>15</v>
      </c>
      <c r="B17" s="180" t="s">
        <v>72</v>
      </c>
      <c r="C17" s="75">
        <v>735303.27</v>
      </c>
      <c r="D17" s="76">
        <v>7881</v>
      </c>
      <c r="E17" s="75">
        <v>93.300799999999995</v>
      </c>
      <c r="F17" s="76">
        <v>100</v>
      </c>
      <c r="G17" s="176" t="s">
        <v>100</v>
      </c>
      <c r="H17" s="77" t="s">
        <v>9</v>
      </c>
      <c r="I17" s="19"/>
    </row>
    <row r="18" spans="1:9" ht="15" customHeight="1" thickBot="1">
      <c r="A18" s="190" t="s">
        <v>30</v>
      </c>
      <c r="B18" s="191"/>
      <c r="C18" s="87">
        <f>SUM(C3:C17)</f>
        <v>151377987.60009998</v>
      </c>
      <c r="D18" s="88">
        <f>SUM(D3:D17)</f>
        <v>6530825</v>
      </c>
      <c r="E18" s="50" t="s">
        <v>2</v>
      </c>
      <c r="F18" s="50" t="s">
        <v>2</v>
      </c>
      <c r="G18" s="50" t="s">
        <v>2</v>
      </c>
      <c r="H18" s="51" t="s">
        <v>2</v>
      </c>
    </row>
    <row r="19" spans="1:9" ht="15" customHeight="1">
      <c r="A19" s="193" t="s">
        <v>101</v>
      </c>
      <c r="B19" s="193"/>
      <c r="C19" s="193"/>
      <c r="D19" s="193"/>
      <c r="E19" s="193"/>
      <c r="F19" s="193"/>
      <c r="G19" s="193"/>
      <c r="H19" s="193"/>
    </row>
    <row r="20" spans="1:9" ht="15" customHeight="1" thickBot="1">
      <c r="A20" s="192"/>
      <c r="B20" s="192"/>
      <c r="C20" s="192"/>
      <c r="D20" s="192"/>
      <c r="E20" s="192"/>
      <c r="F20" s="192"/>
      <c r="G20" s="192"/>
      <c r="H20" s="192"/>
    </row>
    <row r="22" spans="1:9">
      <c r="B22" s="20" t="s">
        <v>88</v>
      </c>
      <c r="C22" s="23">
        <f>C18-SUM(C3:C13)</f>
        <v>4771845.8601000011</v>
      </c>
      <c r="D22" s="117">
        <f>C22/$C$18</f>
        <v>3.152271962226065E-2</v>
      </c>
    </row>
    <row r="23" spans="1:9">
      <c r="B23" s="74" t="str">
        <f t="shared" ref="B23:C28" si="0">B3</f>
        <v>ОТP Klasychnyi</v>
      </c>
      <c r="C23" s="75">
        <f t="shared" si="0"/>
        <v>74645727.859999999</v>
      </c>
      <c r="D23" s="117">
        <f>C23/$C$18</f>
        <v>0.4931082057795218</v>
      </c>
      <c r="H23" s="19"/>
    </row>
    <row r="24" spans="1:9">
      <c r="B24" s="74" t="str">
        <f t="shared" si="0"/>
        <v>КІNТО-Кlasychnyi</v>
      </c>
      <c r="C24" s="75">
        <f t="shared" si="0"/>
        <v>24729025.309999999</v>
      </c>
      <c r="D24" s="117">
        <f t="shared" ref="D24:D32" si="1">C24/$C$18</f>
        <v>0.16335945339244071</v>
      </c>
      <c r="H24" s="19"/>
    </row>
    <row r="25" spans="1:9">
      <c r="B25" s="74" t="str">
        <f t="shared" si="0"/>
        <v>UNIVER.UA/Yaroslav Mudryi: Fond Aktsii</v>
      </c>
      <c r="C25" s="75">
        <f t="shared" si="0"/>
        <v>9234759.2699999996</v>
      </c>
      <c r="D25" s="117">
        <f t="shared" si="1"/>
        <v>6.1004637572509915E-2</v>
      </c>
      <c r="H25" s="19"/>
    </row>
    <row r="26" spans="1:9">
      <c r="B26" s="74" t="str">
        <f t="shared" si="0"/>
        <v>ОТP Fond Aktsii</v>
      </c>
      <c r="C26" s="75">
        <f t="shared" si="0"/>
        <v>9172895.0399999991</v>
      </c>
      <c r="D26" s="117">
        <f t="shared" si="1"/>
        <v>6.0595963689465383E-2</v>
      </c>
      <c r="H26" s="19"/>
    </row>
    <row r="27" spans="1:9">
      <c r="B27" s="74" t="str">
        <f t="shared" si="0"/>
        <v>UNIVER.UA/Мykhailo Hrushevskyi: Fond Derzhavnykh Paperiv</v>
      </c>
      <c r="C27" s="75">
        <f t="shared" si="0"/>
        <v>6706844.7699999996</v>
      </c>
      <c r="D27" s="117">
        <f t="shared" si="1"/>
        <v>4.4305284251219428E-2</v>
      </c>
      <c r="H27" s="19"/>
    </row>
    <row r="28" spans="1:9">
      <c r="B28" s="74" t="str">
        <f t="shared" si="0"/>
        <v>Altus – Depozyt</v>
      </c>
      <c r="C28" s="75">
        <f t="shared" si="0"/>
        <v>6097532.8899999997</v>
      </c>
      <c r="D28" s="117">
        <f t="shared" si="1"/>
        <v>4.0280181991241983E-2</v>
      </c>
      <c r="H28" s="19"/>
    </row>
    <row r="29" spans="1:9">
      <c r="B29" s="74" t="str">
        <f t="shared" ref="B29:C32" si="2">B10</f>
        <v>KINTO-Kaznacheiskyi</v>
      </c>
      <c r="C29" s="75">
        <f t="shared" si="2"/>
        <v>4038460.97</v>
      </c>
      <c r="D29" s="117">
        <f t="shared" si="1"/>
        <v>2.667799350503014E-2</v>
      </c>
      <c r="H29" s="19"/>
    </row>
    <row r="30" spans="1:9">
      <c r="B30" s="74" t="str">
        <f t="shared" si="2"/>
        <v>Sofiivskyi</v>
      </c>
      <c r="C30" s="75">
        <f t="shared" si="2"/>
        <v>2787490.52</v>
      </c>
      <c r="D30" s="117">
        <f t="shared" si="1"/>
        <v>1.8414107389006926E-2</v>
      </c>
      <c r="H30" s="19"/>
    </row>
    <row r="31" spans="1:9">
      <c r="B31" s="74" t="str">
        <f t="shared" si="2"/>
        <v>VSI</v>
      </c>
      <c r="C31" s="75">
        <f t="shared" si="2"/>
        <v>2629864.39</v>
      </c>
      <c r="D31" s="117">
        <f t="shared" si="1"/>
        <v>1.7372832283564215E-2</v>
      </c>
    </row>
    <row r="32" spans="1:9">
      <c r="B32" s="74" t="str">
        <f t="shared" si="2"/>
        <v>UNIVER.UA/Taras Shevchenko: Fond Zaoshchadzhen</v>
      </c>
      <c r="C32" s="75">
        <f t="shared" si="2"/>
        <v>1835617.47</v>
      </c>
      <c r="D32" s="117">
        <f t="shared" si="1"/>
        <v>1.2126052797380348E-2</v>
      </c>
    </row>
  </sheetData>
  <mergeCells count="4">
    <mergeCell ref="A1:H1"/>
    <mergeCell ref="A18:B18"/>
    <mergeCell ref="A20:H20"/>
    <mergeCell ref="A19:H19"/>
  </mergeCells>
  <phoneticPr fontId="11" type="noConversion"/>
  <hyperlinks>
    <hyperlink ref="H18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L60"/>
  <sheetViews>
    <sheetView zoomScale="80" workbookViewId="0">
      <selection activeCell="B4" sqref="B4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95" t="s">
        <v>89</v>
      </c>
      <c r="B1" s="195"/>
      <c r="C1" s="195"/>
      <c r="D1" s="195"/>
      <c r="E1" s="195"/>
      <c r="F1" s="195"/>
      <c r="G1" s="195"/>
      <c r="H1" s="195"/>
      <c r="I1" s="195"/>
      <c r="J1" s="90"/>
    </row>
    <row r="2" spans="1:11" s="20" customFormat="1" ht="15.75" customHeight="1" thickBot="1">
      <c r="A2" s="196" t="s">
        <v>23</v>
      </c>
      <c r="B2" s="91"/>
      <c r="C2" s="92"/>
      <c r="D2" s="93"/>
      <c r="E2" s="197" t="s">
        <v>35</v>
      </c>
      <c r="F2" s="197"/>
      <c r="G2" s="197"/>
      <c r="H2" s="197"/>
      <c r="I2" s="197"/>
      <c r="J2" s="197"/>
      <c r="K2" s="197"/>
    </row>
    <row r="3" spans="1:11" s="22" customFormat="1" ht="51.75" thickBot="1">
      <c r="A3" s="196"/>
      <c r="B3" s="94" t="s">
        <v>11</v>
      </c>
      <c r="C3" s="165" t="s">
        <v>43</v>
      </c>
      <c r="D3" s="165" t="s">
        <v>44</v>
      </c>
      <c r="E3" s="17" t="s">
        <v>36</v>
      </c>
      <c r="F3" s="17" t="s">
        <v>37</v>
      </c>
      <c r="G3" s="17" t="s">
        <v>38</v>
      </c>
      <c r="H3" s="17" t="s">
        <v>39</v>
      </c>
      <c r="I3" s="17" t="s">
        <v>40</v>
      </c>
      <c r="J3" s="18" t="s">
        <v>41</v>
      </c>
      <c r="K3" s="164" t="s">
        <v>42</v>
      </c>
    </row>
    <row r="4" spans="1:11" s="20" customFormat="1" collapsed="1">
      <c r="A4" s="21">
        <v>1</v>
      </c>
      <c r="B4" s="177" t="s">
        <v>76</v>
      </c>
      <c r="C4" s="130">
        <v>38118</v>
      </c>
      <c r="D4" s="130">
        <v>38182</v>
      </c>
      <c r="E4" s="131">
        <v>4.7968142241494593E-3</v>
      </c>
      <c r="F4" s="131">
        <v>2.8941867584839631E-2</v>
      </c>
      <c r="G4" s="131">
        <v>5.8407932666280526E-2</v>
      </c>
      <c r="H4" s="131">
        <v>0.13682642834509129</v>
      </c>
      <c r="I4" s="131">
        <v>1.7894780707232272E-2</v>
      </c>
      <c r="J4" s="132">
        <v>4.5692239999996573</v>
      </c>
      <c r="K4" s="110">
        <v>9.1367794989484441E-2</v>
      </c>
    </row>
    <row r="5" spans="1:11" s="20" customFormat="1" collapsed="1">
      <c r="A5" s="21">
        <v>2</v>
      </c>
      <c r="B5" s="177" t="s">
        <v>78</v>
      </c>
      <c r="C5" s="130">
        <v>38828</v>
      </c>
      <c r="D5" s="130">
        <v>39028</v>
      </c>
      <c r="E5" s="131">
        <v>8.8682310779382156E-3</v>
      </c>
      <c r="F5" s="131">
        <v>2.7739139110781297E-2</v>
      </c>
      <c r="G5" s="131">
        <v>5.5229724619540788E-2</v>
      </c>
      <c r="H5" s="131">
        <v>0.10929809001928725</v>
      </c>
      <c r="I5" s="131">
        <v>1.8164454012439935E-2</v>
      </c>
      <c r="J5" s="132">
        <v>6.0043299999992632</v>
      </c>
      <c r="K5" s="111">
        <v>0.11892101861101145</v>
      </c>
    </row>
    <row r="6" spans="1:11" s="20" customFormat="1" collapsed="1">
      <c r="A6" s="21">
        <v>3</v>
      </c>
      <c r="B6" s="176" t="s">
        <v>70</v>
      </c>
      <c r="C6" s="130">
        <v>38919</v>
      </c>
      <c r="D6" s="130">
        <v>39092</v>
      </c>
      <c r="E6" s="131">
        <v>-1.7569006100454199E-2</v>
      </c>
      <c r="F6" s="131">
        <v>-6.2764804746147096E-3</v>
      </c>
      <c r="G6" s="131">
        <v>-0.10796672433657084</v>
      </c>
      <c r="H6" s="131">
        <v>-7.4633333140245894E-2</v>
      </c>
      <c r="I6" s="131">
        <v>-9.1451120243281059E-3</v>
      </c>
      <c r="J6" s="132">
        <v>1.8242322999999323</v>
      </c>
      <c r="K6" s="111">
        <v>6.2416287005075066E-2</v>
      </c>
    </row>
    <row r="7" spans="1:11" s="20" customFormat="1" collapsed="1">
      <c r="A7" s="21">
        <v>4</v>
      </c>
      <c r="B7" s="176" t="s">
        <v>83</v>
      </c>
      <c r="C7" s="130">
        <v>38919</v>
      </c>
      <c r="D7" s="130">
        <v>39092</v>
      </c>
      <c r="E7" s="131">
        <v>1.4330524160022895E-2</v>
      </c>
      <c r="F7" s="131">
        <v>5.8618189342162674E-2</v>
      </c>
      <c r="G7" s="131">
        <v>4.3635192428793657E-2</v>
      </c>
      <c r="H7" s="131">
        <v>4.6453737976271503E-2</v>
      </c>
      <c r="I7" s="131">
        <v>8.5028511652986971E-3</v>
      </c>
      <c r="J7" s="132">
        <v>0.10914719999979661</v>
      </c>
      <c r="K7" s="111">
        <v>6.0593244005306968E-3</v>
      </c>
    </row>
    <row r="8" spans="1:11" s="20" customFormat="1" collapsed="1">
      <c r="A8" s="21">
        <v>5</v>
      </c>
      <c r="B8" s="177" t="s">
        <v>86</v>
      </c>
      <c r="C8" s="130">
        <v>39413</v>
      </c>
      <c r="D8" s="130">
        <v>39589</v>
      </c>
      <c r="E8" s="131">
        <v>1.3150251176288874E-2</v>
      </c>
      <c r="F8" s="131">
        <v>3.8593265000345767E-2</v>
      </c>
      <c r="G8" s="131">
        <v>8.3606161571727622E-2</v>
      </c>
      <c r="H8" s="131">
        <v>0.19064900887142144</v>
      </c>
      <c r="I8" s="131">
        <v>2.4515182550989723E-2</v>
      </c>
      <c r="J8" s="132">
        <v>5.7321199999988552</v>
      </c>
      <c r="K8" s="111">
        <v>0.12839241197637397</v>
      </c>
    </row>
    <row r="9" spans="1:11" s="20" customFormat="1">
      <c r="A9" s="21">
        <v>6</v>
      </c>
      <c r="B9" s="176" t="s">
        <v>75</v>
      </c>
      <c r="C9" s="130">
        <v>39429</v>
      </c>
      <c r="D9" s="130">
        <v>39618</v>
      </c>
      <c r="E9" s="131">
        <v>4.3047721684423834E-3</v>
      </c>
      <c r="F9" s="131">
        <v>1.8133895133169764E-2</v>
      </c>
      <c r="G9" s="131">
        <v>2.3621268692034958E-2</v>
      </c>
      <c r="H9" s="131">
        <v>2.1667482172538222E-4</v>
      </c>
      <c r="I9" s="131">
        <v>8.5331378187820661E-3</v>
      </c>
      <c r="J9" s="132">
        <v>9.2195499999963459E-2</v>
      </c>
      <c r="K9" s="111">
        <v>5.6305331862360752E-3</v>
      </c>
    </row>
    <row r="10" spans="1:11" s="20" customFormat="1" collapsed="1">
      <c r="A10" s="21">
        <v>7</v>
      </c>
      <c r="B10" s="176" t="s">
        <v>72</v>
      </c>
      <c r="C10" s="130">
        <v>39560</v>
      </c>
      <c r="D10" s="130">
        <v>39770</v>
      </c>
      <c r="E10" s="131">
        <v>-2.030150624813043E-3</v>
      </c>
      <c r="F10" s="131">
        <v>-1.3031469533632656E-2</v>
      </c>
      <c r="G10" s="131">
        <v>-5.225359566615162E-2</v>
      </c>
      <c r="H10" s="131">
        <v>-8.8044492881878322E-2</v>
      </c>
      <c r="I10" s="131">
        <v>-1.2961513234460709E-2</v>
      </c>
      <c r="J10" s="132">
        <v>-6.699199999992711E-2</v>
      </c>
      <c r="K10" s="111">
        <v>-4.5246992100367311E-3</v>
      </c>
    </row>
    <row r="11" spans="1:11" s="20" customFormat="1" collapsed="1">
      <c r="A11" s="21">
        <v>8</v>
      </c>
      <c r="B11" s="176" t="s">
        <v>71</v>
      </c>
      <c r="C11" s="130">
        <v>39884</v>
      </c>
      <c r="D11" s="130">
        <v>40001</v>
      </c>
      <c r="E11" s="131">
        <v>-1.1513808247205826E-2</v>
      </c>
      <c r="F11" s="131">
        <v>2.4608150672013718E-2</v>
      </c>
      <c r="G11" s="131">
        <v>-4.2978554016932291E-2</v>
      </c>
      <c r="H11" s="131">
        <v>-1.6936317715735894E-2</v>
      </c>
      <c r="I11" s="131">
        <v>3.4815745142451338E-3</v>
      </c>
      <c r="J11" s="132">
        <v>-0.52252419999996835</v>
      </c>
      <c r="K11" s="111">
        <v>-4.9183560730499565E-2</v>
      </c>
    </row>
    <row r="12" spans="1:11" s="20" customFormat="1" collapsed="1">
      <c r="A12" s="21">
        <v>9</v>
      </c>
      <c r="B12" s="177" t="s">
        <v>69</v>
      </c>
      <c r="C12" s="130">
        <v>40253</v>
      </c>
      <c r="D12" s="130">
        <v>40366</v>
      </c>
      <c r="E12" s="131">
        <v>-2.7210884353757736E-2</v>
      </c>
      <c r="F12" s="131">
        <v>-5.2980132450432871E-2</v>
      </c>
      <c r="G12" s="131">
        <v>-6.9444444444173303E-3</v>
      </c>
      <c r="H12" s="131">
        <v>0.10852713178295037</v>
      </c>
      <c r="I12" s="131">
        <v>-3.3783783783810306E-2</v>
      </c>
      <c r="J12" s="132">
        <v>0.42999999999997618</v>
      </c>
      <c r="K12" s="111">
        <v>2.6534740794335931E-2</v>
      </c>
    </row>
    <row r="13" spans="1:11" s="20" customFormat="1" collapsed="1">
      <c r="A13" s="21">
        <v>10</v>
      </c>
      <c r="B13" s="176" t="s">
        <v>73</v>
      </c>
      <c r="C13" s="130">
        <v>40114</v>
      </c>
      <c r="D13" s="130">
        <v>40401</v>
      </c>
      <c r="E13" s="131">
        <v>8.4291311288597903E-4</v>
      </c>
      <c r="F13" s="131">
        <v>2.4071854887556698E-2</v>
      </c>
      <c r="G13" s="131">
        <v>2.01469934741072E-2</v>
      </c>
      <c r="H13" s="131">
        <v>-4.0485934021081582E-2</v>
      </c>
      <c r="I13" s="131">
        <v>-5.7309362279882592E-3</v>
      </c>
      <c r="J13" s="132">
        <v>8.6317400000042399E-2</v>
      </c>
      <c r="K13" s="111">
        <v>6.1236444404166868E-3</v>
      </c>
    </row>
    <row r="14" spans="1:11" s="20" customFormat="1" collapsed="1">
      <c r="A14" s="21">
        <v>11</v>
      </c>
      <c r="B14" s="176" t="s">
        <v>77</v>
      </c>
      <c r="C14" s="130">
        <v>40226</v>
      </c>
      <c r="D14" s="130">
        <v>40430</v>
      </c>
      <c r="E14" s="131">
        <v>8.7205859436219058E-3</v>
      </c>
      <c r="F14" s="131">
        <v>3.129540723115487E-2</v>
      </c>
      <c r="G14" s="131">
        <v>5.1444709877695782E-2</v>
      </c>
      <c r="H14" s="131">
        <v>9.437654134528306E-2</v>
      </c>
      <c r="I14" s="131">
        <v>1.5281335940541263E-2</v>
      </c>
      <c r="J14" s="132">
        <v>3.8547200000001665</v>
      </c>
      <c r="K14" s="111">
        <v>0.12433081212760144</v>
      </c>
    </row>
    <row r="15" spans="1:11" s="20" customFormat="1">
      <c r="A15" s="21">
        <v>12</v>
      </c>
      <c r="B15" s="176" t="s">
        <v>80</v>
      </c>
      <c r="C15" s="130">
        <v>40427</v>
      </c>
      <c r="D15" s="130">
        <v>40543</v>
      </c>
      <c r="E15" s="131">
        <v>1.1377254359832056E-2</v>
      </c>
      <c r="F15" s="131">
        <v>3.9060319633374307E-2</v>
      </c>
      <c r="G15" s="131">
        <v>8.9303097943324028E-2</v>
      </c>
      <c r="H15" s="131">
        <v>0.18106896532823757</v>
      </c>
      <c r="I15" s="131">
        <v>2.8508248186186691E-2</v>
      </c>
      <c r="J15" s="132">
        <v>4.0153482999996077</v>
      </c>
      <c r="K15" s="111">
        <v>0.13022122000866854</v>
      </c>
    </row>
    <row r="16" spans="1:11" s="20" customFormat="1">
      <c r="A16" s="21">
        <v>13</v>
      </c>
      <c r="B16" s="177" t="s">
        <v>79</v>
      </c>
      <c r="C16" s="130">
        <v>40444</v>
      </c>
      <c r="D16" s="130">
        <v>40638</v>
      </c>
      <c r="E16" s="131">
        <v>1.0604121421478485E-2</v>
      </c>
      <c r="F16" s="131">
        <v>3.3090847764571274E-2</v>
      </c>
      <c r="G16" s="131">
        <v>5.014292027161571E-2</v>
      </c>
      <c r="H16" s="131">
        <v>0.1174077395057227</v>
      </c>
      <c r="I16" s="131">
        <v>4.7980334054158469E-3</v>
      </c>
      <c r="J16" s="132">
        <v>0.83649750000001655</v>
      </c>
      <c r="K16" s="111">
        <v>4.8201623590788056E-2</v>
      </c>
    </row>
    <row r="17" spans="1:12" s="20" customFormat="1">
      <c r="A17" s="21">
        <v>14</v>
      </c>
      <c r="B17" s="177" t="s">
        <v>81</v>
      </c>
      <c r="C17" s="130">
        <v>40427</v>
      </c>
      <c r="D17" s="130">
        <v>40708</v>
      </c>
      <c r="E17" s="131">
        <v>1.155596734408082E-2</v>
      </c>
      <c r="F17" s="131">
        <v>3.8680382272935576E-2</v>
      </c>
      <c r="G17" s="131">
        <v>9.1884283571451508E-2</v>
      </c>
      <c r="H17" s="131">
        <v>0.20005960416288948</v>
      </c>
      <c r="I17" s="131">
        <v>2.7554190030062875E-2</v>
      </c>
      <c r="J17" s="132">
        <v>5.430340100000385</v>
      </c>
      <c r="K17" s="111">
        <v>0.15754442409262248</v>
      </c>
    </row>
    <row r="18" spans="1:12" s="20" customFormat="1" collapsed="1">
      <c r="A18" s="21">
        <v>15</v>
      </c>
      <c r="B18" s="176" t="s">
        <v>74</v>
      </c>
      <c r="C18" s="130">
        <v>41026</v>
      </c>
      <c r="D18" s="130">
        <v>41242</v>
      </c>
      <c r="E18" s="131">
        <v>4.2234916735535144E-3</v>
      </c>
      <c r="F18" s="131">
        <v>2.5018998430639261E-2</v>
      </c>
      <c r="G18" s="131">
        <v>5.5358549579691108E-2</v>
      </c>
      <c r="H18" s="131">
        <v>0.15687203878061395</v>
      </c>
      <c r="I18" s="131">
        <v>-1.0747571541068757E-3</v>
      </c>
      <c r="J18" s="132">
        <v>2.1656819999999999</v>
      </c>
      <c r="K18" s="111">
        <v>0.10778685690584666</v>
      </c>
    </row>
    <row r="19" spans="1:12" s="20" customFormat="1" ht="15.75" thickBot="1">
      <c r="A19" s="129"/>
      <c r="B19" s="133" t="s">
        <v>45</v>
      </c>
      <c r="C19" s="134" t="s">
        <v>2</v>
      </c>
      <c r="D19" s="134" t="s">
        <v>2</v>
      </c>
      <c r="E19" s="135">
        <f>AVERAGE(E4:E18)</f>
        <v>2.2967384890709192E-3</v>
      </c>
      <c r="F19" s="135">
        <f>AVERAGE(F4:F18)</f>
        <v>2.1037615640324307E-2</v>
      </c>
      <c r="G19" s="135">
        <f>AVERAGE(G4:G18)</f>
        <v>2.7509167748812721E-2</v>
      </c>
      <c r="H19" s="135">
        <f>AVERAGE(H4:H18)</f>
        <v>7.4777058878703492E-2</v>
      </c>
      <c r="I19" s="135">
        <f>AVERAGE(I4:I18)</f>
        <v>6.302512393766683E-3</v>
      </c>
      <c r="J19" s="134" t="s">
        <v>2</v>
      </c>
      <c r="K19" s="135">
        <f>AVERAGE(K4:K18)</f>
        <v>6.3988162145897018E-2</v>
      </c>
      <c r="L19" s="136"/>
    </row>
    <row r="20" spans="1:12" s="20" customFormat="1">
      <c r="A20" s="198" t="s">
        <v>64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</row>
    <row r="21" spans="1:12" s="20" customFormat="1" ht="15" collapsed="1" thickBot="1">
      <c r="A21" s="194"/>
      <c r="B21" s="194"/>
      <c r="C21" s="194"/>
      <c r="D21" s="194"/>
      <c r="E21" s="194"/>
      <c r="F21" s="194"/>
      <c r="G21" s="194"/>
      <c r="H21" s="194"/>
      <c r="I21" s="140"/>
      <c r="J21" s="140"/>
      <c r="K21" s="140"/>
    </row>
    <row r="22" spans="1:12" s="20" customFormat="1" collapsed="1">
      <c r="E22" s="97"/>
      <c r="J22" s="19"/>
    </row>
    <row r="23" spans="1:12" s="20" customFormat="1" collapsed="1">
      <c r="E23" s="98"/>
      <c r="J23" s="19"/>
    </row>
    <row r="24" spans="1:12" s="20" customFormat="1">
      <c r="E24" s="97"/>
      <c r="F24" s="97"/>
      <c r="J24" s="19"/>
    </row>
    <row r="25" spans="1:12" s="20" customFormat="1" collapsed="1">
      <c r="E25" s="98"/>
      <c r="I25" s="98"/>
      <c r="J25" s="19"/>
    </row>
    <row r="26" spans="1:12" s="20" customFormat="1" collapsed="1"/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/>
    <row r="40" spans="3:8" s="20" customFormat="1"/>
    <row r="41" spans="3:8" s="27" customFormat="1">
      <c r="C41" s="28"/>
      <c r="D41" s="28"/>
      <c r="E41" s="29"/>
      <c r="F41" s="29"/>
      <c r="G41" s="29"/>
      <c r="H41" s="29"/>
    </row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</sheetData>
  <mergeCells count="5">
    <mergeCell ref="A21:H21"/>
    <mergeCell ref="A1:I1"/>
    <mergeCell ref="A2:A3"/>
    <mergeCell ref="E2:K2"/>
    <mergeCell ref="A20:K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2"/>
  </sheetPr>
  <dimension ref="A1:H69"/>
  <sheetViews>
    <sheetView zoomScale="85" workbookViewId="0">
      <selection activeCell="B4" sqref="B4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8" customWidth="1"/>
    <col min="5" max="7" width="24.7109375" style="27" customWidth="1"/>
    <col min="8" max="16384" width="9.140625" style="27"/>
  </cols>
  <sheetData>
    <row r="1" spans="1:8" ht="16.5" thickBot="1">
      <c r="A1" s="195" t="s">
        <v>84</v>
      </c>
      <c r="B1" s="195"/>
      <c r="C1" s="195"/>
      <c r="D1" s="195"/>
      <c r="E1" s="195"/>
      <c r="F1" s="195"/>
      <c r="G1" s="195"/>
    </row>
    <row r="2" spans="1:8" ht="15.75" customHeight="1" thickBot="1">
      <c r="A2" s="201" t="s">
        <v>61</v>
      </c>
      <c r="B2" s="91"/>
      <c r="C2" s="200" t="s">
        <v>24</v>
      </c>
      <c r="D2" s="196"/>
      <c r="E2" s="200" t="s">
        <v>62</v>
      </c>
      <c r="F2" s="196"/>
      <c r="G2" s="162"/>
    </row>
    <row r="3" spans="1:8" ht="45.75" thickBot="1">
      <c r="A3" s="202"/>
      <c r="B3" s="167" t="s">
        <v>11</v>
      </c>
      <c r="C3" s="94" t="s">
        <v>26</v>
      </c>
      <c r="D3" s="94" t="s">
        <v>27</v>
      </c>
      <c r="E3" s="94" t="s">
        <v>28</v>
      </c>
      <c r="F3" s="94" t="s">
        <v>27</v>
      </c>
      <c r="G3" s="18" t="s">
        <v>85</v>
      </c>
    </row>
    <row r="4" spans="1:8" ht="15" customHeight="1">
      <c r="A4" s="21">
        <v>1</v>
      </c>
      <c r="B4" s="179" t="s">
        <v>86</v>
      </c>
      <c r="C4" s="35">
        <v>4856.0336899999975</v>
      </c>
      <c r="D4" s="85">
        <v>6.9580956726522328E-2</v>
      </c>
      <c r="E4" s="36">
        <v>585</v>
      </c>
      <c r="F4" s="85">
        <v>5.5698371893744644E-2</v>
      </c>
      <c r="G4" s="37">
        <v>3914.3442436890464</v>
      </c>
      <c r="H4" s="47"/>
    </row>
    <row r="5" spans="1:8" ht="14.25" customHeight="1">
      <c r="A5" s="21">
        <v>2</v>
      </c>
      <c r="B5" s="179" t="s">
        <v>71</v>
      </c>
      <c r="C5" s="35">
        <v>-3.0001199999998791</v>
      </c>
      <c r="D5" s="85">
        <v>-1.9938837139226269E-3</v>
      </c>
      <c r="E5" s="36">
        <v>30</v>
      </c>
      <c r="F5" s="85">
        <v>9.630818619582664E-3</v>
      </c>
      <c r="G5" s="37">
        <v>14.456722632423647</v>
      </c>
      <c r="H5" s="47"/>
    </row>
    <row r="6" spans="1:8">
      <c r="A6" s="21">
        <v>3</v>
      </c>
      <c r="B6" s="176" t="s">
        <v>77</v>
      </c>
      <c r="C6" s="35">
        <v>52.724790000000034</v>
      </c>
      <c r="D6" s="85">
        <v>8.72232652017523E-3</v>
      </c>
      <c r="E6" s="36">
        <v>0</v>
      </c>
      <c r="F6" s="85">
        <v>0</v>
      </c>
      <c r="G6" s="37">
        <v>0</v>
      </c>
    </row>
    <row r="7" spans="1:8">
      <c r="A7" s="21">
        <v>4</v>
      </c>
      <c r="B7" s="179" t="s">
        <v>87</v>
      </c>
      <c r="C7" s="35">
        <v>41.563610000000331</v>
      </c>
      <c r="D7" s="85">
        <v>8.8690611034709949E-3</v>
      </c>
      <c r="E7" s="36">
        <v>0</v>
      </c>
      <c r="F7" s="85">
        <v>0</v>
      </c>
      <c r="G7" s="37">
        <v>0</v>
      </c>
    </row>
    <row r="8" spans="1:8">
      <c r="A8" s="21">
        <v>5</v>
      </c>
      <c r="B8" s="179" t="s">
        <v>79</v>
      </c>
      <c r="C8" s="35">
        <v>27.594740000000225</v>
      </c>
      <c r="D8" s="85">
        <v>1.0604104766775506E-2</v>
      </c>
      <c r="E8" s="36">
        <v>0</v>
      </c>
      <c r="F8" s="85">
        <v>0</v>
      </c>
      <c r="G8" s="37">
        <v>0</v>
      </c>
    </row>
    <row r="9" spans="1:8">
      <c r="A9" s="21">
        <v>6</v>
      </c>
      <c r="B9" s="176" t="s">
        <v>80</v>
      </c>
      <c r="C9" s="35">
        <v>20.64934000000008</v>
      </c>
      <c r="D9" s="85">
        <v>1.1377246607630559E-2</v>
      </c>
      <c r="E9" s="36">
        <v>0</v>
      </c>
      <c r="F9" s="85">
        <v>0</v>
      </c>
      <c r="G9" s="37">
        <v>0</v>
      </c>
    </row>
    <row r="10" spans="1:8">
      <c r="A10" s="21">
        <v>7</v>
      </c>
      <c r="B10" s="176" t="s">
        <v>75</v>
      </c>
      <c r="C10" s="35">
        <v>4.4615200000000188</v>
      </c>
      <c r="D10" s="85">
        <v>4.3048209857355539E-3</v>
      </c>
      <c r="E10" s="36">
        <v>0</v>
      </c>
      <c r="F10" s="85">
        <v>0</v>
      </c>
      <c r="G10" s="37">
        <v>0</v>
      </c>
    </row>
    <row r="11" spans="1:8">
      <c r="A11" s="21">
        <v>8</v>
      </c>
      <c r="B11" s="179" t="s">
        <v>73</v>
      </c>
      <c r="C11" s="35">
        <v>2.3477400000002233</v>
      </c>
      <c r="D11" s="85">
        <v>8.4295139798909111E-4</v>
      </c>
      <c r="E11" s="36">
        <v>0</v>
      </c>
      <c r="F11" s="85">
        <v>0</v>
      </c>
      <c r="G11" s="37">
        <v>0</v>
      </c>
      <c r="H11" s="47"/>
    </row>
    <row r="12" spans="1:8">
      <c r="A12" s="21">
        <v>9</v>
      </c>
      <c r="B12" s="176" t="s">
        <v>72</v>
      </c>
      <c r="C12" s="35">
        <v>-1.4965000000000002</v>
      </c>
      <c r="D12" s="85">
        <v>-2.0310809814720766E-3</v>
      </c>
      <c r="E12" s="36">
        <v>0</v>
      </c>
      <c r="F12" s="85">
        <v>0</v>
      </c>
      <c r="G12" s="37">
        <v>0</v>
      </c>
    </row>
    <row r="13" spans="1:8">
      <c r="A13" s="21">
        <v>10</v>
      </c>
      <c r="B13" s="176" t="s">
        <v>70</v>
      </c>
      <c r="C13" s="35">
        <v>-26.717810000000053</v>
      </c>
      <c r="D13" s="85">
        <v>-1.7568991281863677E-2</v>
      </c>
      <c r="E13" s="36">
        <v>0</v>
      </c>
      <c r="F13" s="85">
        <v>0</v>
      </c>
      <c r="G13" s="37">
        <v>0</v>
      </c>
    </row>
    <row r="14" spans="1:8">
      <c r="A14" s="21">
        <v>11</v>
      </c>
      <c r="B14" s="176" t="s">
        <v>74</v>
      </c>
      <c r="C14" s="35">
        <v>12.256870000000111</v>
      </c>
      <c r="D14" s="85">
        <v>3.0442743824139742E-3</v>
      </c>
      <c r="E14" s="36">
        <v>-15</v>
      </c>
      <c r="F14" s="85">
        <v>-1.1744440964610084E-3</v>
      </c>
      <c r="G14" s="37">
        <v>-4.002608488555893</v>
      </c>
    </row>
    <row r="15" spans="1:8">
      <c r="A15" s="21">
        <v>12</v>
      </c>
      <c r="B15" s="177" t="s">
        <v>76</v>
      </c>
      <c r="C15" s="35">
        <v>110.29295999999718</v>
      </c>
      <c r="D15" s="85">
        <v>4.4800422065597208E-3</v>
      </c>
      <c r="E15" s="36">
        <v>-14</v>
      </c>
      <c r="F15" s="85">
        <v>-3.1519463268568339E-4</v>
      </c>
      <c r="G15" s="37">
        <v>-7.7747162289217737</v>
      </c>
    </row>
    <row r="16" spans="1:8">
      <c r="A16" s="21">
        <v>13</v>
      </c>
      <c r="B16" s="176" t="s">
        <v>83</v>
      </c>
      <c r="C16" s="35">
        <v>0.34543999999947844</v>
      </c>
      <c r="D16" s="85">
        <v>3.7407896847468709E-5</v>
      </c>
      <c r="E16" s="36">
        <v>-119</v>
      </c>
      <c r="F16" s="85">
        <v>-1.4091178211959739E-2</v>
      </c>
      <c r="G16" s="37">
        <v>-129.52782783895768</v>
      </c>
    </row>
    <row r="17" spans="1:8">
      <c r="A17" s="21">
        <v>14</v>
      </c>
      <c r="B17" s="179" t="s">
        <v>69</v>
      </c>
      <c r="C17" s="35">
        <v>-491.3196800000016</v>
      </c>
      <c r="D17" s="85">
        <v>-5.0839069105451495E-2</v>
      </c>
      <c r="E17" s="36">
        <v>-152175</v>
      </c>
      <c r="F17" s="85">
        <v>-2.3103795900148483E-2</v>
      </c>
      <c r="G17" s="37">
        <v>-220.79745912179095</v>
      </c>
    </row>
    <row r="18" spans="1:8" ht="13.5" customHeight="1">
      <c r="A18" s="21">
        <v>15</v>
      </c>
      <c r="B18" s="177" t="s">
        <v>81</v>
      </c>
      <c r="C18" s="35">
        <v>-190.37024000000022</v>
      </c>
      <c r="D18" s="85">
        <v>-2.7601030230896082E-2</v>
      </c>
      <c r="E18" s="36">
        <v>-42</v>
      </c>
      <c r="F18" s="85">
        <v>-3.870967741935484E-2</v>
      </c>
      <c r="G18" s="37">
        <v>-267.19439574193541</v>
      </c>
    </row>
    <row r="19" spans="1:8" ht="15.75" thickBot="1">
      <c r="A19" s="80"/>
      <c r="B19" s="81" t="s">
        <v>30</v>
      </c>
      <c r="C19" s="82">
        <v>4415.366349999993</v>
      </c>
      <c r="D19" s="86">
        <v>3.004414532376877E-2</v>
      </c>
      <c r="E19" s="83">
        <v>-151750</v>
      </c>
      <c r="F19" s="86">
        <v>-2.2708312289798468E-2</v>
      </c>
      <c r="G19" s="84">
        <v>3299.5039589013086</v>
      </c>
      <c r="H19" s="47"/>
    </row>
    <row r="20" spans="1:8" ht="15" customHeight="1" thickBot="1">
      <c r="A20" s="199"/>
      <c r="B20" s="199"/>
      <c r="C20" s="199"/>
      <c r="D20" s="199"/>
      <c r="E20" s="199"/>
      <c r="F20" s="199"/>
      <c r="G20" s="199"/>
      <c r="H20" s="139"/>
    </row>
    <row r="43" spans="2:5" ht="15">
      <c r="B43" s="54"/>
      <c r="C43" s="55"/>
      <c r="D43" s="56"/>
      <c r="E43" s="57"/>
    </row>
    <row r="44" spans="2:5" ht="15">
      <c r="B44" s="54"/>
      <c r="C44" s="55"/>
      <c r="D44" s="56"/>
      <c r="E44" s="57"/>
    </row>
    <row r="45" spans="2:5" ht="15">
      <c r="B45" s="54"/>
      <c r="C45" s="55"/>
      <c r="D45" s="56"/>
      <c r="E45" s="57"/>
    </row>
    <row r="46" spans="2:5" ht="15">
      <c r="B46" s="54"/>
      <c r="C46" s="55"/>
      <c r="D46" s="56"/>
      <c r="E46" s="57"/>
    </row>
    <row r="47" spans="2:5" ht="15">
      <c r="B47" s="54"/>
      <c r="C47" s="55"/>
      <c r="D47" s="56"/>
      <c r="E47" s="57"/>
    </row>
    <row r="48" spans="2:5" ht="15">
      <c r="B48" s="54"/>
      <c r="C48" s="55"/>
      <c r="D48" s="56"/>
      <c r="E48" s="57"/>
    </row>
    <row r="49" spans="2:6" ht="15.75" thickBot="1">
      <c r="B49" s="71"/>
      <c r="C49" s="71"/>
      <c r="D49" s="71"/>
      <c r="E49" s="71"/>
    </row>
    <row r="52" spans="2:6" ht="14.25" customHeight="1"/>
    <row r="53" spans="2:6">
      <c r="F53" s="47"/>
    </row>
    <row r="55" spans="2:6">
      <c r="F55"/>
    </row>
    <row r="56" spans="2:6">
      <c r="F56"/>
    </row>
    <row r="57" spans="2:6" ht="30.75" thickBot="1">
      <c r="B57" s="156" t="s">
        <v>11</v>
      </c>
      <c r="C57" s="94" t="s">
        <v>31</v>
      </c>
      <c r="D57" s="94" t="s">
        <v>32</v>
      </c>
      <c r="E57" s="33" t="s">
        <v>33</v>
      </c>
      <c r="F57"/>
    </row>
    <row r="58" spans="2:6">
      <c r="B58" s="34" t="str">
        <f t="shared" ref="B58:D62" si="0">B4</f>
        <v>ОТP Klasychnyi</v>
      </c>
      <c r="C58" s="35">
        <f t="shared" si="0"/>
        <v>4856.0336899999975</v>
      </c>
      <c r="D58" s="85">
        <f t="shared" si="0"/>
        <v>6.9580956726522328E-2</v>
      </c>
      <c r="E58" s="37">
        <f>G4</f>
        <v>3914.3442436890464</v>
      </c>
    </row>
    <row r="59" spans="2:6">
      <c r="B59" s="34" t="str">
        <f t="shared" si="0"/>
        <v>КІNTO-Ekviti</v>
      </c>
      <c r="C59" s="35">
        <f t="shared" si="0"/>
        <v>-3.0001199999998791</v>
      </c>
      <c r="D59" s="85">
        <f t="shared" si="0"/>
        <v>-1.9938837139226269E-3</v>
      </c>
      <c r="E59" s="37">
        <f>G5</f>
        <v>14.456722632423647</v>
      </c>
    </row>
    <row r="60" spans="2:6">
      <c r="B60" s="34" t="str">
        <f t="shared" si="0"/>
        <v>Altus – Depozyt</v>
      </c>
      <c r="C60" s="35">
        <f t="shared" si="0"/>
        <v>52.724790000000034</v>
      </c>
      <c r="D60" s="85">
        <f t="shared" si="0"/>
        <v>8.72232652017523E-3</v>
      </c>
      <c r="E60" s="37">
        <f>G6</f>
        <v>0</v>
      </c>
    </row>
    <row r="61" spans="2:6">
      <c r="B61" s="34" t="str">
        <f t="shared" si="0"/>
        <v>Altus Zbalansovanyi</v>
      </c>
      <c r="C61" s="35">
        <f t="shared" si="0"/>
        <v>41.563610000000331</v>
      </c>
      <c r="D61" s="85">
        <f t="shared" si="0"/>
        <v>8.8690611034709949E-3</v>
      </c>
      <c r="E61" s="37">
        <f>G7</f>
        <v>0</v>
      </c>
    </row>
    <row r="62" spans="2:6">
      <c r="B62" s="113" t="str">
        <f t="shared" si="0"/>
        <v>VSI</v>
      </c>
      <c r="C62" s="114">
        <f t="shared" si="0"/>
        <v>27.594740000000225</v>
      </c>
      <c r="D62" s="115">
        <f t="shared" si="0"/>
        <v>1.0604104766775506E-2</v>
      </c>
      <c r="E62" s="116">
        <f>G8</f>
        <v>0</v>
      </c>
    </row>
    <row r="63" spans="2:6">
      <c r="B63" s="112" t="str">
        <f>B12</f>
        <v>Nadbannia</v>
      </c>
      <c r="C63" s="35">
        <f t="shared" ref="C63:D67" si="1">C14</f>
        <v>12.256870000000111</v>
      </c>
      <c r="D63" s="85">
        <f t="shared" si="1"/>
        <v>3.0442743824139742E-3</v>
      </c>
      <c r="E63" s="37">
        <f>G14</f>
        <v>-4.002608488555893</v>
      </c>
    </row>
    <row r="64" spans="2:6">
      <c r="B64" s="112" t="str">
        <f>B13</f>
        <v>UNIVER.UA/Volodymyr Velykyi: Fond Zbalansovanyi</v>
      </c>
      <c r="C64" s="35">
        <f t="shared" si="1"/>
        <v>110.29295999999718</v>
      </c>
      <c r="D64" s="85">
        <f t="shared" si="1"/>
        <v>4.4800422065597208E-3</v>
      </c>
      <c r="E64" s="37">
        <f>G15</f>
        <v>-7.7747162289217737</v>
      </c>
    </row>
    <row r="65" spans="2:5">
      <c r="B65" s="112" t="str">
        <f>B14</f>
        <v>KINTO-Kaznacheiskyi</v>
      </c>
      <c r="C65" s="35">
        <f t="shared" si="1"/>
        <v>0.34543999999947844</v>
      </c>
      <c r="D65" s="85">
        <f t="shared" si="1"/>
        <v>3.7407896847468709E-5</v>
      </c>
      <c r="E65" s="37">
        <f>G16</f>
        <v>-129.52782783895768</v>
      </c>
    </row>
    <row r="66" spans="2:5">
      <c r="B66" s="112" t="str">
        <f>B15</f>
        <v>КІNТО-Кlasychnyi</v>
      </c>
      <c r="C66" s="35">
        <f t="shared" si="1"/>
        <v>-491.3196800000016</v>
      </c>
      <c r="D66" s="85">
        <f t="shared" si="1"/>
        <v>-5.0839069105451495E-2</v>
      </c>
      <c r="E66" s="37">
        <f>G17</f>
        <v>-220.79745912179095</v>
      </c>
    </row>
    <row r="67" spans="2:5">
      <c r="B67" s="112" t="str">
        <f>B18</f>
        <v>UNIVER.UA/Мykhailo Hrushevskyi: Fond Derzhavnykh Paperiv</v>
      </c>
      <c r="C67" s="35">
        <f t="shared" si="1"/>
        <v>-190.37024000000022</v>
      </c>
      <c r="D67" s="85">
        <f t="shared" si="1"/>
        <v>-2.7601030230896082E-2</v>
      </c>
      <c r="E67" s="37">
        <f>G18</f>
        <v>-267.19439574193541</v>
      </c>
    </row>
    <row r="68" spans="2:5">
      <c r="B68" s="120" t="s">
        <v>88</v>
      </c>
      <c r="C68" s="121">
        <f>C19-SUM(C58:C67)</f>
        <v>-0.75571000000036292</v>
      </c>
      <c r="D68" s="122"/>
      <c r="E68" s="121">
        <f>G19-SUM(E58:E67)</f>
        <v>0</v>
      </c>
    </row>
    <row r="69" spans="2:5" ht="15">
      <c r="B69" s="118" t="s">
        <v>30</v>
      </c>
      <c r="C69" s="119">
        <f>SUM(C58:C68)</f>
        <v>4415.366349999993</v>
      </c>
      <c r="D69" s="119"/>
      <c r="E69" s="119">
        <f>SUM(E58:E68)</f>
        <v>3299.5039589013086</v>
      </c>
    </row>
  </sheetData>
  <mergeCells count="5">
    <mergeCell ref="A20:G20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2"/>
  </sheetPr>
  <dimension ref="A1:C105"/>
  <sheetViews>
    <sheetView zoomScale="80" workbookViewId="0">
      <selection activeCell="X51" sqref="X51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0" t="s">
        <v>11</v>
      </c>
      <c r="B1" s="61" t="s">
        <v>12</v>
      </c>
      <c r="C1" s="10"/>
    </row>
    <row r="2" spans="1:3" ht="14.25">
      <c r="A2" s="171" t="s">
        <v>69</v>
      </c>
      <c r="B2" s="138">
        <v>-2.7210884353757736E-2</v>
      </c>
      <c r="C2" s="10"/>
    </row>
    <row r="3" spans="1:3" ht="14.25">
      <c r="A3" s="172" t="s">
        <v>70</v>
      </c>
      <c r="B3" s="126">
        <v>-1.7569006100454199E-2</v>
      </c>
      <c r="C3" s="10"/>
    </row>
    <row r="4" spans="1:3" ht="14.25">
      <c r="A4" s="173" t="s">
        <v>71</v>
      </c>
      <c r="B4" s="126">
        <v>-1.1513808247205826E-2</v>
      </c>
      <c r="C4" s="10"/>
    </row>
    <row r="5" spans="1:3" ht="14.25">
      <c r="A5" s="174" t="s">
        <v>72</v>
      </c>
      <c r="B5" s="146">
        <v>-2.030150624813043E-3</v>
      </c>
      <c r="C5" s="10"/>
    </row>
    <row r="6" spans="1:3" ht="14.25">
      <c r="A6" s="175" t="s">
        <v>73</v>
      </c>
      <c r="B6" s="127">
        <v>8.4291311288597903E-4</v>
      </c>
      <c r="C6" s="10"/>
    </row>
    <row r="7" spans="1:3" ht="14.25">
      <c r="A7" s="171" t="s">
        <v>74</v>
      </c>
      <c r="B7" s="127">
        <v>4.2234916735535144E-3</v>
      </c>
      <c r="C7" s="10"/>
    </row>
    <row r="8" spans="1:3" ht="14.25">
      <c r="A8" s="176" t="s">
        <v>75</v>
      </c>
      <c r="B8" s="127">
        <v>4.3047721684423834E-3</v>
      </c>
      <c r="C8" s="10"/>
    </row>
    <row r="9" spans="1:3" ht="14.25">
      <c r="A9" s="177" t="s">
        <v>76</v>
      </c>
      <c r="B9" s="127">
        <v>4.7968142241494593E-3</v>
      </c>
      <c r="C9" s="10"/>
    </row>
    <row r="10" spans="1:3" ht="14.25">
      <c r="A10" s="172" t="s">
        <v>77</v>
      </c>
      <c r="B10" s="127">
        <v>8.7205859436219058E-3</v>
      </c>
      <c r="C10" s="10"/>
    </row>
    <row r="11" spans="1:3" ht="14.25">
      <c r="A11" s="172" t="s">
        <v>78</v>
      </c>
      <c r="B11" s="127">
        <v>8.8682310779382156E-3</v>
      </c>
      <c r="C11" s="10"/>
    </row>
    <row r="12" spans="1:3" ht="14.25">
      <c r="A12" s="171" t="s">
        <v>79</v>
      </c>
      <c r="B12" s="127">
        <v>1.0604121421478485E-2</v>
      </c>
      <c r="C12" s="10"/>
    </row>
    <row r="13" spans="1:3" ht="14.25">
      <c r="A13" s="172" t="s">
        <v>80</v>
      </c>
      <c r="B13" s="127">
        <v>1.1377254359832056E-2</v>
      </c>
      <c r="C13" s="10"/>
    </row>
    <row r="14" spans="1:3" ht="14.25">
      <c r="A14" s="178" t="s">
        <v>81</v>
      </c>
      <c r="B14" s="127">
        <v>1.155596734408082E-2</v>
      </c>
      <c r="C14" s="10"/>
    </row>
    <row r="15" spans="1:3" ht="14.25">
      <c r="A15" s="171" t="s">
        <v>82</v>
      </c>
      <c r="B15" s="127">
        <v>1.3150251176288874E-2</v>
      </c>
      <c r="C15" s="10"/>
    </row>
    <row r="16" spans="1:3" ht="14.25">
      <c r="A16" s="172" t="s">
        <v>83</v>
      </c>
      <c r="B16" s="127">
        <v>1.4330524160022895E-2</v>
      </c>
      <c r="C16" s="10"/>
    </row>
    <row r="17" spans="1:3" ht="14.25">
      <c r="A17" s="160" t="s">
        <v>15</v>
      </c>
      <c r="B17" s="126">
        <v>2.2967384890709192E-3</v>
      </c>
      <c r="C17" s="10"/>
    </row>
    <row r="18" spans="1:3" ht="14.25">
      <c r="A18" s="160" t="s">
        <v>16</v>
      </c>
      <c r="B18" s="126">
        <v>-3.9908736084495966E-2</v>
      </c>
      <c r="C18" s="10"/>
    </row>
    <row r="19" spans="1:3" ht="14.25">
      <c r="A19" s="160" t="s">
        <v>17</v>
      </c>
      <c r="B19" s="126">
        <v>0</v>
      </c>
      <c r="C19" s="52"/>
    </row>
    <row r="20" spans="1:3" ht="14.25">
      <c r="A20" s="160" t="s">
        <v>18</v>
      </c>
      <c r="B20" s="126">
        <v>5.1753851589200206E-3</v>
      </c>
      <c r="C20" s="9"/>
    </row>
    <row r="21" spans="1:3" ht="14.25">
      <c r="A21" s="160" t="s">
        <v>19</v>
      </c>
      <c r="B21" s="126">
        <v>8.8028274365248294E-3</v>
      </c>
      <c r="C21" s="66"/>
    </row>
    <row r="22" spans="1:3" ht="14.25">
      <c r="A22" s="160" t="s">
        <v>20</v>
      </c>
      <c r="B22" s="126">
        <v>1.1917808219178082E-2</v>
      </c>
      <c r="C22" s="10"/>
    </row>
    <row r="23" spans="1:3" ht="15" thickBot="1">
      <c r="A23" s="161" t="s">
        <v>21</v>
      </c>
      <c r="B23" s="128">
        <v>5.7616176610282288E-3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M5"/>
  <sheetViews>
    <sheetView zoomScale="85" workbookViewId="0">
      <selection activeCell="B3" sqref="B3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8" customWidth="1"/>
    <col min="6" max="6" width="14.7109375" style="41" customWidth="1"/>
    <col min="7" max="7" width="14.7109375" style="38" customWidth="1"/>
    <col min="8" max="8" width="12.7109375" style="41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39" customFormat="1" ht="16.5" thickBot="1">
      <c r="A1" s="189" t="s">
        <v>65</v>
      </c>
      <c r="B1" s="189"/>
      <c r="C1" s="189"/>
      <c r="D1" s="189"/>
      <c r="E1" s="189"/>
      <c r="F1" s="189"/>
      <c r="G1" s="189"/>
      <c r="H1" s="189"/>
      <c r="I1" s="189"/>
      <c r="J1" s="189"/>
      <c r="K1" s="13"/>
      <c r="L1" s="14"/>
      <c r="M1" s="14"/>
    </row>
    <row r="2" spans="1:13" ht="30.75" thickBot="1">
      <c r="A2" s="15" t="s">
        <v>61</v>
      </c>
      <c r="B2" s="15" t="s">
        <v>11</v>
      </c>
      <c r="C2" s="40" t="s">
        <v>47</v>
      </c>
      <c r="D2" s="40" t="s">
        <v>48</v>
      </c>
      <c r="E2" s="40" t="s">
        <v>49</v>
      </c>
      <c r="F2" s="40" t="s">
        <v>66</v>
      </c>
      <c r="G2" s="40" t="s">
        <v>67</v>
      </c>
      <c r="H2" s="40" t="s">
        <v>68</v>
      </c>
      <c r="I2" s="17" t="s">
        <v>53</v>
      </c>
      <c r="J2" s="18" t="s">
        <v>54</v>
      </c>
    </row>
    <row r="3" spans="1:13">
      <c r="A3" s="21">
        <v>1</v>
      </c>
      <c r="B3" s="74" t="s">
        <v>59</v>
      </c>
      <c r="C3" s="99" t="s">
        <v>59</v>
      </c>
      <c r="D3" s="100" t="s">
        <v>59</v>
      </c>
      <c r="E3" s="75" t="s">
        <v>59</v>
      </c>
      <c r="F3" s="76" t="s">
        <v>59</v>
      </c>
      <c r="G3" s="75" t="s">
        <v>59</v>
      </c>
      <c r="H3" s="46" t="s">
        <v>59</v>
      </c>
      <c r="I3" s="74" t="s">
        <v>59</v>
      </c>
      <c r="J3" s="77" t="s">
        <v>59</v>
      </c>
    </row>
    <row r="4" spans="1:13" ht="15.75" thickBot="1">
      <c r="A4" s="190" t="s">
        <v>30</v>
      </c>
      <c r="B4" s="191"/>
      <c r="C4" s="101" t="s">
        <v>2</v>
      </c>
      <c r="D4" s="101" t="s">
        <v>2</v>
      </c>
      <c r="E4" s="87" t="s">
        <v>59</v>
      </c>
      <c r="F4" s="88" t="s">
        <v>59</v>
      </c>
      <c r="G4" s="101" t="s">
        <v>2</v>
      </c>
      <c r="H4" s="101" t="s">
        <v>2</v>
      </c>
      <c r="I4" s="101" t="s">
        <v>2</v>
      </c>
      <c r="J4" s="102" t="s">
        <v>2</v>
      </c>
    </row>
    <row r="5" spans="1:13">
      <c r="A5" s="193"/>
      <c r="B5" s="193"/>
      <c r="C5" s="193"/>
      <c r="D5" s="193"/>
      <c r="E5" s="193"/>
      <c r="F5" s="193"/>
      <c r="G5" s="193"/>
      <c r="H5" s="193"/>
    </row>
  </sheetData>
  <mergeCells count="3">
    <mergeCell ref="A1:J1"/>
    <mergeCell ref="A4:B4"/>
    <mergeCell ref="A5:H5"/>
  </mergeCells>
  <phoneticPr fontId="11" type="noConversion"/>
  <hyperlinks>
    <hyperlink ref="J4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2"/>
  </sheetPr>
  <dimension ref="A1:K26"/>
  <sheetViews>
    <sheetView zoomScale="85" workbookViewId="0">
      <selection activeCell="B4" sqref="B4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2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04" t="s">
        <v>63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1" customFormat="1" ht="15.75" customHeight="1" thickBot="1">
      <c r="A2" s="196" t="s">
        <v>23</v>
      </c>
      <c r="B2" s="91"/>
      <c r="C2" s="92"/>
      <c r="D2" s="93"/>
      <c r="E2" s="197" t="s">
        <v>35</v>
      </c>
      <c r="F2" s="197"/>
      <c r="G2" s="197"/>
      <c r="H2" s="197"/>
      <c r="I2" s="197"/>
      <c r="J2" s="197"/>
      <c r="K2" s="197"/>
    </row>
    <row r="3" spans="1:11" customFormat="1" ht="51.75" thickBot="1">
      <c r="A3" s="196"/>
      <c r="B3" s="94" t="s">
        <v>11</v>
      </c>
      <c r="C3" s="165" t="s">
        <v>43</v>
      </c>
      <c r="D3" s="165" t="s">
        <v>44</v>
      </c>
      <c r="E3" s="17" t="s">
        <v>36</v>
      </c>
      <c r="F3" s="17" t="s">
        <v>37</v>
      </c>
      <c r="G3" s="17" t="s">
        <v>38</v>
      </c>
      <c r="H3" s="17" t="s">
        <v>39</v>
      </c>
      <c r="I3" s="17" t="s">
        <v>40</v>
      </c>
      <c r="J3" s="18" t="s">
        <v>41</v>
      </c>
      <c r="K3" s="164" t="s">
        <v>42</v>
      </c>
    </row>
    <row r="4" spans="1:11" customFormat="1" collapsed="1">
      <c r="A4" s="21">
        <v>1</v>
      </c>
      <c r="B4" s="25" t="s">
        <v>59</v>
      </c>
      <c r="C4" s="95" t="s">
        <v>59</v>
      </c>
      <c r="D4" s="95" t="s">
        <v>59</v>
      </c>
      <c r="E4" s="89" t="s">
        <v>59</v>
      </c>
      <c r="F4" s="89" t="s">
        <v>59</v>
      </c>
      <c r="G4" s="89" t="s">
        <v>59</v>
      </c>
      <c r="H4" s="89" t="s">
        <v>59</v>
      </c>
      <c r="I4" s="89" t="s">
        <v>59</v>
      </c>
      <c r="J4" s="96" t="s">
        <v>59</v>
      </c>
      <c r="K4" s="137" t="s">
        <v>59</v>
      </c>
    </row>
    <row r="5" spans="1:11" ht="15.75" thickBot="1">
      <c r="A5" s="129"/>
      <c r="B5" s="133" t="s">
        <v>45</v>
      </c>
      <c r="C5" s="134" t="s">
        <v>2</v>
      </c>
      <c r="D5" s="134" t="s">
        <v>2</v>
      </c>
      <c r="E5" s="135" t="s">
        <v>59</v>
      </c>
      <c r="F5" s="135" t="s">
        <v>59</v>
      </c>
      <c r="G5" s="135" t="s">
        <v>59</v>
      </c>
      <c r="H5" s="135" t="s">
        <v>59</v>
      </c>
      <c r="I5" s="135" t="s">
        <v>59</v>
      </c>
      <c r="J5" s="134" t="s">
        <v>2</v>
      </c>
      <c r="K5" s="135" t="s">
        <v>59</v>
      </c>
    </row>
    <row r="6" spans="1:11">
      <c r="A6" s="205" t="s">
        <v>64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1" ht="15" thickBo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1">
      <c r="B8" s="27"/>
      <c r="C8" s="28"/>
      <c r="D8" s="28"/>
      <c r="E8" s="27"/>
      <c r="F8" s="27"/>
      <c r="G8" s="27"/>
      <c r="H8" s="27"/>
      <c r="I8" s="27"/>
    </row>
    <row r="9" spans="1:11">
      <c r="B9" s="27"/>
      <c r="C9" s="28"/>
      <c r="D9" s="28"/>
      <c r="E9" s="107"/>
      <c r="F9" s="27"/>
      <c r="G9" s="27"/>
      <c r="H9" s="27"/>
      <c r="I9" s="27"/>
    </row>
    <row r="10" spans="1:11">
      <c r="B10" s="27"/>
      <c r="C10" s="28"/>
      <c r="D10" s="28"/>
      <c r="E10" s="27"/>
      <c r="F10" s="27"/>
      <c r="G10" s="27"/>
      <c r="H10" s="27"/>
      <c r="I10" s="27"/>
    </row>
    <row r="11" spans="1:11">
      <c r="B11" s="27"/>
      <c r="C11" s="28"/>
      <c r="D11" s="28"/>
      <c r="E11" s="27"/>
      <c r="F11" s="27"/>
      <c r="G11" s="27"/>
      <c r="H11" s="27"/>
      <c r="I11" s="27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9" spans="3:3">
      <c r="C19" s="5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</sheetData>
  <mergeCells count="5">
    <mergeCell ref="A7:K7"/>
    <mergeCell ref="A2:A3"/>
    <mergeCell ref="A1:J1"/>
    <mergeCell ref="E2:K2"/>
    <mergeCell ref="A6:K6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22"/>
  </sheetPr>
  <dimension ref="A1:K33"/>
  <sheetViews>
    <sheetView zoomScale="85" workbookViewId="0">
      <selection activeCell="B4" sqref="B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195" t="s">
        <v>60</v>
      </c>
      <c r="B1" s="195"/>
      <c r="C1" s="195"/>
      <c r="D1" s="195"/>
      <c r="E1" s="195"/>
      <c r="F1" s="195"/>
      <c r="G1" s="195"/>
    </row>
    <row r="2" spans="1:11" s="29" customFormat="1" ht="15.75" customHeight="1" thickBot="1">
      <c r="A2" s="206" t="s">
        <v>61</v>
      </c>
      <c r="B2" s="91"/>
      <c r="C2" s="200" t="s">
        <v>24</v>
      </c>
      <c r="D2" s="196"/>
      <c r="E2" s="200" t="s">
        <v>62</v>
      </c>
      <c r="F2" s="196"/>
      <c r="G2" s="162"/>
    </row>
    <row r="3" spans="1:11" s="29" customFormat="1" ht="45.75" thickBot="1">
      <c r="A3" s="207"/>
      <c r="B3" s="94" t="s">
        <v>11</v>
      </c>
      <c r="C3" s="94" t="s">
        <v>26</v>
      </c>
      <c r="D3" s="94" t="s">
        <v>27</v>
      </c>
      <c r="E3" s="94" t="s">
        <v>28</v>
      </c>
      <c r="F3" s="94" t="s">
        <v>27</v>
      </c>
      <c r="G3" s="18" t="s">
        <v>29</v>
      </c>
    </row>
    <row r="4" spans="1:11" s="29" customFormat="1">
      <c r="A4" s="21">
        <v>1</v>
      </c>
      <c r="B4" s="34" t="s">
        <v>59</v>
      </c>
      <c r="C4" s="35" t="s">
        <v>59</v>
      </c>
      <c r="D4" s="89" t="s">
        <v>59</v>
      </c>
      <c r="E4" s="36" t="s">
        <v>59</v>
      </c>
      <c r="F4" s="89" t="s">
        <v>59</v>
      </c>
      <c r="G4" s="37" t="s">
        <v>59</v>
      </c>
    </row>
    <row r="5" spans="1:11" s="29" customFormat="1" ht="15.75" thickBot="1">
      <c r="A5" s="103"/>
      <c r="B5" s="81" t="s">
        <v>30</v>
      </c>
      <c r="C5" s="104" t="s">
        <v>59</v>
      </c>
      <c r="D5" s="86" t="s">
        <v>59</v>
      </c>
      <c r="E5" s="83" t="s">
        <v>59</v>
      </c>
      <c r="F5" s="86" t="s">
        <v>59</v>
      </c>
      <c r="G5" s="84" t="s">
        <v>59</v>
      </c>
    </row>
    <row r="6" spans="1:11" s="29" customFormat="1" ht="15" customHeight="1" thickBot="1">
      <c r="A6" s="203"/>
      <c r="B6" s="203"/>
      <c r="C6" s="203"/>
      <c r="D6" s="203"/>
      <c r="E6" s="203"/>
      <c r="F6" s="203"/>
      <c r="G6" s="203"/>
      <c r="H6" s="7"/>
      <c r="I6" s="7"/>
      <c r="J6" s="7"/>
      <c r="K6" s="7"/>
    </row>
    <row r="7" spans="1:11" s="29" customFormat="1">
      <c r="D7" s="38"/>
    </row>
    <row r="8" spans="1:11" s="29" customFormat="1">
      <c r="A8" s="27"/>
      <c r="D8" s="38"/>
    </row>
    <row r="9" spans="1:11" s="29" customFormat="1">
      <c r="A9" s="27"/>
      <c r="D9" s="38"/>
    </row>
    <row r="10" spans="1:11" s="29" customFormat="1">
      <c r="D10" s="38"/>
    </row>
    <row r="11" spans="1:11" s="29" customFormat="1">
      <c r="D11" s="38"/>
    </row>
    <row r="12" spans="1:11" s="29" customFormat="1">
      <c r="D12" s="38"/>
    </row>
    <row r="13" spans="1:11" s="29" customFormat="1">
      <c r="D13" s="38"/>
    </row>
    <row r="14" spans="1:11" s="29" customFormat="1">
      <c r="D14" s="38"/>
    </row>
    <row r="15" spans="1:11" s="29" customFormat="1">
      <c r="D15" s="38"/>
    </row>
    <row r="16" spans="1:11" s="29" customFormat="1">
      <c r="D16" s="38"/>
    </row>
    <row r="17" spans="2:9" s="29" customFormat="1">
      <c r="D17" s="38"/>
    </row>
    <row r="18" spans="2:9" s="29" customFormat="1">
      <c r="D18" s="38"/>
    </row>
    <row r="19" spans="2:9" s="29" customFormat="1">
      <c r="D19" s="38"/>
    </row>
    <row r="20" spans="2:9" s="29" customFormat="1">
      <c r="D20" s="38"/>
    </row>
    <row r="21" spans="2:9" s="29" customFormat="1">
      <c r="D21" s="38"/>
    </row>
    <row r="22" spans="2:9" s="29" customFormat="1">
      <c r="D22" s="38"/>
    </row>
    <row r="23" spans="2:9" s="29" customFormat="1">
      <c r="D23" s="38"/>
    </row>
    <row r="24" spans="2:9" s="29" customFormat="1">
      <c r="D24" s="38"/>
    </row>
    <row r="25" spans="2:9" s="29" customFormat="1">
      <c r="D25" s="38"/>
    </row>
    <row r="26" spans="2:9" s="29" customFormat="1">
      <c r="D26" s="38"/>
    </row>
    <row r="27" spans="2:9" s="29" customFormat="1"/>
    <row r="28" spans="2:9" s="29" customFormat="1"/>
    <row r="29" spans="2:9" s="29" customFormat="1">
      <c r="H29" s="22"/>
      <c r="I29" s="22"/>
    </row>
    <row r="32" spans="2:9" ht="30.75" thickBot="1">
      <c r="B32" s="156" t="s">
        <v>11</v>
      </c>
      <c r="C32" s="94" t="s">
        <v>31</v>
      </c>
      <c r="D32" s="94" t="s">
        <v>32</v>
      </c>
      <c r="E32" s="33" t="s">
        <v>33</v>
      </c>
    </row>
    <row r="33" spans="1:5">
      <c r="A33" s="22">
        <v>1</v>
      </c>
      <c r="B33" s="34" t="str">
        <f>B4</f>
        <v>no data</v>
      </c>
      <c r="C33" s="108" t="str">
        <f>C4</f>
        <v>no data</v>
      </c>
      <c r="D33" s="89" t="str">
        <f>D4</f>
        <v>no data</v>
      </c>
      <c r="E33" s="109" t="str">
        <f>G4</f>
        <v>no data</v>
      </c>
    </row>
  </sheetData>
  <mergeCells count="5">
    <mergeCell ref="A6:G6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2"/>
  </sheetPr>
  <dimension ref="A1:D22"/>
  <sheetViews>
    <sheetView zoomScale="85" workbookViewId="0">
      <selection activeCell="W32" sqref="W3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0" t="s">
        <v>11</v>
      </c>
      <c r="B1" s="61" t="s">
        <v>58</v>
      </c>
      <c r="C1" s="10"/>
      <c r="D1" s="10"/>
    </row>
    <row r="2" spans="1:4" ht="14.25">
      <c r="A2" s="25" t="s">
        <v>59</v>
      </c>
      <c r="B2" s="123" t="s">
        <v>59</v>
      </c>
      <c r="C2" s="10"/>
      <c r="D2" s="10"/>
    </row>
    <row r="3" spans="1:4" ht="14.25">
      <c r="A3" s="160" t="s">
        <v>15</v>
      </c>
      <c r="B3" s="124" t="s">
        <v>59</v>
      </c>
      <c r="C3" s="10"/>
      <c r="D3" s="10"/>
    </row>
    <row r="4" spans="1:4" ht="14.25">
      <c r="A4" s="160" t="s">
        <v>16</v>
      </c>
      <c r="B4" s="124">
        <v>-3.9908736084495966E-2</v>
      </c>
      <c r="C4" s="10"/>
      <c r="D4" s="10"/>
    </row>
    <row r="5" spans="1:4" ht="14.25">
      <c r="A5" s="160" t="s">
        <v>17</v>
      </c>
      <c r="B5" s="124">
        <v>0</v>
      </c>
      <c r="C5" s="10"/>
      <c r="D5" s="10"/>
    </row>
    <row r="6" spans="1:4" ht="14.25">
      <c r="A6" s="160" t="s">
        <v>18</v>
      </c>
      <c r="B6" s="124">
        <v>5.1753851589200206E-3</v>
      </c>
      <c r="C6" s="10"/>
      <c r="D6" s="10"/>
    </row>
    <row r="7" spans="1:4" ht="14.25">
      <c r="A7" s="160" t="s">
        <v>19</v>
      </c>
      <c r="B7" s="124">
        <v>8.8028274365248294E-3</v>
      </c>
      <c r="C7" s="10"/>
      <c r="D7" s="10"/>
    </row>
    <row r="8" spans="1:4" ht="14.25">
      <c r="A8" s="160" t="s">
        <v>20</v>
      </c>
      <c r="B8" s="124">
        <v>1.1917808219178082E-2</v>
      </c>
      <c r="C8" s="10"/>
      <c r="D8" s="10"/>
    </row>
    <row r="9" spans="1:4" ht="15" thickBot="1">
      <c r="A9" s="161" t="s">
        <v>21</v>
      </c>
      <c r="B9" s="125">
        <v>5.7616176610282288E-3</v>
      </c>
      <c r="C9" s="10"/>
      <c r="D9" s="10"/>
    </row>
    <row r="10" spans="1:4">
      <c r="B10" s="10"/>
      <c r="C10" s="10"/>
      <c r="D10" s="10"/>
    </row>
    <row r="11" spans="1:4" ht="14.25">
      <c r="A11" s="48"/>
      <c r="B11" s="49"/>
      <c r="C11" s="10"/>
      <c r="D11" s="10"/>
    </row>
    <row r="12" spans="1:4" ht="14.25">
      <c r="A12" s="48"/>
      <c r="B12" s="49"/>
      <c r="C12" s="10"/>
      <c r="D12" s="10"/>
    </row>
    <row r="13" spans="1:4" ht="14.25">
      <c r="A13" s="48"/>
      <c r="B13" s="49"/>
      <c r="C13" s="10"/>
      <c r="D13" s="10"/>
    </row>
    <row r="14" spans="1:4" ht="14.25">
      <c r="A14" s="48"/>
      <c r="B14" s="49"/>
      <c r="C14" s="10"/>
      <c r="D14" s="10"/>
    </row>
    <row r="15" spans="1:4" ht="14.25">
      <c r="A15" s="48"/>
      <c r="B15" s="49"/>
      <c r="C15" s="10"/>
      <c r="D15" s="10"/>
    </row>
    <row r="16" spans="1:4">
      <c r="B16" s="10"/>
    </row>
    <row r="20" spans="1:2">
      <c r="A20" s="7"/>
      <c r="B20" s="8"/>
    </row>
    <row r="21" spans="1:2">
      <c r="B21" s="8"/>
    </row>
    <row r="22" spans="1:2">
      <c r="B22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Ind+RoR</vt:lpstr>
      <vt:lpstr>O_NAV</vt:lpstr>
      <vt:lpstr>O_RoR</vt:lpstr>
      <vt:lpstr>O_Dynamics NAV</vt:lpstr>
      <vt:lpstr>O_Diagram (RoR)</vt:lpstr>
      <vt:lpstr>І_NAV</vt:lpstr>
      <vt:lpstr>І_RoR</vt:lpstr>
      <vt:lpstr>І_Dynamics NAV</vt:lpstr>
      <vt:lpstr>І_Diagram (RoR)</vt:lpstr>
      <vt:lpstr>C_NAV</vt:lpstr>
      <vt:lpstr>C_RoR</vt:lpstr>
      <vt:lpstr>C_Dynamics NAV</vt:lpstr>
      <vt:lpstr>C_Diagram (RoR)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2024-03-12T10:54:31Z</dcterms:modified>
</cp:coreProperties>
</file>