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19\Q3 2019\"/>
    </mc:Choice>
  </mc:AlternateContent>
  <bookViews>
    <workbookView xWindow="0" yWindow="0" windowWidth="17592" windowHeight="8568" tabRatio="917"/>
  </bookViews>
  <sheets>
    <sheet name="Іndexes-Ukraine and the World" sheetId="30" r:id="rId1"/>
    <sheet name="Stock Market of Ukraine" sheetId="54" r:id="rId2"/>
    <sheet name="Number of AMC-CII-NPF-IC" sheetId="55" r:id="rId3"/>
    <sheet name="Assets-NAV_Net Inflow" sheetId="3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1" hidden="1">{#N/A,#N/A,FALSE,"т02бд"}</definedName>
    <definedName name="____a11" hidden="1">{#N/A,#N/A,FALSE,"т02бд"}</definedName>
    <definedName name="____t06" localSheetId="2"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1" hidden="1">{#N/A,#N/A,FALSE,"т02бд"}</definedName>
    <definedName name="__a11" hidden="1">{#N/A,#N/A,FALSE,"т02бд"}</definedName>
    <definedName name="__t06" localSheetId="2" hidden="1">{#N/A,#N/A,FALSE,"т04"}</definedName>
    <definedName name="__t06" localSheetId="1" hidden="1">{#N/A,#N/A,FALSE,"т04"}</definedName>
    <definedName name="__t06" hidden="1">{#N/A,#N/A,FALSE,"т04"}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 hidden="1">{#N/A,#N/A,FALSE,"т02бд"}</definedName>
    <definedName name="_a11" localSheetId="0" hidden="1">{#N/A,#N/A,FALSE,"т02бд"}</definedName>
    <definedName name="_a11" hidden="1">{#N/A,#N/A,FALSE,"т02бд"}</definedName>
    <definedName name="_t06" localSheetId="3" hidden="1">{#N/A,#N/A,FALSE,"т04"}</definedName>
    <definedName name="_t06" localSheetId="0" hidden="1">{#N/A,#N/A,FALSE,"т04"}</definedName>
    <definedName name="_t06" hidden="1">{#N/A,#N/A,FALSE,"т04"}</definedName>
    <definedName name="_xlnm._FilterDatabase" localSheetId="0" hidden="1">'Іndexes-Ukraine and the World'!#REF!</definedName>
    <definedName name="BAZA">'[1]Мульт-ор М2, швидкість'!$E$1:$E$65536</definedName>
    <definedName name="cevv" localSheetId="2">[2]табл1!#REF!</definedName>
    <definedName name="cevv" localSheetId="1">[2]табл1!#REF!</definedName>
    <definedName name="cevv">[2]табл1!#REF!</definedName>
    <definedName name="d" localSheetId="2" hidden="1">{#N/A,#N/A,FALSE,"т02бд"}</definedName>
    <definedName name="d" localSheetId="1" hidden="1">{#N/A,#N/A,FALSE,"т02бд"}</definedName>
    <definedName name="d" hidden="1">{#N/A,#N/A,FALSE,"т02бд"}</definedName>
    <definedName name="ic" localSheetId="3" hidden="1">{#N/A,#N/A,FALSE,"т02бд"}</definedName>
    <definedName name="ic" localSheetId="2" hidden="1">{#N/A,#N/A,FALSE,"т02бд"}</definedName>
    <definedName name="ic" localSheetId="1" hidden="1">{#N/A,#N/A,FALSE,"т02бд"}</definedName>
    <definedName name="ic" localSheetId="0" hidden="1">{#N/A,#N/A,FALSE,"т02бд"}</definedName>
    <definedName name="ic" hidden="1">{#N/A,#N/A,FALSE,"т02бд"}</definedName>
    <definedName name="ICC_2008" localSheetId="3" hidden="1">{#N/A,#N/A,FALSE,"т02бд"}</definedName>
    <definedName name="ICC_2008" localSheetId="2" hidden="1">{#N/A,#N/A,FALSE,"т02бд"}</definedName>
    <definedName name="ICC_2008" localSheetId="1" hidden="1">{#N/A,#N/A,FALSE,"т02бд"}</definedName>
    <definedName name="ICC_2008" localSheetId="0" hidden="1">{#N/A,#N/A,FALSE,"т02бд"}</definedName>
    <definedName name="ICC_2008" hidden="1">{#N/A,#N/A,FALSE,"т02бд"}</definedName>
    <definedName name="q" localSheetId="3" hidden="1">{#N/A,#N/A,FALSE,"т02бд"}</definedName>
    <definedName name="q" localSheetId="2" hidden="1">{#N/A,#N/A,FALSE,"т02бд"}</definedName>
    <definedName name="q" localSheetId="1" hidden="1">{#N/A,#N/A,FALSE,"т02бд"}</definedName>
    <definedName name="q" localSheetId="0" hidden="1">{#N/A,#N/A,FALSE,"т02бд"}</definedName>
    <definedName name="q" hidden="1">{#N/A,#N/A,FALSE,"т02бд"}</definedName>
    <definedName name="tt" localSheetId="3" hidden="1">{#N/A,#N/A,FALSE,"т02бд"}</definedName>
    <definedName name="tt" localSheetId="2" hidden="1">{#N/A,#N/A,FALSE,"т02бд"}</definedName>
    <definedName name="tt" localSheetId="1" hidden="1">{#N/A,#N/A,FALSE,"т02бд"}</definedName>
    <definedName name="tt" localSheetId="0" hidden="1">{#N/A,#N/A,FALSE,"т02бд"}</definedName>
    <definedName name="tt" hidden="1">{#N/A,#N/A,FALSE,"т02бд"}</definedName>
    <definedName name="V">'[3]146024'!$A$1:$K$1</definedName>
    <definedName name="ven_vcha" localSheetId="2" hidden="1">{#N/A,#N/A,FALSE,"т02бд"}</definedName>
    <definedName name="ven_vcha" localSheetId="1" hidden="1">{#N/A,#N/A,FALSE,"т02бд"}</definedName>
    <definedName name="ven_vcha" hidden="1">{#N/A,#N/A,FALSE,"т02бд"}</definedName>
    <definedName name="wrn.04." localSheetId="3" hidden="1">{#N/A,#N/A,FALSE,"т02бд"}</definedName>
    <definedName name="wrn.04." localSheetId="2" hidden="1">{#N/A,#N/A,FALSE,"т02бд"}</definedName>
    <definedName name="wrn.04." localSheetId="1" hidden="1">{#N/A,#N/A,FALSE,"т02бд"}</definedName>
    <definedName name="wrn.04." localSheetId="0" hidden="1">{#N/A,#N/A,FALSE,"т02бд"}</definedName>
    <definedName name="wrn.04." hidden="1">{#N/A,#N/A,FALSE,"т02бд"}</definedName>
    <definedName name="wrn.д02." localSheetId="3" hidden="1">{#N/A,#N/A,FALSE,"т02бд"}</definedName>
    <definedName name="wrn.д02." localSheetId="2" hidden="1">{#N/A,#N/A,FALSE,"т02бд"}</definedName>
    <definedName name="wrn.д02." localSheetId="1" hidden="1">{#N/A,#N/A,FALSE,"т02бд"}</definedName>
    <definedName name="wrn.д02." localSheetId="0" hidden="1">{#N/A,#N/A,FALSE,"т02бд"}</definedName>
    <definedName name="wrn.д02." hidden="1">{#N/A,#N/A,FALSE,"т02бд"}</definedName>
    <definedName name="wrn.т171банки." localSheetId="3" hidden="1">{#N/A,#N/A,FALSE,"т17-1банки (2)"}</definedName>
    <definedName name="wrn.т171банки." localSheetId="2" hidden="1">{#N/A,#N/A,FALSE,"т17-1банки (2)"}</definedName>
    <definedName name="wrn.т171банки." localSheetId="1" hidden="1">{#N/A,#N/A,FALSE,"т17-1банки (2)"}</definedName>
    <definedName name="wrn.т171банки." localSheetId="0" hidden="1">{#N/A,#N/A,FALSE,"т17-1банки (2)"}</definedName>
    <definedName name="wrn.т171банки." hidden="1">{#N/A,#N/A,FALSE,"т17-1банки (2)"}</definedName>
    <definedName name="_xlnm.Database" localSheetId="2">#REF!</definedName>
    <definedName name="_xlnm.Database" localSheetId="1">#REF!</definedName>
    <definedName name="_xlnm.Database">#REF!</definedName>
    <definedName name="ГЦ" localSheetId="3" hidden="1">{#N/A,#N/A,FALSE,"т02бд"}</definedName>
    <definedName name="ГЦ" localSheetId="2" hidden="1">{#N/A,#N/A,FALSE,"т02бд"}</definedName>
    <definedName name="ГЦ" localSheetId="1" hidden="1">{#N/A,#N/A,FALSE,"т02бд"}</definedName>
    <definedName name="ГЦ" localSheetId="0" hidden="1">{#N/A,#N/A,FALSE,"т02бд"}</definedName>
    <definedName name="ГЦ" hidden="1">{#N/A,#N/A,FALSE,"т02бд"}</definedName>
    <definedName name="д17.1">'[4]д17-1'!$A$1:$H$1</definedName>
    <definedName name="ее" localSheetId="3" hidden="1">{#N/A,#N/A,FALSE,"т02бд"}</definedName>
    <definedName name="ее" localSheetId="2" hidden="1">{#N/A,#N/A,FALSE,"т02бд"}</definedName>
    <definedName name="ее" localSheetId="1" hidden="1">{#N/A,#N/A,FALSE,"т02бд"}</definedName>
    <definedName name="ее" localSheetId="0" hidden="1">{#N/A,#N/A,FALSE,"т02бд"}</definedName>
    <definedName name="ее" hidden="1">{#N/A,#N/A,FALSE,"т02бд"}</definedName>
    <definedName name="збз1998" localSheetId="2">#REF!</definedName>
    <definedName name="збз1998" localSheetId="1">#REF!</definedName>
    <definedName name="збз1998">#REF!</definedName>
    <definedName name="ии" localSheetId="3" hidden="1">{#N/A,#N/A,FALSE,"т02бд"}</definedName>
    <definedName name="ии" localSheetId="2" hidden="1">{#N/A,#N/A,FALSE,"т02бд"}</definedName>
    <definedName name="ии" localSheetId="1" hidden="1">{#N/A,#N/A,FALSE,"т02бд"}</definedName>
    <definedName name="ии" localSheetId="0" hidden="1">{#N/A,#N/A,FALSE,"т02бд"}</definedName>
    <definedName name="ии" hidden="1">{#N/A,#N/A,FALSE,"т02бд"}</definedName>
    <definedName name="іі" localSheetId="3" hidden="1">{#N/A,#N/A,FALSE,"т02бд"}</definedName>
    <definedName name="іі" localSheetId="2" hidden="1">{#N/A,#N/A,FALSE,"т02бд"}</definedName>
    <definedName name="іі" localSheetId="1" hidden="1">{#N/A,#N/A,FALSE,"т02бд"}</definedName>
    <definedName name="іі" localSheetId="0" hidden="1">{#N/A,#N/A,FALSE,"т02бд"}</definedName>
    <definedName name="іі" hidden="1">{#N/A,#N/A,FALSE,"т02бд"}</definedName>
    <definedName name="квітень" localSheetId="3" hidden="1">{#N/A,#N/A,FALSE,"т17-1банки (2)"}</definedName>
    <definedName name="квітень" localSheetId="2" hidden="1">{#N/A,#N/A,FALSE,"т17-1банки (2)"}</definedName>
    <definedName name="квітень" localSheetId="1" hidden="1">{#N/A,#N/A,FALSE,"т17-1банки (2)"}</definedName>
    <definedName name="квітень" localSheetId="0" hidden="1">{#N/A,#N/A,FALSE,"т17-1банки (2)"}</definedName>
    <definedName name="квітень" hidden="1">{#N/A,#N/A,FALSE,"т17-1банки (2)"}</definedName>
    <definedName name="ке" localSheetId="3" hidden="1">{#N/A,#N/A,FALSE,"т17-1банки (2)"}</definedName>
    <definedName name="ке" localSheetId="2" hidden="1">{#N/A,#N/A,FALSE,"т17-1банки (2)"}</definedName>
    <definedName name="ке" localSheetId="1"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2" hidden="1">{#N/A,#N/A,FALSE,"т02бд"}</definedName>
    <definedName name="нн" localSheetId="1" hidden="1">{#N/A,#N/A,FALSE,"т02бд"}</definedName>
    <definedName name="нн" localSheetId="0" hidden="1">{#N/A,#N/A,FALSE,"т02бд"}</definedName>
    <definedName name="нн" hidden="1">{#N/A,#N/A,FALSE,"т02бд"}</definedName>
    <definedName name="Список">'[3]146024'!$A$8:$A$88</definedName>
    <definedName name="стельм." localSheetId="3" hidden="1">{#N/A,#N/A,FALSE,"т17-1банки (2)"}</definedName>
    <definedName name="стельм." localSheetId="2" hidden="1">{#N/A,#N/A,FALSE,"т17-1банки (2)"}</definedName>
    <definedName name="стельм." localSheetId="1" hidden="1">{#N/A,#N/A,FALSE,"т17-1банки (2)"}</definedName>
    <definedName name="стельм." localSheetId="0" hidden="1">{#N/A,#N/A,FALSE,"т17-1банки (2)"}</definedName>
    <definedName name="стельм." hidden="1">{#N/A,#N/A,FALSE,"т17-1банки (2)"}</definedName>
    <definedName name="т01" localSheetId="2">#REF!</definedName>
    <definedName name="т01" localSheetId="1">#REF!</definedName>
    <definedName name="т01">#REF!</definedName>
    <definedName name="т05" localSheetId="3" hidden="1">{#N/A,#N/A,FALSE,"т04"}</definedName>
    <definedName name="т05" localSheetId="2" hidden="1">{#N/A,#N/A,FALSE,"т04"}</definedName>
    <definedName name="т05" localSheetId="1" hidden="1">{#N/A,#N/A,FALSE,"т04"}</definedName>
    <definedName name="т05" localSheetId="0" hidden="1">{#N/A,#N/A,FALSE,"т04"}</definedName>
    <definedName name="т05" hidden="1">{#N/A,#N/A,FALSE,"т04"}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2" hidden="1">{#N/A,#N/A,FALSE,"т02бд"}</definedName>
    <definedName name="ц" localSheetId="1" hidden="1">{#N/A,#N/A,FALSE,"т02бд"}</definedName>
    <definedName name="ц" hidden="1">{#N/A,#N/A,FALSE,"т02бд"}</definedName>
    <definedName name="цеу" localSheetId="3" hidden="1">{#N/A,#N/A,FALSE,"т02бд"}</definedName>
    <definedName name="цеу" localSheetId="2" hidden="1">{#N/A,#N/A,FALSE,"т02бд"}</definedName>
    <definedName name="цеу" localSheetId="1" hidden="1">{#N/A,#N/A,FALSE,"т02бд"}</definedName>
    <definedName name="цеу" localSheetId="0" hidden="1">{#N/A,#N/A,FALSE,"т02бд"}</definedName>
    <definedName name="цеу" hidden="1">{#N/A,#N/A,FALSE,"т02бд"}</definedName>
    <definedName name="черв" localSheetId="3" hidden="1">{#N/A,#N/A,FALSE,"т02бд"}</definedName>
    <definedName name="черв" localSheetId="2" hidden="1">{#N/A,#N/A,FALSE,"т02бд"}</definedName>
    <definedName name="черв" localSheetId="1" hidden="1">{#N/A,#N/A,FALSE,"т02бд"}</definedName>
    <definedName name="черв" localSheetId="0"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4" i="54" l="1"/>
  <c r="L3" i="54" l="1"/>
  <c r="K3" i="54"/>
  <c r="I3" i="30" l="1"/>
  <c r="I5" i="30"/>
  <c r="H4" i="36" l="1"/>
  <c r="G4" i="36"/>
  <c r="F15" i="36"/>
  <c r="G17" i="36"/>
  <c r="G16" i="36"/>
  <c r="G15" i="36"/>
  <c r="H17" i="36"/>
  <c r="H16" i="36"/>
  <c r="H15" i="36"/>
  <c r="F8" i="36"/>
  <c r="F4" i="36" l="1"/>
  <c r="B9" i="36" l="1"/>
  <c r="B28" i="36" l="1"/>
  <c r="B27" i="36"/>
  <c r="D9" i="36"/>
  <c r="G3" i="30" l="1"/>
  <c r="H3" i="30"/>
  <c r="J3" i="54" l="1"/>
  <c r="K22" i="54" l="1"/>
  <c r="I31" i="54"/>
  <c r="I29" i="54"/>
  <c r="I27" i="54"/>
  <c r="I25" i="54"/>
  <c r="J25" i="54" s="1"/>
  <c r="I23" i="54"/>
  <c r="I21" i="54"/>
  <c r="I19" i="54"/>
  <c r="I32" i="54" l="1"/>
  <c r="F16" i="36"/>
  <c r="H8" i="36" l="1"/>
  <c r="H7" i="36"/>
  <c r="I7" i="54" l="1"/>
  <c r="J30" i="54" l="1"/>
  <c r="J28" i="54"/>
  <c r="J22" i="54"/>
  <c r="J20" i="54"/>
  <c r="J18" i="54"/>
  <c r="J17" i="54"/>
  <c r="J10" i="54"/>
  <c r="J8" i="54"/>
  <c r="J6" i="54"/>
  <c r="J4" i="54"/>
  <c r="I5" i="54"/>
  <c r="J5" i="54" s="1"/>
  <c r="K5" i="54" l="1"/>
  <c r="E9" i="36"/>
  <c r="F9" i="36" s="1"/>
  <c r="C9" i="36"/>
  <c r="F17" i="36"/>
  <c r="G8" i="36"/>
  <c r="G7" i="36"/>
  <c r="F7" i="36"/>
  <c r="H6" i="36"/>
  <c r="G6" i="36"/>
  <c r="F6" i="36"/>
  <c r="H5" i="36"/>
  <c r="G5" i="36"/>
  <c r="F5" i="36"/>
  <c r="H9" i="36" l="1"/>
  <c r="G9" i="36"/>
  <c r="G16" i="30" l="1"/>
  <c r="G15" i="30"/>
  <c r="G14" i="30"/>
  <c r="G11" i="30"/>
  <c r="G19" i="30"/>
  <c r="G13" i="30"/>
  <c r="G12" i="30"/>
  <c r="G7" i="30"/>
  <c r="G6" i="30"/>
  <c r="G4" i="30"/>
  <c r="G20" i="30"/>
  <c r="G17" i="30"/>
  <c r="G10" i="30"/>
  <c r="G8" i="30"/>
  <c r="G9" i="30"/>
  <c r="G18" i="30"/>
  <c r="G5" i="30"/>
  <c r="H14" i="30" l="1"/>
  <c r="J19" i="54" l="1"/>
  <c r="L6" i="54" l="1"/>
  <c r="K6" i="54"/>
  <c r="L30" i="54"/>
  <c r="K30" i="54"/>
  <c r="L28" i="54"/>
  <c r="K28" i="54"/>
  <c r="L22" i="54"/>
  <c r="L20" i="54"/>
  <c r="K20" i="54"/>
  <c r="L18" i="54"/>
  <c r="K18" i="54"/>
  <c r="L17" i="54"/>
  <c r="K17" i="54"/>
  <c r="L10" i="54"/>
  <c r="K10" i="54"/>
  <c r="L8" i="54"/>
  <c r="K8" i="54"/>
  <c r="L4" i="54"/>
  <c r="K4" i="54"/>
  <c r="H16" i="30" l="1"/>
  <c r="H15" i="30"/>
  <c r="H11" i="30"/>
  <c r="H19" i="30"/>
  <c r="H13" i="30"/>
  <c r="H12" i="30"/>
  <c r="H7" i="30"/>
  <c r="H6" i="30"/>
  <c r="H4" i="30"/>
  <c r="H20" i="30"/>
  <c r="H17" i="30"/>
  <c r="H10" i="30"/>
  <c r="H8" i="30"/>
  <c r="H9" i="30"/>
  <c r="H18" i="30"/>
  <c r="H5" i="30"/>
  <c r="C28" i="36" l="1"/>
  <c r="C27" i="36"/>
  <c r="J31" i="54"/>
  <c r="J29" i="54"/>
  <c r="J23" i="54"/>
  <c r="I15" i="54"/>
  <c r="I13" i="54"/>
  <c r="I11" i="54"/>
  <c r="K11" i="54" s="1"/>
  <c r="I9" i="54"/>
  <c r="J9" i="54" s="1"/>
  <c r="I6" i="30"/>
  <c r="I7" i="30"/>
  <c r="I9" i="30"/>
  <c r="I8" i="30"/>
  <c r="I13" i="30"/>
  <c r="I15" i="30"/>
  <c r="I10" i="30"/>
  <c r="I18" i="30"/>
  <c r="I20" i="30"/>
  <c r="I17" i="30"/>
  <c r="I11" i="30"/>
  <c r="I12" i="30"/>
  <c r="I19" i="30"/>
  <c r="I16" i="30"/>
  <c r="I14" i="30"/>
  <c r="I4" i="30"/>
  <c r="J11" i="54" l="1"/>
  <c r="J7" i="54"/>
  <c r="J21" i="54"/>
  <c r="L31" i="54"/>
  <c r="K31" i="54"/>
  <c r="L5" i="54"/>
  <c r="L9" i="54"/>
  <c r="K9" i="54"/>
  <c r="L19" i="54"/>
  <c r="K19" i="54"/>
  <c r="L23" i="54"/>
  <c r="K23" i="54"/>
  <c r="I16" i="54"/>
  <c r="L7" i="54"/>
  <c r="K7" i="54"/>
  <c r="L11" i="54"/>
  <c r="L29" i="54"/>
  <c r="K29" i="54"/>
  <c r="L21" i="54" l="1"/>
  <c r="K21" i="54"/>
  <c r="L16" i="54"/>
  <c r="J16" i="54"/>
  <c r="K16" i="54"/>
</calcChain>
</file>

<file path=xl/sharedStrings.xml><?xml version="1.0" encoding="utf-8"?>
<sst xmlns="http://schemas.openxmlformats.org/spreadsheetml/2006/main" count="181" uniqueCount="115">
  <si>
    <t>http://www.uaib.com.ua/analituaib/rankings/kua.html</t>
  </si>
  <si>
    <t>http://www.uaib.com.ua/analituaib/rankings/ici.html</t>
  </si>
  <si>
    <t>31.12.2014 (2014)</t>
  </si>
  <si>
    <t>31.12.2015 (2015)</t>
  </si>
  <si>
    <t>http://www.bloomberg.com/markets/stocks/world-indexes</t>
  </si>
  <si>
    <t>31.12.2016 (2016)</t>
  </si>
  <si>
    <t>31.12.2017 (2017)</t>
  </si>
  <si>
    <t>x</t>
  </si>
  <si>
    <t>***SEs' Trading Volume, UAH bn</t>
  </si>
  <si>
    <t>х</t>
  </si>
  <si>
    <t>30.06.2018</t>
  </si>
  <si>
    <t>30.09.2018</t>
  </si>
  <si>
    <t>31.12.2018</t>
  </si>
  <si>
    <t>31.03.2019</t>
  </si>
  <si>
    <t>30.06.2019*</t>
  </si>
  <si>
    <t>30.06.2019</t>
  </si>
  <si>
    <t>30.09.2019</t>
  </si>
  <si>
    <t>30.09.2017</t>
  </si>
  <si>
    <t>Stock Indexes: Ukraine and the World</t>
  </si>
  <si>
    <t>Indexes</t>
  </si>
  <si>
    <t>Q2 2019</t>
  </si>
  <si>
    <t>Q3 2019</t>
  </si>
  <si>
    <t>YTD</t>
  </si>
  <si>
    <t>Year</t>
  </si>
  <si>
    <t>BIST 100 National Index (Тurkey)</t>
  </si>
  <si>
    <t>Ibovespa Sao Paulo SE Index (Brazil)</t>
  </si>
  <si>
    <t>CAC 40 (France)</t>
  </si>
  <si>
    <t>NIKKEI 225 (Japan)</t>
  </si>
  <si>
    <t>S&amp;P 500 (USA)</t>
  </si>
  <si>
    <t>DJIA (USA)</t>
  </si>
  <si>
    <t>DAX (Germany)</t>
  </si>
  <si>
    <t>FTSE 100 (Great Britain)</t>
  </si>
  <si>
    <t>MICEX (Russia)</t>
  </si>
  <si>
    <t>S&amp;P BSE SENSEX Index (India)</t>
  </si>
  <si>
    <t>SHANGHAI SE COMPOSITE (China)</t>
  </si>
  <si>
    <t>PFTS (Ukraine)</t>
  </si>
  <si>
    <t>RTS (Russia)</t>
  </si>
  <si>
    <t>UX (Ukraine)</t>
  </si>
  <si>
    <t>FTSE/JSE Africa All-Share Index (RSA)</t>
  </si>
  <si>
    <t>Cyprus SE General Index (Cyprus)</t>
  </si>
  <si>
    <t>WSE WIG 20 (Poland)</t>
  </si>
  <si>
    <t>HANG SENG (Hong-Kong)</t>
  </si>
  <si>
    <t>* According to Bloomberg and Stock Exchanges as of June 27,  2019 (last business day in June for Ukrainian exchanges).</t>
  </si>
  <si>
    <t>Ranking in the table is made based on quarterly indicators.</t>
  </si>
  <si>
    <t>Ranking in the chart is made based on quarterly indicators</t>
  </si>
  <si>
    <t xml:space="preserve">Indicators of Stock Market of Ukraine </t>
  </si>
  <si>
    <t>Indicator / Date</t>
  </si>
  <si>
    <t>Sources: data on securities in lists of stock exchanges and trading volumes - NSSMC, stock exchanges; calculations - UAIB.</t>
  </si>
  <si>
    <t>Number of Securities in the listing of stock exchanges, incl.:</t>
  </si>
  <si>
    <t>Number of securities in the registers (listing) of stock exchanges, incl.:</t>
  </si>
  <si>
    <t>share of "listing" securities in all securities in the lists of all SEs</t>
  </si>
  <si>
    <t>State bonds (OVDP)</t>
  </si>
  <si>
    <t>share in "listing" securities of all SEs</t>
  </si>
  <si>
    <t>equities*</t>
  </si>
  <si>
    <t>corporate bonds</t>
  </si>
  <si>
    <t>municipal bonds**</t>
  </si>
  <si>
    <t>NBU deposit certificates</t>
  </si>
  <si>
    <t>share (total)</t>
  </si>
  <si>
    <t>Trading volume on all stock exchanges in total, UAH M, incl.:</t>
  </si>
  <si>
    <t>State bonds (OVDP+OZDP)</t>
  </si>
  <si>
    <t>share of trading volume on all SEs</t>
  </si>
  <si>
    <t>equities</t>
  </si>
  <si>
    <t>municipal bonds</t>
  </si>
  <si>
    <t>investment certificates</t>
  </si>
  <si>
    <t>derivatives (excl. state derivatives)</t>
  </si>
  <si>
    <t>30.09.2018 (Q3 2018)</t>
  </si>
  <si>
    <t>31.12.2018 (Q4 2018)</t>
  </si>
  <si>
    <t>30.06.2019 (Q2 2019)</t>
  </si>
  <si>
    <t>30.09.2019 (Q3 2019)</t>
  </si>
  <si>
    <t>Q3  2019 change</t>
  </si>
  <si>
    <t>Annual change in Q3 2019</t>
  </si>
  <si>
    <t>* Including depositary receipts of MHP S.A., excluding CIFs equities and investment certificates of UIFs (as at 30.09.2019 there were 3 of them: equities of 2 CIFs and IC of one UIF).</t>
  </si>
  <si>
    <t>** As at September 30, 2019, there were four issues of municipal bonds on the SEs lists: two each Lviv and Ivano-Frankivsk City Councils (last one was 'out of the listings').</t>
  </si>
  <si>
    <t>Number of AMC and CII</t>
  </si>
  <si>
    <t>Date</t>
  </si>
  <si>
    <t>Number of all AMC</t>
  </si>
  <si>
    <t>Number of AMC with CII under management</t>
  </si>
  <si>
    <t>Number of AMC without CII under management</t>
  </si>
  <si>
    <t>Number of CII under management (registered ones)</t>
  </si>
  <si>
    <t>Number of registered CII per one AMC</t>
  </si>
  <si>
    <t>Number of formed CII (those that  have reached the standard for minimum asset value)</t>
  </si>
  <si>
    <t>Number of NPF under AMC management (rhs)</t>
  </si>
  <si>
    <t>Number of IC with assets under AMC management (rhs)</t>
  </si>
  <si>
    <t>* AMC - asset management company; CII - collective investment institution; NPF - private pension fund</t>
  </si>
  <si>
    <t xml:space="preserve"> For more information about the results of the AMC asset management of CII, NPF and IC, see:</t>
  </si>
  <si>
    <t>AMC Ranking</t>
  </si>
  <si>
    <t>CII Ranking</t>
  </si>
  <si>
    <t>Assets under Management</t>
  </si>
  <si>
    <t>UAH M</t>
  </si>
  <si>
    <t>Funds</t>
  </si>
  <si>
    <t>CII*, including:</t>
  </si>
  <si>
    <t>Open-ended (rhs)</t>
  </si>
  <si>
    <t>Venture</t>
  </si>
  <si>
    <t>NPF (rhs)</t>
  </si>
  <si>
    <t>IC (rhs)</t>
  </si>
  <si>
    <t>Total</t>
  </si>
  <si>
    <t>Q3 2019 change</t>
  </si>
  <si>
    <t>YTD change</t>
  </si>
  <si>
    <t>Annual change</t>
  </si>
  <si>
    <t>CII NAV*</t>
  </si>
  <si>
    <t>CII*,including:</t>
  </si>
  <si>
    <t>Open-ended</t>
  </si>
  <si>
    <t>Net Flow of Capital in Open-Ended CII</t>
  </si>
  <si>
    <t xml:space="preserve">Quarterly </t>
  </si>
  <si>
    <t>Number of funds for which data are available</t>
  </si>
  <si>
    <t>Q3   '18</t>
  </si>
  <si>
    <t>Q4   '18</t>
  </si>
  <si>
    <t>Q1   '19</t>
  </si>
  <si>
    <t>Q2   '19</t>
  </si>
  <si>
    <t>Q3   '19</t>
  </si>
  <si>
    <t>…in the previous quarter</t>
  </si>
  <si>
    <t>per year</t>
  </si>
  <si>
    <t>* For quarterly data - the average of monthly data.</t>
  </si>
  <si>
    <t>** For 12 months - an average.</t>
  </si>
  <si>
    <t>* Operating CIIs that have reached the norm for minimum asset value (were recognized as valid), are under AMC management and reported for the relevant period (as at the reporting date). In addition to open-ended and venture funds, they also include interval and closed end funds (with public and private placement, excluding venture).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</si>
</sst>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_);_(* \(#,##0.00\);_(* &quot;-&quot;??_);_(@_)"/>
    <numFmt numFmtId="165" formatCode="0.0%"/>
    <numFmt numFmtId="166" formatCode="&quot;$&quot;#,##0_);[Red]\(&quot;$&quot;#,##0\)"/>
    <numFmt numFmtId="167" formatCode="#,##0.0"/>
    <numFmt numFmtId="168" formatCode="0.000"/>
  </numFmts>
  <fonts count="61">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1"/>
      <color indexed="8"/>
      <name val="Arial"/>
      <family val="2"/>
      <charset val="204"/>
    </font>
    <font>
      <sz val="11"/>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u/>
      <sz val="8"/>
      <color indexed="12"/>
      <name val="Arial"/>
      <family val="2"/>
      <charset val="204"/>
    </font>
    <font>
      <sz val="8"/>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b/>
      <sz val="16"/>
      <color indexed="8"/>
      <name val="Arial"/>
      <family val="2"/>
      <charset val="204"/>
    </font>
    <font>
      <sz val="11"/>
      <color theme="1"/>
      <name val="Calibri"/>
      <family val="2"/>
      <charset val="204"/>
      <scheme val="minor"/>
    </font>
    <font>
      <u/>
      <sz val="10"/>
      <color theme="10"/>
      <name val="Arial"/>
      <family val="2"/>
      <charset val="204"/>
    </font>
    <font>
      <i/>
      <sz val="11"/>
      <color indexed="8"/>
      <name val="Arial"/>
      <family val="2"/>
      <charset val="204"/>
    </font>
    <font>
      <b/>
      <sz val="11"/>
      <color indexed="23"/>
      <name val="Arial"/>
      <family val="2"/>
      <charset val="204"/>
    </font>
    <font>
      <sz val="16"/>
      <color indexed="8"/>
      <name val="Arial"/>
      <family val="2"/>
      <charset val="204"/>
    </font>
    <font>
      <i/>
      <sz val="8"/>
      <color indexed="8"/>
      <name val="Arial"/>
      <family val="2"/>
      <charset val="204"/>
    </font>
    <font>
      <sz val="8"/>
      <color indexed="8"/>
      <name val="Arial"/>
      <family val="2"/>
      <charset val="204"/>
    </font>
    <font>
      <sz val="10"/>
      <name val="Arial"/>
      <family val="2"/>
      <charset val="204"/>
    </font>
    <font>
      <b/>
      <sz val="10"/>
      <color theme="2" tint="-0.89999084444715716"/>
      <name val="Arial"/>
      <family val="2"/>
      <charset val="204"/>
    </font>
    <font>
      <sz val="10"/>
      <color theme="2" tint="-0.89999084444715716"/>
      <name val="Arial"/>
      <family val="2"/>
      <charset val="204"/>
    </font>
    <font>
      <b/>
      <sz val="11"/>
      <color rgb="FF000000"/>
      <name val="Arial"/>
      <family val="2"/>
      <charset val="204"/>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style="dotted">
        <color indexed="23"/>
      </left>
      <right/>
      <top/>
      <bottom style="medium">
        <color indexed="21"/>
      </bottom>
      <diagonal/>
    </border>
    <border>
      <left/>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right style="dotted">
        <color indexed="55"/>
      </right>
      <top style="dotted">
        <color indexed="55"/>
      </top>
      <bottom style="medium">
        <color indexed="21"/>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right/>
      <top style="dotted">
        <color indexed="23"/>
      </top>
      <bottom style="medium">
        <color indexed="21"/>
      </bottom>
      <diagonal/>
    </border>
    <border>
      <left style="dotted">
        <color indexed="55"/>
      </left>
      <right/>
      <top/>
      <bottom/>
      <diagonal/>
    </border>
    <border>
      <left style="dotted">
        <color indexed="23"/>
      </left>
      <right style="dotted">
        <color indexed="23"/>
      </right>
      <top/>
      <bottom style="medium">
        <color indexed="21"/>
      </bottom>
      <diagonal/>
    </border>
    <border>
      <left/>
      <right/>
      <top/>
      <bottom style="medium">
        <color indexed="21"/>
      </bottom>
      <diagonal/>
    </border>
    <border>
      <left style="dotted">
        <color indexed="55"/>
      </left>
      <right/>
      <top style="thin">
        <color indexed="55"/>
      </top>
      <bottom style="dotted">
        <color indexed="55"/>
      </bottom>
      <diagonal/>
    </border>
    <border>
      <left/>
      <right style="dotted">
        <color indexed="55"/>
      </right>
      <top style="dotted">
        <color indexed="55"/>
      </top>
      <bottom style="medium">
        <color indexed="57"/>
      </bottom>
      <diagonal/>
    </border>
    <border>
      <left style="dotted">
        <color indexed="55"/>
      </left>
      <right style="dotted">
        <color indexed="55"/>
      </right>
      <top style="dotted">
        <color indexed="55"/>
      </top>
      <bottom style="medium">
        <color indexed="57"/>
      </bottom>
      <diagonal/>
    </border>
    <border>
      <left style="dotted">
        <color indexed="55"/>
      </left>
      <right/>
      <top style="dotted">
        <color indexed="55"/>
      </top>
      <bottom style="medium">
        <color indexed="57"/>
      </bottom>
      <diagonal/>
    </border>
    <border>
      <left/>
      <right/>
      <top/>
      <bottom style="dotted">
        <color indexed="23"/>
      </bottom>
      <diagonal/>
    </border>
    <border>
      <left style="dotted">
        <color indexed="55"/>
      </left>
      <right style="dotted">
        <color indexed="55"/>
      </right>
      <top/>
      <bottom style="thin">
        <color indexed="55"/>
      </bottom>
      <diagonal/>
    </border>
    <border>
      <left style="dotted">
        <color indexed="55"/>
      </left>
      <right style="dotted">
        <color indexed="55"/>
      </right>
      <top style="thin">
        <color indexed="55"/>
      </top>
      <bottom style="dotted">
        <color indexed="55"/>
      </bottom>
      <diagonal/>
    </border>
    <border>
      <left style="dotted">
        <color indexed="55"/>
      </left>
      <right style="dotted">
        <color indexed="55"/>
      </right>
      <top style="dotted">
        <color indexed="55"/>
      </top>
      <bottom style="thin">
        <color theme="8" tint="-0.499984740745262"/>
      </bottom>
      <diagonal/>
    </border>
    <border>
      <left style="dotted">
        <color indexed="23"/>
      </left>
      <right style="dotted">
        <color indexed="23"/>
      </right>
      <top style="dotted">
        <color indexed="23"/>
      </top>
      <bottom/>
      <diagonal/>
    </border>
    <border>
      <left style="dotted">
        <color indexed="23"/>
      </left>
      <right/>
      <top style="dotted">
        <color indexed="23"/>
      </top>
      <bottom/>
      <diagonal/>
    </border>
    <border>
      <left/>
      <right style="hair">
        <color indexed="23"/>
      </right>
      <top style="hair">
        <color indexed="23"/>
      </top>
      <bottom style="medium">
        <color indexed="21"/>
      </bottom>
      <diagonal/>
    </border>
    <border>
      <left/>
      <right style="dotted">
        <color indexed="55"/>
      </right>
      <top style="medium">
        <color indexed="21"/>
      </top>
      <bottom style="medium">
        <color indexed="21"/>
      </bottom>
      <diagonal/>
    </border>
    <border>
      <left/>
      <right style="dotted">
        <color indexed="55"/>
      </right>
      <top/>
      <bottom style="thin">
        <color indexed="55"/>
      </bottom>
      <diagonal/>
    </border>
    <border>
      <left/>
      <right style="dotted">
        <color indexed="55"/>
      </right>
      <top style="dotted">
        <color indexed="55"/>
      </top>
      <bottom style="thin">
        <color theme="8" tint="-0.499984740745262"/>
      </bottom>
      <diagonal/>
    </border>
    <border>
      <left/>
      <right/>
      <top style="medium">
        <color indexed="21"/>
      </top>
      <bottom style="medium">
        <color indexed="21"/>
      </bottom>
      <diagonal/>
    </border>
    <border>
      <left/>
      <right/>
      <top/>
      <bottom style="dotted">
        <color indexed="55"/>
      </bottom>
      <diagonal/>
    </border>
    <border>
      <left/>
      <right/>
      <top style="dotted">
        <color indexed="55"/>
      </top>
      <bottom style="dotted">
        <color indexed="55"/>
      </bottom>
      <diagonal/>
    </border>
    <border>
      <left style="dotted">
        <color indexed="55"/>
      </left>
      <right/>
      <top style="dotted">
        <color indexed="55"/>
      </top>
      <bottom style="thin">
        <color theme="8" tint="-0.499984740745262"/>
      </bottom>
      <diagonal/>
    </border>
    <border>
      <left/>
      <right/>
      <top style="dotted">
        <color indexed="55"/>
      </top>
      <bottom style="thin">
        <color indexed="21"/>
      </bottom>
      <diagonal/>
    </border>
    <border>
      <left/>
      <right/>
      <top style="thin">
        <color indexed="21"/>
      </top>
      <bottom style="thin">
        <color indexed="55"/>
      </bottom>
      <diagonal/>
    </border>
    <border>
      <left/>
      <right/>
      <top style="dotted">
        <color indexed="55"/>
      </top>
      <bottom style="medium">
        <color indexed="57"/>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indexed="23"/>
      </right>
      <top style="dotted">
        <color indexed="23"/>
      </top>
      <bottom style="medium">
        <color rgb="FF006666"/>
      </bottom>
      <diagonal/>
    </border>
    <border>
      <left/>
      <right style="dotted">
        <color rgb="FF808080"/>
      </right>
      <top style="medium">
        <color rgb="FF008080"/>
      </top>
      <bottom style="medium">
        <color rgb="FF008080"/>
      </bottom>
      <diagonal/>
    </border>
    <border>
      <left/>
      <right/>
      <top style="medium">
        <color rgb="FF008080"/>
      </top>
      <bottom style="medium">
        <color rgb="FF008080"/>
      </bottom>
      <diagonal/>
    </border>
    <border>
      <left style="dotted">
        <color rgb="FF808080"/>
      </left>
      <right/>
      <top style="medium">
        <color rgb="FF008080"/>
      </top>
      <bottom style="medium">
        <color rgb="FF008080"/>
      </bottom>
      <diagonal/>
    </border>
    <border>
      <left/>
      <right/>
      <top style="medium">
        <color rgb="FF006666"/>
      </top>
      <bottom style="medium">
        <color indexed="21"/>
      </bottom>
      <diagonal/>
    </border>
  </borders>
  <cellStyleXfs count="97">
    <xf numFmtId="0" fontId="0" fillId="0" borderId="0"/>
    <xf numFmtId="49" fontId="14" fillId="0" borderId="0">
      <alignment horizontal="centerContinuous" vertical="top" wrapText="1"/>
    </xf>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38" fontId="15" fillId="0" borderId="0" applyFont="0" applyFill="0" applyBorder="0" applyAlignment="0" applyProtection="0"/>
    <xf numFmtId="166" fontId="15" fillId="0" borderId="0" applyFont="0" applyFill="0" applyBorder="0" applyAlignment="0" applyProtection="0"/>
    <xf numFmtId="0" fontId="42" fillId="0" borderId="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7" borderId="1" applyNumberFormat="0" applyAlignment="0" applyProtection="0"/>
    <xf numFmtId="0" fontId="28" fillId="20" borderId="2" applyNumberFormat="0" applyAlignment="0" applyProtection="0"/>
    <xf numFmtId="0" fontId="29" fillId="20" borderId="1" applyNumberFormat="0" applyAlignment="0" applyProtection="0"/>
    <xf numFmtId="0" fontId="5"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5" fillId="0" borderId="0" applyNumberFormat="0" applyFill="0" applyBorder="0" applyAlignment="0" applyProtection="0"/>
    <xf numFmtId="0" fontId="14" fillId="0" borderId="3">
      <alignment horizontal="centerContinuous" vertical="top" wrapText="1"/>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0" borderId="7" applyNumberFormat="0" applyFill="0" applyAlignment="0" applyProtection="0"/>
    <xf numFmtId="0" fontId="34" fillId="21" borderId="8" applyNumberFormat="0" applyAlignment="0" applyProtection="0"/>
    <xf numFmtId="0" fontId="35" fillId="0" borderId="0" applyNumberFormat="0" applyFill="0" applyBorder="0" applyAlignment="0" applyProtection="0"/>
    <xf numFmtId="0" fontId="36" fillId="22" borderId="0" applyNumberFormat="0" applyBorder="0" applyAlignment="0" applyProtection="0"/>
    <xf numFmtId="0" fontId="10" fillId="0" borderId="0"/>
    <xf numFmtId="0" fontId="6" fillId="0" borderId="0"/>
    <xf numFmtId="0" fontId="6" fillId="0" borderId="0"/>
    <xf numFmtId="0" fontId="11" fillId="0" borderId="0"/>
    <xf numFmtId="0" fontId="50" fillId="0" borderId="0"/>
    <xf numFmtId="0" fontId="6" fillId="0" borderId="0"/>
    <xf numFmtId="0" fontId="11" fillId="0" borderId="0"/>
    <xf numFmtId="0" fontId="6" fillId="0" borderId="0"/>
    <xf numFmtId="0" fontId="8" fillId="0" borderId="0"/>
    <xf numFmtId="0" fontId="8" fillId="0" borderId="0"/>
    <xf numFmtId="0" fontId="44" fillId="0" borderId="0"/>
    <xf numFmtId="0" fontId="25" fillId="0" borderId="0"/>
    <xf numFmtId="0" fontId="50" fillId="0" borderId="0"/>
    <xf numFmtId="0" fontId="6" fillId="0" borderId="0"/>
    <xf numFmtId="0" fontId="6" fillId="0" borderId="0"/>
    <xf numFmtId="0" fontId="6" fillId="0" borderId="0"/>
    <xf numFmtId="0" fontId="6" fillId="0" borderId="0"/>
    <xf numFmtId="0" fontId="6" fillId="0" borderId="0"/>
    <xf numFmtId="0" fontId="11" fillId="0" borderId="0"/>
    <xf numFmtId="0" fontId="37" fillId="3" borderId="0" applyNumberFormat="0" applyBorder="0" applyAlignment="0" applyProtection="0"/>
    <xf numFmtId="0" fontId="38"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9" fillId="0" borderId="10" applyNumberFormat="0" applyFill="0" applyAlignment="0" applyProtection="0"/>
    <xf numFmtId="0" fontId="40" fillId="0" borderId="0" applyNumberForma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164" fontId="8" fillId="0" borderId="0" applyFont="0" applyFill="0" applyBorder="0" applyAlignment="0" applyProtection="0"/>
    <xf numFmtId="0" fontId="41" fillId="4" borderId="0" applyNumberFormat="0" applyBorder="0" applyAlignment="0" applyProtection="0"/>
    <xf numFmtId="49" fontId="14" fillId="0" borderId="11">
      <alignment horizontal="center" vertical="center" wrapText="1"/>
    </xf>
    <xf numFmtId="0" fontId="3" fillId="0" borderId="0"/>
    <xf numFmtId="0" fontId="4" fillId="0" borderId="0"/>
    <xf numFmtId="9" fontId="4" fillId="0" borderId="0" applyFont="0" applyFill="0" applyBorder="0" applyAlignment="0" applyProtection="0"/>
    <xf numFmtId="0" fontId="51" fillId="0" borderId="0" applyNumberFormat="0" applyFill="0" applyBorder="0" applyAlignment="0" applyProtection="0"/>
    <xf numFmtId="0" fontId="2" fillId="0" borderId="0"/>
    <xf numFmtId="0" fontId="4" fillId="0" borderId="0"/>
    <xf numFmtId="0" fontId="2" fillId="0" borderId="0"/>
    <xf numFmtId="0" fontId="2" fillId="0" borderId="0"/>
    <xf numFmtId="9" fontId="25" fillId="0" borderId="0" applyFont="0" applyFill="0" applyBorder="0" applyAlignment="0" applyProtection="0"/>
    <xf numFmtId="43" fontId="4" fillId="0" borderId="0" applyFont="0" applyFill="0" applyBorder="0" applyAlignment="0" applyProtection="0"/>
    <xf numFmtId="9" fontId="57" fillId="0" borderId="0" applyFont="0" applyFill="0" applyBorder="0" applyAlignment="0" applyProtection="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275">
    <xf numFmtId="0" fontId="0" fillId="0" borderId="0" xfId="0"/>
    <xf numFmtId="0" fontId="6" fillId="0" borderId="0" xfId="60"/>
    <xf numFmtId="0" fontId="6" fillId="0" borderId="0" xfId="60" applyAlignment="1">
      <alignment horizontal="center"/>
    </xf>
    <xf numFmtId="0" fontId="6" fillId="0" borderId="0" xfId="58" applyBorder="1"/>
    <xf numFmtId="0" fontId="6" fillId="0" borderId="0" xfId="58"/>
    <xf numFmtId="14" fontId="6" fillId="0" borderId="0" xfId="58" applyNumberFormat="1" applyBorder="1"/>
    <xf numFmtId="0" fontId="6" fillId="0" borderId="0" xfId="58" applyAlignment="1"/>
    <xf numFmtId="0" fontId="12" fillId="0" borderId="15" xfId="58" applyFont="1" applyBorder="1" applyAlignment="1">
      <alignment horizontal="center" vertical="center" wrapText="1"/>
    </xf>
    <xf numFmtId="4" fontId="6" fillId="0" borderId="0" xfId="58" applyNumberFormat="1" applyBorder="1"/>
    <xf numFmtId="0" fontId="6" fillId="0" borderId="0" xfId="61"/>
    <xf numFmtId="0" fontId="7" fillId="0" borderId="26" xfId="58" applyFont="1" applyBorder="1" applyAlignment="1">
      <alignment horizontal="center" vertical="center" wrapText="1"/>
    </xf>
    <xf numFmtId="14" fontId="7" fillId="0" borderId="24" xfId="58" applyNumberFormat="1" applyFont="1" applyFill="1" applyBorder="1" applyAlignment="1">
      <alignment horizontal="center" vertical="center" wrapText="1"/>
    </xf>
    <xf numFmtId="0" fontId="6" fillId="0" borderId="17" xfId="58" applyFont="1" applyFill="1" applyBorder="1" applyAlignment="1">
      <alignment vertical="center"/>
    </xf>
    <xf numFmtId="0" fontId="6" fillId="0" borderId="0" xfId="61" applyFont="1"/>
    <xf numFmtId="10" fontId="12" fillId="0" borderId="25" xfId="58" applyNumberFormat="1" applyFont="1" applyFill="1" applyBorder="1" applyAlignment="1">
      <alignment horizontal="center" vertical="center" wrapText="1"/>
    </xf>
    <xf numFmtId="0" fontId="21" fillId="0" borderId="0" xfId="0" applyFont="1" applyAlignment="1">
      <alignment horizontal="left"/>
    </xf>
    <xf numFmtId="0" fontId="6" fillId="0" borderId="0" xfId="58" applyFill="1"/>
    <xf numFmtId="165" fontId="17" fillId="0" borderId="19" xfId="58" applyNumberFormat="1" applyFont="1" applyFill="1" applyBorder="1" applyAlignment="1">
      <alignment horizontal="right" vertical="center"/>
    </xf>
    <xf numFmtId="0" fontId="16" fillId="0" borderId="0" xfId="58" applyFont="1" applyBorder="1" applyAlignment="1">
      <alignment vertical="center" wrapText="1"/>
    </xf>
    <xf numFmtId="0" fontId="22" fillId="0" borderId="52" xfId="58" applyFont="1" applyFill="1" applyBorder="1" applyAlignment="1"/>
    <xf numFmtId="0" fontId="6" fillId="0" borderId="0" xfId="58" applyAlignment="1">
      <alignment horizontal="left"/>
    </xf>
    <xf numFmtId="0" fontId="23" fillId="0" borderId="0" xfId="32" applyFont="1" applyAlignment="1" applyProtection="1">
      <alignment horizontal="left"/>
    </xf>
    <xf numFmtId="0" fontId="6" fillId="0" borderId="0" xfId="58" applyFont="1" applyFill="1"/>
    <xf numFmtId="165" fontId="4" fillId="0" borderId="19" xfId="58" applyNumberFormat="1" applyFont="1" applyFill="1" applyBorder="1" applyAlignment="1">
      <alignment horizontal="right" vertical="center"/>
    </xf>
    <xf numFmtId="165" fontId="4" fillId="0" borderId="13" xfId="58" applyNumberFormat="1" applyFont="1" applyFill="1" applyBorder="1" applyAlignment="1">
      <alignment horizontal="right" vertical="center"/>
    </xf>
    <xf numFmtId="0" fontId="46" fillId="0" borderId="0" xfId="47" applyFont="1"/>
    <xf numFmtId="0" fontId="9" fillId="0" borderId="25" xfId="58" applyFont="1" applyFill="1" applyBorder="1" applyAlignment="1">
      <alignment horizontal="center" vertical="center" wrapText="1"/>
    </xf>
    <xf numFmtId="0" fontId="22" fillId="0" borderId="52" xfId="58" applyFont="1" applyFill="1" applyBorder="1" applyAlignment="1">
      <alignment horizontal="right"/>
    </xf>
    <xf numFmtId="14" fontId="47" fillId="0" borderId="25" xfId="58" applyNumberFormat="1" applyFont="1" applyFill="1" applyBorder="1" applyAlignment="1">
      <alignment horizontal="center" vertical="center" wrapText="1"/>
    </xf>
    <xf numFmtId="165" fontId="4" fillId="0" borderId="28" xfId="58" applyNumberFormat="1" applyFont="1" applyFill="1" applyBorder="1" applyAlignment="1">
      <alignment horizontal="right" vertical="center"/>
    </xf>
    <xf numFmtId="165" fontId="4" fillId="0" borderId="49" xfId="58" applyNumberFormat="1" applyFont="1" applyFill="1" applyBorder="1" applyAlignment="1">
      <alignment horizontal="right" vertical="center"/>
    </xf>
    <xf numFmtId="0" fontId="9" fillId="0" borderId="0" xfId="0" applyFont="1"/>
    <xf numFmtId="0" fontId="6" fillId="0" borderId="0" xfId="58"/>
    <xf numFmtId="14" fontId="12" fillId="0" borderId="25" xfId="58" applyNumberFormat="1" applyFont="1" applyFill="1" applyBorder="1" applyAlignment="1">
      <alignment horizontal="center" vertical="center" wrapText="1"/>
    </xf>
    <xf numFmtId="0" fontId="13" fillId="0" borderId="16" xfId="58" applyFont="1" applyBorder="1" applyAlignment="1">
      <alignment horizontal="right" vertical="center"/>
    </xf>
    <xf numFmtId="0" fontId="13" fillId="0" borderId="17" xfId="58" applyFont="1" applyBorder="1" applyAlignment="1">
      <alignment horizontal="right" vertical="center"/>
    </xf>
    <xf numFmtId="0" fontId="49" fillId="0" borderId="0" xfId="58" applyFont="1" applyFill="1" applyBorder="1" applyAlignment="1">
      <alignment horizontal="left" vertical="center"/>
    </xf>
    <xf numFmtId="167" fontId="47" fillId="0" borderId="21" xfId="58" applyNumberFormat="1" applyFont="1" applyFill="1" applyBorder="1" applyAlignment="1">
      <alignment vertical="center"/>
    </xf>
    <xf numFmtId="167" fontId="13" fillId="0" borderId="23" xfId="58" applyNumberFormat="1" applyFont="1" applyFill="1" applyBorder="1" applyAlignment="1">
      <alignment vertical="center"/>
    </xf>
    <xf numFmtId="167" fontId="48" fillId="0" borderId="23" xfId="58" applyNumberFormat="1" applyFont="1" applyFill="1" applyBorder="1" applyAlignment="1">
      <alignment vertical="center"/>
    </xf>
    <xf numFmtId="167" fontId="12" fillId="0" borderId="23" xfId="58" applyNumberFormat="1" applyFont="1" applyFill="1" applyBorder="1" applyAlignment="1">
      <alignment vertical="center"/>
    </xf>
    <xf numFmtId="167" fontId="47" fillId="0" borderId="23" xfId="58" applyNumberFormat="1" applyFont="1" applyFill="1" applyBorder="1" applyAlignment="1">
      <alignment vertical="center"/>
    </xf>
    <xf numFmtId="165" fontId="47" fillId="0" borderId="21" xfId="68" applyNumberFormat="1" applyFont="1" applyFill="1" applyBorder="1" applyAlignment="1">
      <alignment vertical="center"/>
    </xf>
    <xf numFmtId="165" fontId="48" fillId="0" borderId="23" xfId="68" applyNumberFormat="1" applyFont="1" applyFill="1" applyBorder="1" applyAlignment="1">
      <alignment vertical="center"/>
    </xf>
    <xf numFmtId="165" fontId="47" fillId="0" borderId="23" xfId="68" applyNumberFormat="1" applyFont="1" applyFill="1" applyBorder="1" applyAlignment="1">
      <alignment vertical="center"/>
    </xf>
    <xf numFmtId="165" fontId="47" fillId="0" borderId="51" xfId="68" applyNumberFormat="1" applyFont="1" applyFill="1" applyBorder="1" applyAlignment="1">
      <alignment vertical="center"/>
    </xf>
    <xf numFmtId="165" fontId="47" fillId="0" borderId="27" xfId="68" applyNumberFormat="1" applyFont="1" applyFill="1" applyBorder="1" applyAlignment="1">
      <alignment vertical="center"/>
    </xf>
    <xf numFmtId="165" fontId="13" fillId="0" borderId="23" xfId="68" applyNumberFormat="1" applyFont="1" applyFill="1" applyBorder="1" applyAlignment="1">
      <alignment vertical="center"/>
    </xf>
    <xf numFmtId="3" fontId="13" fillId="0" borderId="21" xfId="58" applyNumberFormat="1" applyFont="1" applyFill="1" applyBorder="1" applyAlignment="1">
      <alignment horizontal="right" vertical="center" indent="1"/>
    </xf>
    <xf numFmtId="3" fontId="13" fillId="0" borderId="19" xfId="58" applyNumberFormat="1" applyFont="1" applyFill="1" applyBorder="1" applyAlignment="1">
      <alignment horizontal="right" vertical="center" indent="1"/>
    </xf>
    <xf numFmtId="3" fontId="52" fillId="0" borderId="13" xfId="58" applyNumberFormat="1" applyFont="1" applyFill="1" applyBorder="1" applyAlignment="1">
      <alignment horizontal="right" vertical="center" indent="1"/>
    </xf>
    <xf numFmtId="0" fontId="45" fillId="0" borderId="0" xfId="61" applyFont="1"/>
    <xf numFmtId="0" fontId="53" fillId="0" borderId="0" xfId="61" applyFont="1" applyAlignment="1">
      <alignment horizontal="center" vertical="center"/>
    </xf>
    <xf numFmtId="1" fontId="12" fillId="0" borderId="29" xfId="61" applyNumberFormat="1" applyFont="1" applyBorder="1" applyAlignment="1">
      <alignment horizontal="right" vertical="center" indent="1"/>
    </xf>
    <xf numFmtId="3" fontId="53" fillId="0" borderId="0" xfId="61" applyNumberFormat="1" applyFont="1" applyAlignment="1">
      <alignment horizontal="right" vertical="center" indent="1"/>
    </xf>
    <xf numFmtId="167" fontId="6" fillId="0" borderId="0" xfId="58" applyNumberFormat="1" applyBorder="1"/>
    <xf numFmtId="167" fontId="47" fillId="0" borderId="13" xfId="58" applyNumberFormat="1" applyFont="1" applyFill="1" applyBorder="1" applyAlignment="1">
      <alignment vertical="center"/>
    </xf>
    <xf numFmtId="165" fontId="48" fillId="0" borderId="22" xfId="68" applyNumberFormat="1" applyFont="1" applyFill="1" applyBorder="1" applyAlignment="1">
      <alignment vertical="center"/>
    </xf>
    <xf numFmtId="4" fontId="6" fillId="0" borderId="18" xfId="58" applyNumberFormat="1" applyFont="1" applyFill="1" applyBorder="1" applyAlignment="1">
      <alignment horizontal="right" vertical="center" wrapText="1"/>
    </xf>
    <xf numFmtId="14" fontId="7" fillId="29" borderId="34" xfId="77" applyNumberFormat="1" applyFont="1" applyFill="1" applyBorder="1" applyAlignment="1">
      <alignment horizontal="center" vertical="center" wrapText="1"/>
    </xf>
    <xf numFmtId="49" fontId="7" fillId="29" borderId="34" xfId="77" applyNumberFormat="1" applyFont="1" applyFill="1" applyBorder="1" applyAlignment="1">
      <alignment horizontal="center" vertical="center" wrapText="1"/>
    </xf>
    <xf numFmtId="0" fontId="18" fillId="30" borderId="35" xfId="59" applyFont="1" applyFill="1" applyBorder="1" applyAlignment="1">
      <alignment horizontal="center" vertical="center" wrapText="1"/>
    </xf>
    <xf numFmtId="0" fontId="18" fillId="31" borderId="35" xfId="59" applyFont="1" applyFill="1" applyBorder="1" applyAlignment="1">
      <alignment horizontal="center" vertical="center" wrapText="1"/>
    </xf>
    <xf numFmtId="0" fontId="6" fillId="0" borderId="0" xfId="45"/>
    <xf numFmtId="0" fontId="7" fillId="29" borderId="58" xfId="77" applyFont="1" applyFill="1" applyBorder="1" applyAlignment="1">
      <alignment vertical="center"/>
    </xf>
    <xf numFmtId="0" fontId="7" fillId="29" borderId="36" xfId="77" applyFont="1" applyFill="1" applyBorder="1" applyAlignment="1">
      <alignment vertical="center"/>
    </xf>
    <xf numFmtId="0" fontId="7" fillId="29" borderId="50" xfId="77" applyFont="1" applyFill="1" applyBorder="1" applyAlignment="1">
      <alignment vertical="center"/>
    </xf>
    <xf numFmtId="165" fontId="19" fillId="30" borderId="36" xfId="77" applyNumberFormat="1" applyFont="1" applyFill="1" applyBorder="1" applyAlignment="1">
      <alignment vertical="center"/>
    </xf>
    <xf numFmtId="0" fontId="7" fillId="29" borderId="38" xfId="77" applyFont="1" applyFill="1" applyBorder="1" applyAlignment="1">
      <alignment vertical="center"/>
    </xf>
    <xf numFmtId="0" fontId="7" fillId="29" borderId="39" xfId="77" applyFont="1" applyFill="1" applyBorder="1" applyAlignment="1">
      <alignment vertical="center"/>
    </xf>
    <xf numFmtId="165" fontId="19" fillId="31" borderId="36" xfId="77" applyNumberFormat="1" applyFont="1" applyFill="1" applyBorder="1" applyAlignment="1">
      <alignment vertical="center"/>
    </xf>
    <xf numFmtId="165" fontId="19" fillId="29" borderId="59" xfId="77" applyNumberFormat="1" applyFont="1" applyFill="1" applyBorder="1" applyAlignment="1">
      <alignment vertical="center"/>
    </xf>
    <xf numFmtId="165" fontId="18" fillId="29" borderId="59" xfId="77" applyNumberFormat="1" applyFont="1" applyFill="1" applyBorder="1" applyAlignment="1">
      <alignment vertical="center"/>
    </xf>
    <xf numFmtId="165" fontId="19" fillId="30" borderId="59" xfId="77" applyNumberFormat="1" applyFont="1" applyFill="1" applyBorder="1" applyAlignment="1">
      <alignment vertical="center"/>
    </xf>
    <xf numFmtId="165" fontId="19" fillId="31" borderId="53" xfId="77" applyNumberFormat="1" applyFont="1" applyFill="1" applyBorder="1" applyAlignment="1">
      <alignment vertical="center"/>
    </xf>
    <xf numFmtId="0" fontId="7" fillId="0" borderId="0" xfId="0" applyFont="1"/>
    <xf numFmtId="0" fontId="9" fillId="29" borderId="30" xfId="77" applyFont="1" applyFill="1" applyBorder="1" applyAlignment="1">
      <alignment vertical="center"/>
    </xf>
    <xf numFmtId="0" fontId="7" fillId="29" borderId="30" xfId="77" applyFont="1" applyFill="1" applyBorder="1" applyAlignment="1">
      <alignment vertical="center"/>
    </xf>
    <xf numFmtId="165" fontId="19" fillId="30" borderId="30" xfId="77" applyNumberFormat="1" applyFont="1" applyFill="1" applyBorder="1" applyAlignment="1">
      <alignment vertical="center"/>
    </xf>
    <xf numFmtId="165" fontId="19" fillId="31" borderId="32" xfId="77" applyNumberFormat="1" applyFont="1" applyFill="1" applyBorder="1" applyAlignment="1">
      <alignment vertical="center"/>
    </xf>
    <xf numFmtId="165" fontId="17" fillId="29" borderId="30" xfId="77" applyNumberFormat="1" applyFont="1" applyFill="1" applyBorder="1" applyAlignment="1">
      <alignment vertical="center"/>
    </xf>
    <xf numFmtId="165" fontId="16" fillId="29" borderId="30" xfId="77" applyNumberFormat="1" applyFont="1" applyFill="1" applyBorder="1" applyAlignment="1">
      <alignment vertical="center"/>
    </xf>
    <xf numFmtId="165" fontId="17" fillId="30" borderId="30" xfId="77" applyNumberFormat="1" applyFont="1" applyFill="1" applyBorder="1" applyAlignment="1">
      <alignment vertical="center"/>
    </xf>
    <xf numFmtId="165" fontId="17" fillId="31" borderId="32" xfId="77" applyNumberFormat="1" applyFont="1" applyFill="1" applyBorder="1" applyAlignment="1">
      <alignment vertical="center"/>
    </xf>
    <xf numFmtId="0" fontId="6" fillId="0" borderId="0" xfId="45" applyFont="1"/>
    <xf numFmtId="0" fontId="6" fillId="29" borderId="30" xfId="77" applyFont="1" applyFill="1" applyBorder="1" applyAlignment="1">
      <alignment vertical="center"/>
    </xf>
    <xf numFmtId="165" fontId="17" fillId="30" borderId="30" xfId="77" applyNumberFormat="1" applyFont="1" applyFill="1" applyBorder="1" applyAlignment="1">
      <alignment horizontal="right" vertical="center"/>
    </xf>
    <xf numFmtId="165" fontId="17" fillId="31" borderId="32" xfId="77" applyNumberFormat="1" applyFont="1" applyFill="1" applyBorder="1" applyAlignment="1">
      <alignment horizontal="right" vertical="center"/>
    </xf>
    <xf numFmtId="0" fontId="6" fillId="29" borderId="60" xfId="77" applyFont="1" applyFill="1" applyBorder="1" applyAlignment="1">
      <alignment vertical="center"/>
    </xf>
    <xf numFmtId="165" fontId="17" fillId="30" borderId="60" xfId="77" applyNumberFormat="1" applyFont="1" applyFill="1" applyBorder="1" applyAlignment="1">
      <alignment horizontal="right" vertical="center"/>
    </xf>
    <xf numFmtId="165" fontId="16" fillId="29" borderId="41" xfId="77" applyNumberFormat="1" applyFont="1" applyFill="1" applyBorder="1" applyAlignment="1">
      <alignment vertical="center"/>
    </xf>
    <xf numFmtId="165" fontId="17" fillId="30" borderId="41" xfId="77" applyNumberFormat="1" applyFont="1" applyFill="1" applyBorder="1" applyAlignment="1">
      <alignment horizontal="right" vertical="center"/>
    </xf>
    <xf numFmtId="165" fontId="17" fillId="31" borderId="42" xfId="77" applyNumberFormat="1" applyFont="1" applyFill="1" applyBorder="1" applyAlignment="1">
      <alignment horizontal="right" vertical="center"/>
    </xf>
    <xf numFmtId="0" fontId="7" fillId="0" borderId="43" xfId="81" applyFont="1" applyBorder="1" applyAlignment="1">
      <alignment horizontal="right" vertical="center" indent="1"/>
    </xf>
    <xf numFmtId="165" fontId="7" fillId="29" borderId="44" xfId="77" applyNumberFormat="1" applyFont="1" applyFill="1" applyBorder="1" applyAlignment="1">
      <alignment vertical="center"/>
    </xf>
    <xf numFmtId="167" fontId="7" fillId="29" borderId="46" xfId="77" applyNumberFormat="1" applyFont="1" applyFill="1" applyBorder="1" applyAlignment="1">
      <alignment vertical="center"/>
    </xf>
    <xf numFmtId="167" fontId="7" fillId="29" borderId="47" xfId="77" applyNumberFormat="1" applyFont="1" applyFill="1" applyBorder="1" applyAlignment="1">
      <alignment vertical="center"/>
    </xf>
    <xf numFmtId="167" fontId="7" fillId="29" borderId="41" xfId="77" applyNumberFormat="1" applyFont="1" applyFill="1" applyBorder="1" applyAlignment="1">
      <alignment vertical="center"/>
    </xf>
    <xf numFmtId="167" fontId="7" fillId="29" borderId="42" xfId="77" applyNumberFormat="1" applyFont="1" applyFill="1" applyBorder="1" applyAlignment="1">
      <alignment vertical="center"/>
    </xf>
    <xf numFmtId="167" fontId="7" fillId="29" borderId="30" xfId="77" applyNumberFormat="1" applyFont="1" applyFill="1" applyBorder="1" applyAlignment="1">
      <alignment vertical="center"/>
    </xf>
    <xf numFmtId="167" fontId="7" fillId="29" borderId="32" xfId="77" applyNumberFormat="1" applyFont="1" applyFill="1" applyBorder="1" applyAlignment="1">
      <alignment vertical="center"/>
    </xf>
    <xf numFmtId="167" fontId="6" fillId="29" borderId="30" xfId="77" applyNumberFormat="1" applyFont="1" applyFill="1" applyBorder="1" applyAlignment="1">
      <alignment vertical="center"/>
    </xf>
    <xf numFmtId="167" fontId="6" fillId="29" borderId="32" xfId="77" applyNumberFormat="1" applyFont="1" applyFill="1" applyBorder="1" applyAlignment="1">
      <alignment vertical="center"/>
    </xf>
    <xf numFmtId="165" fontId="16" fillId="29" borderId="48" xfId="77" applyNumberFormat="1" applyFont="1" applyFill="1" applyBorder="1" applyAlignment="1">
      <alignment horizontal="right" vertical="center"/>
    </xf>
    <xf numFmtId="165" fontId="16" fillId="30" borderId="48" xfId="77" applyNumberFormat="1" applyFont="1" applyFill="1" applyBorder="1" applyAlignment="1">
      <alignment horizontal="right" vertical="center"/>
    </xf>
    <xf numFmtId="165" fontId="16" fillId="31" borderId="48" xfId="77" applyNumberFormat="1" applyFont="1" applyFill="1" applyBorder="1" applyAlignment="1">
      <alignment horizontal="right" vertical="center"/>
    </xf>
    <xf numFmtId="0" fontId="45" fillId="0" borderId="0" xfId="45" applyFont="1"/>
    <xf numFmtId="0" fontId="6" fillId="0" borderId="0" xfId="45" applyFill="1"/>
    <xf numFmtId="0" fontId="16" fillId="0" borderId="0" xfId="45" applyFont="1"/>
    <xf numFmtId="49" fontId="6" fillId="0" borderId="17" xfId="62" applyNumberFormat="1" applyFont="1" applyFill="1" applyBorder="1" applyAlignment="1">
      <alignment horizontal="center" vertical="center" wrapText="1"/>
    </xf>
    <xf numFmtId="0" fontId="16" fillId="0" borderId="61" xfId="62" applyFont="1" applyFill="1" applyBorder="1" applyAlignment="1">
      <alignment horizontal="center" vertical="center" wrapText="1"/>
    </xf>
    <xf numFmtId="0" fontId="17" fillId="0" borderId="61" xfId="62" applyFont="1" applyFill="1" applyBorder="1" applyAlignment="1">
      <alignment horizontal="center" vertical="center" wrapText="1"/>
    </xf>
    <xf numFmtId="2" fontId="16" fillId="0" borderId="62" xfId="62" applyNumberFormat="1" applyFont="1" applyFill="1" applyBorder="1" applyAlignment="1">
      <alignment horizontal="center" vertical="center" wrapText="1"/>
    </xf>
    <xf numFmtId="1" fontId="16" fillId="0" borderId="62" xfId="62" applyNumberFormat="1" applyFont="1" applyFill="1" applyBorder="1" applyAlignment="1">
      <alignment horizontal="center" vertical="center" wrapText="1"/>
    </xf>
    <xf numFmtId="0" fontId="16" fillId="0" borderId="0" xfId="60" applyFont="1"/>
    <xf numFmtId="0" fontId="55" fillId="0" borderId="0" xfId="60" applyFont="1" applyAlignment="1">
      <alignment horizontal="left"/>
    </xf>
    <xf numFmtId="0" fontId="56" fillId="0" borderId="0" xfId="60" applyFont="1"/>
    <xf numFmtId="0" fontId="23" fillId="0" borderId="0" xfId="32" applyFont="1" applyAlignment="1" applyProtection="1"/>
    <xf numFmtId="0" fontId="7" fillId="0" borderId="0" xfId="60" applyFont="1"/>
    <xf numFmtId="165" fontId="48" fillId="0" borderId="13" xfId="68" applyNumberFormat="1" applyFont="1" applyFill="1" applyBorder="1" applyAlignment="1">
      <alignment vertical="center"/>
    </xf>
    <xf numFmtId="4" fontId="16" fillId="0" borderId="0" xfId="58" applyNumberFormat="1" applyFont="1" applyBorder="1" applyAlignment="1">
      <alignment vertical="center" wrapText="1"/>
    </xf>
    <xf numFmtId="10" fontId="13" fillId="0" borderId="17" xfId="79" applyNumberFormat="1" applyFont="1" applyFill="1" applyBorder="1" applyAlignment="1">
      <alignment horizontal="center" vertical="center"/>
    </xf>
    <xf numFmtId="167" fontId="13" fillId="0" borderId="21" xfId="58" applyNumberFormat="1" applyFont="1" applyFill="1" applyBorder="1" applyAlignment="1">
      <alignment horizontal="right" vertical="center" indent="1"/>
    </xf>
    <xf numFmtId="167" fontId="13" fillId="0" borderId="19" xfId="58" applyNumberFormat="1" applyFont="1" applyFill="1" applyBorder="1" applyAlignment="1">
      <alignment horizontal="right" vertical="center" indent="1"/>
    </xf>
    <xf numFmtId="167" fontId="52" fillId="0" borderId="13" xfId="58" applyNumberFormat="1" applyFont="1" applyFill="1" applyBorder="1" applyAlignment="1">
      <alignment horizontal="right" vertical="center" indent="1"/>
    </xf>
    <xf numFmtId="167" fontId="12" fillId="0" borderId="29" xfId="61" applyNumberFormat="1" applyFont="1" applyBorder="1" applyAlignment="1">
      <alignment horizontal="right" vertical="center" indent="1"/>
    </xf>
    <xf numFmtId="167" fontId="53" fillId="0" borderId="0" xfId="61" applyNumberFormat="1" applyFont="1" applyAlignment="1">
      <alignment horizontal="right" vertical="center" indent="1"/>
    </xf>
    <xf numFmtId="167" fontId="48" fillId="0" borderId="19" xfId="58" applyNumberFormat="1" applyFont="1" applyFill="1" applyBorder="1" applyAlignment="1">
      <alignment vertical="center"/>
    </xf>
    <xf numFmtId="14" fontId="7" fillId="29" borderId="64" xfId="77" applyNumberFormat="1" applyFont="1" applyFill="1" applyBorder="1" applyAlignment="1">
      <alignment horizontal="center" vertical="center" wrapText="1"/>
    </xf>
    <xf numFmtId="0" fontId="7" fillId="29" borderId="65" xfId="77" applyFont="1" applyFill="1" applyBorder="1" applyAlignment="1">
      <alignment vertical="center"/>
    </xf>
    <xf numFmtId="0" fontId="7" fillId="29" borderId="37" xfId="77" applyFont="1" applyFill="1" applyBorder="1" applyAlignment="1">
      <alignment vertical="center"/>
    </xf>
    <xf numFmtId="0" fontId="9" fillId="29" borderId="31" xfId="77" applyFont="1" applyFill="1" applyBorder="1" applyAlignment="1">
      <alignment vertical="center"/>
    </xf>
    <xf numFmtId="0" fontId="4" fillId="29" borderId="31" xfId="77" applyFont="1" applyFill="1" applyBorder="1" applyAlignment="1">
      <alignment vertical="center"/>
    </xf>
    <xf numFmtId="0" fontId="6" fillId="29" borderId="66" xfId="77" applyFont="1" applyFill="1" applyBorder="1" applyAlignment="1">
      <alignment vertical="center"/>
    </xf>
    <xf numFmtId="167" fontId="7" fillId="29" borderId="45" xfId="77" applyNumberFormat="1" applyFont="1" applyFill="1" applyBorder="1" applyAlignment="1">
      <alignment vertical="center"/>
    </xf>
    <xf numFmtId="167" fontId="7" fillId="29" borderId="40" xfId="77" applyNumberFormat="1" applyFont="1" applyFill="1" applyBorder="1" applyAlignment="1">
      <alignment vertical="center"/>
    </xf>
    <xf numFmtId="167" fontId="7" fillId="29" borderId="31" xfId="77" applyNumberFormat="1" applyFont="1" applyFill="1" applyBorder="1" applyAlignment="1">
      <alignment vertical="center"/>
    </xf>
    <xf numFmtId="167" fontId="6" fillId="29" borderId="31" xfId="77" applyNumberFormat="1" applyFont="1" applyFill="1" applyBorder="1" applyAlignment="1">
      <alignment vertical="center"/>
    </xf>
    <xf numFmtId="0" fontId="7" fillId="0" borderId="69" xfId="81" applyFont="1" applyBorder="1" applyAlignment="1">
      <alignment horizontal="right" vertical="center" indent="1"/>
    </xf>
    <xf numFmtId="0" fontId="6" fillId="0" borderId="69" xfId="81" applyFont="1" applyBorder="1" applyAlignment="1">
      <alignment horizontal="right" vertical="center" indent="1"/>
    </xf>
    <xf numFmtId="165" fontId="17" fillId="31" borderId="70" xfId="77" applyNumberFormat="1" applyFont="1" applyFill="1" applyBorder="1" applyAlignment="1">
      <alignment horizontal="right" vertical="center"/>
    </xf>
    <xf numFmtId="0" fontId="6" fillId="0" borderId="71" xfId="81" applyFont="1" applyBorder="1" applyAlignment="1">
      <alignment horizontal="right" vertical="center" indent="1"/>
    </xf>
    <xf numFmtId="0" fontId="7" fillId="0" borderId="72" xfId="81" applyFont="1" applyBorder="1" applyAlignment="1">
      <alignment horizontal="left" vertical="center" wrapText="1" indent="1"/>
    </xf>
    <xf numFmtId="0" fontId="7" fillId="0" borderId="68" xfId="81" applyFont="1" applyBorder="1" applyAlignment="1">
      <alignment horizontal="right" vertical="center" indent="1"/>
    </xf>
    <xf numFmtId="0" fontId="4" fillId="0" borderId="0" xfId="45" applyFont="1"/>
    <xf numFmtId="165" fontId="17" fillId="31" borderId="30" xfId="77" applyNumberFormat="1" applyFont="1" applyFill="1" applyBorder="1" applyAlignment="1">
      <alignment vertical="center"/>
    </xf>
    <xf numFmtId="167" fontId="6" fillId="29" borderId="54" xfId="77" applyNumberFormat="1" applyFont="1" applyFill="1" applyBorder="1" applyAlignment="1">
      <alignment vertical="center"/>
    </xf>
    <xf numFmtId="167" fontId="6" fillId="29" borderId="55" xfId="77" applyNumberFormat="1" applyFont="1" applyFill="1" applyBorder="1" applyAlignment="1">
      <alignment vertical="center"/>
    </xf>
    <xf numFmtId="167" fontId="6" fillId="29" borderId="56" xfId="77" applyNumberFormat="1" applyFont="1" applyFill="1" applyBorder="1" applyAlignment="1">
      <alignment vertical="center"/>
    </xf>
    <xf numFmtId="0" fontId="18" fillId="0" borderId="12" xfId="62" applyFont="1" applyFill="1" applyBorder="1" applyAlignment="1">
      <alignment horizontal="center" vertical="center" wrapText="1"/>
    </xf>
    <xf numFmtId="2" fontId="18" fillId="0" borderId="13" xfId="62" applyNumberFormat="1" applyFont="1" applyFill="1" applyBorder="1" applyAlignment="1">
      <alignment horizontal="center" vertical="center" wrapText="1"/>
    </xf>
    <xf numFmtId="1" fontId="18" fillId="0" borderId="13" xfId="62" applyNumberFormat="1" applyFont="1" applyFill="1" applyBorder="1" applyAlignment="1">
      <alignment horizontal="center" vertical="center" wrapText="1"/>
    </xf>
    <xf numFmtId="49" fontId="18" fillId="0" borderId="63" xfId="60" applyNumberFormat="1" applyFont="1" applyBorder="1" applyAlignment="1">
      <alignment horizontal="center" vertical="center"/>
    </xf>
    <xf numFmtId="165" fontId="17" fillId="30" borderId="56" xfId="77" applyNumberFormat="1" applyFont="1" applyFill="1" applyBorder="1" applyAlignment="1">
      <alignment vertical="center"/>
    </xf>
    <xf numFmtId="165" fontId="17" fillId="31" borderId="56" xfId="77" applyNumberFormat="1" applyFont="1" applyFill="1" applyBorder="1" applyAlignment="1">
      <alignment vertical="center"/>
    </xf>
    <xf numFmtId="0" fontId="9" fillId="0" borderId="26" xfId="58" applyFont="1" applyBorder="1" applyAlignment="1">
      <alignment horizontal="center" vertical="center" wrapText="1"/>
    </xf>
    <xf numFmtId="0" fontId="4" fillId="0" borderId="0" xfId="58" applyFont="1" applyFill="1" applyAlignment="1">
      <alignment horizontal="left"/>
    </xf>
    <xf numFmtId="165" fontId="4" fillId="0" borderId="0" xfId="58" applyNumberFormat="1" applyFont="1" applyAlignment="1">
      <alignment horizontal="left"/>
    </xf>
    <xf numFmtId="165" fontId="4" fillId="0" borderId="0" xfId="58" applyNumberFormat="1" applyFont="1" applyFill="1" applyAlignment="1">
      <alignment horizontal="left"/>
    </xf>
    <xf numFmtId="0" fontId="4" fillId="0" borderId="0" xfId="58" applyFont="1" applyAlignment="1">
      <alignment horizontal="left"/>
    </xf>
    <xf numFmtId="0" fontId="4" fillId="0" borderId="0" xfId="58" applyFont="1"/>
    <xf numFmtId="165" fontId="48" fillId="0" borderId="51" xfId="68" applyNumberFormat="1" applyFont="1" applyFill="1" applyBorder="1" applyAlignment="1">
      <alignment vertical="center"/>
    </xf>
    <xf numFmtId="14" fontId="7" fillId="30" borderId="34" xfId="59" applyNumberFormat="1" applyFont="1" applyFill="1" applyBorder="1" applyAlignment="1">
      <alignment horizontal="center" vertical="center" wrapText="1"/>
    </xf>
    <xf numFmtId="0" fontId="7" fillId="30" borderId="50" xfId="77" applyFont="1" applyFill="1" applyBorder="1" applyAlignment="1">
      <alignment vertical="center"/>
    </xf>
    <xf numFmtId="0" fontId="7" fillId="30" borderId="39" xfId="77" applyFont="1" applyFill="1" applyBorder="1" applyAlignment="1">
      <alignment vertical="center"/>
    </xf>
    <xf numFmtId="0" fontId="7" fillId="30" borderId="30" xfId="77" applyFont="1" applyFill="1" applyBorder="1" applyAlignment="1">
      <alignment vertical="center"/>
    </xf>
    <xf numFmtId="165" fontId="16" fillId="30" borderId="30" xfId="77" applyNumberFormat="1" applyFont="1" applyFill="1" applyBorder="1" applyAlignment="1">
      <alignment vertical="center"/>
    </xf>
    <xf numFmtId="0" fontId="6" fillId="30" borderId="30" xfId="77" applyFont="1" applyFill="1" applyBorder="1" applyAlignment="1">
      <alignment vertical="center"/>
    </xf>
    <xf numFmtId="0" fontId="6" fillId="30" borderId="60" xfId="77" applyFont="1" applyFill="1" applyBorder="1" applyAlignment="1">
      <alignment vertical="center"/>
    </xf>
    <xf numFmtId="165" fontId="16" fillId="30" borderId="41" xfId="77" applyNumberFormat="1" applyFont="1" applyFill="1" applyBorder="1" applyAlignment="1">
      <alignment vertical="center"/>
    </xf>
    <xf numFmtId="165" fontId="7" fillId="30" borderId="44" xfId="77" applyNumberFormat="1" applyFont="1" applyFill="1" applyBorder="1" applyAlignment="1">
      <alignment vertical="center"/>
    </xf>
    <xf numFmtId="167" fontId="7" fillId="30" borderId="47" xfId="77" applyNumberFormat="1" applyFont="1" applyFill="1" applyBorder="1" applyAlignment="1">
      <alignment vertical="center"/>
    </xf>
    <xf numFmtId="167" fontId="7" fillId="30" borderId="42" xfId="77" applyNumberFormat="1" applyFont="1" applyFill="1" applyBorder="1" applyAlignment="1">
      <alignment vertical="center"/>
    </xf>
    <xf numFmtId="167" fontId="6" fillId="30" borderId="32" xfId="77" applyNumberFormat="1" applyFont="1" applyFill="1" applyBorder="1" applyAlignment="1">
      <alignment vertical="center"/>
    </xf>
    <xf numFmtId="167" fontId="6" fillId="30" borderId="56" xfId="77" applyNumberFormat="1" applyFont="1" applyFill="1" applyBorder="1" applyAlignment="1">
      <alignment vertical="center"/>
    </xf>
    <xf numFmtId="0" fontId="7" fillId="31" borderId="50" xfId="77" applyFont="1" applyFill="1" applyBorder="1" applyAlignment="1">
      <alignment vertical="center"/>
    </xf>
    <xf numFmtId="0" fontId="7" fillId="31" borderId="39" xfId="77" applyFont="1" applyFill="1" applyBorder="1" applyAlignment="1">
      <alignment vertical="center"/>
    </xf>
    <xf numFmtId="165" fontId="19" fillId="31" borderId="59" xfId="77" applyNumberFormat="1" applyFont="1" applyFill="1" applyBorder="1" applyAlignment="1">
      <alignment vertical="center"/>
    </xf>
    <xf numFmtId="0" fontId="7" fillId="31" borderId="30" xfId="77" applyFont="1" applyFill="1" applyBorder="1" applyAlignment="1">
      <alignment vertical="center"/>
    </xf>
    <xf numFmtId="165" fontId="16" fillId="31" borderId="30" xfId="77" applyNumberFormat="1" applyFont="1" applyFill="1" applyBorder="1" applyAlignment="1">
      <alignment vertical="center"/>
    </xf>
    <xf numFmtId="0" fontId="6" fillId="31" borderId="30" xfId="77" applyFont="1" applyFill="1" applyBorder="1" applyAlignment="1">
      <alignment vertical="center"/>
    </xf>
    <xf numFmtId="0" fontId="6" fillId="31" borderId="60" xfId="77" applyFont="1" applyFill="1" applyBorder="1" applyAlignment="1">
      <alignment vertical="center"/>
    </xf>
    <xf numFmtId="165" fontId="16" fillId="31" borderId="41" xfId="77" applyNumberFormat="1" applyFont="1" applyFill="1" applyBorder="1" applyAlignment="1">
      <alignment vertical="center"/>
    </xf>
    <xf numFmtId="165" fontId="7" fillId="31" borderId="44" xfId="77" applyNumberFormat="1" applyFont="1" applyFill="1" applyBorder="1" applyAlignment="1">
      <alignment vertical="center"/>
    </xf>
    <xf numFmtId="167" fontId="7" fillId="31" borderId="47" xfId="77" applyNumberFormat="1" applyFont="1" applyFill="1" applyBorder="1" applyAlignment="1">
      <alignment vertical="center"/>
    </xf>
    <xf numFmtId="167" fontId="7" fillId="31" borderId="42" xfId="77" applyNumberFormat="1" applyFont="1" applyFill="1" applyBorder="1" applyAlignment="1">
      <alignment vertical="center"/>
    </xf>
    <xf numFmtId="167" fontId="6" fillId="31" borderId="32" xfId="77" applyNumberFormat="1" applyFont="1" applyFill="1" applyBorder="1" applyAlignment="1">
      <alignment vertical="center"/>
    </xf>
    <xf numFmtId="167" fontId="6" fillId="31" borderId="56" xfId="77" applyNumberFormat="1" applyFont="1" applyFill="1" applyBorder="1" applyAlignment="1">
      <alignment vertical="center"/>
    </xf>
    <xf numFmtId="0" fontId="18" fillId="29" borderId="35" xfId="59" applyFont="1" applyFill="1" applyBorder="1" applyAlignment="1">
      <alignment horizontal="center" vertical="center" wrapText="1"/>
    </xf>
    <xf numFmtId="165" fontId="19" fillId="29" borderId="36" xfId="77" applyNumberFormat="1" applyFont="1" applyFill="1" applyBorder="1" applyAlignment="1">
      <alignment vertical="center"/>
    </xf>
    <xf numFmtId="165" fontId="19" fillId="29" borderId="30" xfId="77" applyNumberFormat="1" applyFont="1" applyFill="1" applyBorder="1" applyAlignment="1">
      <alignment vertical="center"/>
    </xf>
    <xf numFmtId="165" fontId="17" fillId="29" borderId="30" xfId="77" applyNumberFormat="1" applyFont="1" applyFill="1" applyBorder="1" applyAlignment="1">
      <alignment horizontal="right" vertical="center"/>
    </xf>
    <xf numFmtId="165" fontId="17" fillId="29" borderId="60" xfId="77" applyNumberFormat="1" applyFont="1" applyFill="1" applyBorder="1" applyAlignment="1">
      <alignment horizontal="right" vertical="center"/>
    </xf>
    <xf numFmtId="165" fontId="17" fillId="29" borderId="41" xfId="77" applyNumberFormat="1" applyFont="1" applyFill="1" applyBorder="1" applyAlignment="1">
      <alignment horizontal="right" vertical="center"/>
    </xf>
    <xf numFmtId="165" fontId="17" fillId="29" borderId="56" xfId="77" applyNumberFormat="1" applyFont="1" applyFill="1" applyBorder="1" applyAlignment="1">
      <alignment vertical="center"/>
    </xf>
    <xf numFmtId="14" fontId="7" fillId="31" borderId="34" xfId="59" applyNumberFormat="1" applyFont="1" applyFill="1" applyBorder="1" applyAlignment="1">
      <alignment horizontal="center" vertical="center" wrapText="1"/>
    </xf>
    <xf numFmtId="49" fontId="7" fillId="0" borderId="34" xfId="77" applyNumberFormat="1" applyFont="1" applyFill="1" applyBorder="1" applyAlignment="1">
      <alignment horizontal="center" vertical="center" wrapText="1"/>
    </xf>
    <xf numFmtId="165" fontId="19" fillId="30" borderId="36" xfId="87" applyNumberFormat="1" applyFont="1" applyFill="1" applyBorder="1" applyAlignment="1">
      <alignment vertical="center"/>
    </xf>
    <xf numFmtId="165" fontId="19" fillId="31" borderId="36" xfId="87" applyNumberFormat="1" applyFont="1" applyFill="1" applyBorder="1" applyAlignment="1">
      <alignment vertical="center"/>
    </xf>
    <xf numFmtId="168" fontId="6" fillId="0" borderId="0" xfId="58" applyNumberFormat="1" applyBorder="1"/>
    <xf numFmtId="165" fontId="4" fillId="0" borderId="21" xfId="58" applyNumberFormat="1" applyFont="1" applyFill="1" applyBorder="1" applyAlignment="1">
      <alignment horizontal="right" vertical="center"/>
    </xf>
    <xf numFmtId="165" fontId="17" fillId="0" borderId="57" xfId="58" applyNumberFormat="1" applyFont="1" applyFill="1" applyBorder="1" applyAlignment="1">
      <alignment horizontal="right" vertical="center"/>
    </xf>
    <xf numFmtId="0" fontId="16" fillId="0" borderId="0" xfId="58" applyFont="1" applyFill="1"/>
    <xf numFmtId="165" fontId="17" fillId="0" borderId="28" xfId="58" applyNumberFormat="1" applyFont="1" applyFill="1" applyBorder="1" applyAlignment="1">
      <alignment horizontal="right" vertical="center"/>
    </xf>
    <xf numFmtId="168" fontId="4" fillId="0" borderId="0" xfId="45" applyNumberFormat="1" applyFont="1"/>
    <xf numFmtId="4" fontId="6" fillId="0" borderId="12" xfId="58" applyNumberFormat="1" applyFont="1" applyFill="1" applyBorder="1" applyAlignment="1">
      <alignment horizontal="right" vertical="center" wrapText="1"/>
    </xf>
    <xf numFmtId="4" fontId="47" fillId="0" borderId="21" xfId="58" applyNumberFormat="1" applyFont="1" applyFill="1" applyBorder="1" applyAlignment="1">
      <alignment vertical="center"/>
    </xf>
    <xf numFmtId="4" fontId="13" fillId="0" borderId="23" xfId="58" applyNumberFormat="1" applyFont="1" applyFill="1" applyBorder="1" applyAlignment="1">
      <alignment vertical="center"/>
    </xf>
    <xf numFmtId="4" fontId="48" fillId="0" borderId="19" xfId="58" applyNumberFormat="1" applyFont="1" applyFill="1" applyBorder="1" applyAlignment="1">
      <alignment vertical="center"/>
    </xf>
    <xf numFmtId="49" fontId="16" fillId="0" borderId="17" xfId="62" applyNumberFormat="1" applyFont="1" applyFill="1" applyBorder="1" applyAlignment="1">
      <alignment horizontal="center" vertical="center" wrapText="1"/>
    </xf>
    <xf numFmtId="0" fontId="4" fillId="0" borderId="74" xfId="62" applyFont="1" applyFill="1" applyBorder="1" applyAlignment="1">
      <alignment horizontal="center" vertical="center" wrapText="1"/>
    </xf>
    <xf numFmtId="0" fontId="17" fillId="0" borderId="74" xfId="62" applyFont="1" applyFill="1" applyBorder="1" applyAlignment="1">
      <alignment horizontal="center" vertical="center" wrapText="1"/>
    </xf>
    <xf numFmtId="14" fontId="4" fillId="0" borderId="75" xfId="60" applyNumberFormat="1" applyFont="1" applyBorder="1" applyAlignment="1">
      <alignment horizontal="center" vertical="center"/>
    </xf>
    <xf numFmtId="1" fontId="4" fillId="0" borderId="76" xfId="62" applyNumberFormat="1" applyFont="1" applyFill="1" applyBorder="1" applyAlignment="1">
      <alignment horizontal="center" vertical="center" wrapText="1"/>
    </xf>
    <xf numFmtId="2" fontId="4" fillId="0" borderId="74" xfId="62" applyNumberFormat="1" applyFont="1" applyFill="1" applyBorder="1" applyAlignment="1">
      <alignment horizontal="center" vertical="center" wrapText="1"/>
    </xf>
    <xf numFmtId="0" fontId="6" fillId="0" borderId="0" xfId="58" applyBorder="1" applyAlignment="1"/>
    <xf numFmtId="165" fontId="4" fillId="0" borderId="0" xfId="58" applyNumberFormat="1" applyFont="1" applyFill="1" applyBorder="1" applyAlignment="1">
      <alignment horizontal="right" vertical="center"/>
    </xf>
    <xf numFmtId="0" fontId="6" fillId="0" borderId="0" xfId="58" applyFill="1" applyBorder="1"/>
    <xf numFmtId="0" fontId="4" fillId="0" borderId="0" xfId="58" applyFont="1" applyBorder="1"/>
    <xf numFmtId="4" fontId="16" fillId="0" borderId="18" xfId="58" applyNumberFormat="1" applyFont="1" applyFill="1" applyBorder="1" applyAlignment="1">
      <alignment horizontal="right" vertical="center" wrapText="1"/>
    </xf>
    <xf numFmtId="0" fontId="7" fillId="0" borderId="50" xfId="77" applyFont="1" applyFill="1" applyBorder="1" applyAlignment="1">
      <alignment vertical="center"/>
    </xf>
    <xf numFmtId="0" fontId="7" fillId="0" borderId="39" xfId="77" applyFont="1" applyFill="1" applyBorder="1" applyAlignment="1">
      <alignment vertical="center"/>
    </xf>
    <xf numFmtId="165" fontId="18" fillId="0" borderId="59" xfId="77" applyNumberFormat="1" applyFont="1" applyFill="1" applyBorder="1" applyAlignment="1">
      <alignment vertical="center"/>
    </xf>
    <xf numFmtId="0" fontId="7" fillId="0" borderId="30" xfId="77" applyFont="1" applyFill="1" applyBorder="1" applyAlignment="1">
      <alignment vertical="center"/>
    </xf>
    <xf numFmtId="165" fontId="16" fillId="0" borderId="30" xfId="77" applyNumberFormat="1" applyFont="1" applyFill="1" applyBorder="1" applyAlignment="1">
      <alignment vertical="center"/>
    </xf>
    <xf numFmtId="0" fontId="6" fillId="0" borderId="30" xfId="77" applyFont="1" applyFill="1" applyBorder="1" applyAlignment="1">
      <alignment vertical="center"/>
    </xf>
    <xf numFmtId="0" fontId="6" fillId="0" borderId="60" xfId="77" applyFont="1" applyFill="1" applyBorder="1" applyAlignment="1">
      <alignment vertical="center"/>
    </xf>
    <xf numFmtId="165" fontId="16" fillId="0" borderId="41" xfId="77" applyNumberFormat="1" applyFont="1" applyFill="1" applyBorder="1" applyAlignment="1">
      <alignment vertical="center"/>
    </xf>
    <xf numFmtId="165" fontId="7" fillId="0" borderId="44" xfId="77" applyNumberFormat="1" applyFont="1" applyFill="1" applyBorder="1" applyAlignment="1">
      <alignment vertical="center"/>
    </xf>
    <xf numFmtId="167" fontId="58" fillId="0" borderId="0" xfId="48" applyNumberFormat="1" applyFont="1" applyFill="1" applyBorder="1" applyAlignment="1">
      <alignment vertical="center"/>
    </xf>
    <xf numFmtId="167" fontId="59" fillId="0" borderId="0" xfId="48" applyNumberFormat="1" applyFont="1" applyFill="1" applyBorder="1" applyAlignment="1">
      <alignment vertical="center"/>
    </xf>
    <xf numFmtId="167" fontId="7" fillId="0" borderId="47" xfId="77" applyNumberFormat="1" applyFont="1" applyFill="1" applyBorder="1" applyAlignment="1">
      <alignment vertical="center"/>
    </xf>
    <xf numFmtId="167" fontId="7" fillId="0" borderId="42" xfId="77" applyNumberFormat="1" applyFont="1" applyFill="1" applyBorder="1" applyAlignment="1">
      <alignment vertical="center"/>
    </xf>
    <xf numFmtId="167" fontId="6" fillId="0" borderId="32" xfId="77" applyNumberFormat="1" applyFont="1" applyFill="1" applyBorder="1" applyAlignment="1">
      <alignment vertical="center"/>
    </xf>
    <xf numFmtId="167" fontId="6" fillId="0" borderId="56" xfId="77" applyNumberFormat="1" applyFont="1" applyFill="1" applyBorder="1" applyAlignment="1">
      <alignment vertical="center"/>
    </xf>
    <xf numFmtId="165" fontId="16" fillId="0" borderId="48" xfId="77" applyNumberFormat="1" applyFont="1" applyFill="1" applyBorder="1" applyAlignment="1">
      <alignment horizontal="right" vertical="center"/>
    </xf>
    <xf numFmtId="0" fontId="7" fillId="0" borderId="15" xfId="58" applyFont="1" applyBorder="1" applyAlignment="1">
      <alignment horizontal="center" vertical="center" wrapText="1"/>
    </xf>
    <xf numFmtId="14" fontId="9" fillId="0" borderId="24" xfId="58" applyNumberFormat="1" applyFont="1" applyBorder="1" applyAlignment="1">
      <alignment horizontal="center" vertical="center" wrapText="1"/>
    </xf>
    <xf numFmtId="0" fontId="6" fillId="0" borderId="17" xfId="58" applyBorder="1" applyAlignment="1">
      <alignment vertical="center"/>
    </xf>
    <xf numFmtId="0" fontId="6" fillId="0" borderId="0" xfId="58" applyAlignment="1">
      <alignment vertical="center"/>
    </xf>
    <xf numFmtId="0" fontId="6" fillId="0" borderId="77" xfId="58" applyBorder="1" applyAlignment="1">
      <alignment vertical="center"/>
    </xf>
    <xf numFmtId="0" fontId="16" fillId="0" borderId="17" xfId="58" applyFont="1" applyBorder="1" applyAlignment="1">
      <alignment vertical="center"/>
    </xf>
    <xf numFmtId="0" fontId="7" fillId="0" borderId="67" xfId="59" applyFont="1" applyBorder="1" applyAlignment="1">
      <alignment horizontal="center" vertical="center" wrapText="1"/>
    </xf>
    <xf numFmtId="0" fontId="7" fillId="0" borderId="65" xfId="48" applyFont="1" applyBorder="1" applyAlignment="1">
      <alignment horizontal="left" vertical="center" indent="1"/>
    </xf>
    <xf numFmtId="0" fontId="7" fillId="0" borderId="37" xfId="48" applyFont="1" applyBorder="1" applyAlignment="1">
      <alignment horizontal="left" vertical="center" wrapText="1" indent="1"/>
    </xf>
    <xf numFmtId="0" fontId="16" fillId="0" borderId="31" xfId="81" applyFont="1" applyBorder="1" applyAlignment="1">
      <alignment horizontal="right" vertical="center" indent="1"/>
    </xf>
    <xf numFmtId="0" fontId="16" fillId="0" borderId="40" xfId="81" applyFont="1" applyBorder="1" applyAlignment="1">
      <alignment horizontal="right" vertical="center" indent="1"/>
    </xf>
    <xf numFmtId="0" fontId="7" fillId="0" borderId="73" xfId="81" applyFont="1" applyBorder="1" applyAlignment="1">
      <alignment horizontal="right" vertical="center" indent="1"/>
    </xf>
    <xf numFmtId="0" fontId="7" fillId="0" borderId="33" xfId="81" applyFont="1" applyBorder="1" applyAlignment="1">
      <alignment horizontal="right" vertical="center" indent="1"/>
    </xf>
    <xf numFmtId="0" fontId="9" fillId="0" borderId="25" xfId="58" applyFont="1" applyBorder="1" applyAlignment="1">
      <alignment horizontal="center" vertical="center" wrapText="1"/>
    </xf>
    <xf numFmtId="0" fontId="22" fillId="0" borderId="52" xfId="58" applyFont="1" applyBorder="1" applyAlignment="1">
      <alignment horizontal="right"/>
    </xf>
    <xf numFmtId="0" fontId="13" fillId="0" borderId="20" xfId="58" applyFont="1" applyBorder="1" applyAlignment="1">
      <alignment vertical="center"/>
    </xf>
    <xf numFmtId="0" fontId="13" fillId="0" borderId="17" xfId="58" applyFont="1" applyBorder="1" applyAlignment="1">
      <alignment vertical="center"/>
    </xf>
    <xf numFmtId="0" fontId="48" fillId="0" borderId="17" xfId="60" applyFont="1" applyBorder="1" applyAlignment="1">
      <alignment vertical="center"/>
    </xf>
    <xf numFmtId="0" fontId="13" fillId="0" borderId="14" xfId="58" applyFont="1" applyBorder="1" applyAlignment="1">
      <alignment vertical="center"/>
    </xf>
    <xf numFmtId="0" fontId="47" fillId="0" borderId="78" xfId="0" applyFont="1" applyBorder="1" applyAlignment="1">
      <alignment horizontal="center" vertical="center" wrapText="1"/>
    </xf>
    <xf numFmtId="0" fontId="60" fillId="0" borderId="79" xfId="0" applyFont="1" applyBorder="1" applyAlignment="1">
      <alignment horizontal="center" vertical="center" wrapText="1"/>
    </xf>
    <xf numFmtId="0" fontId="47" fillId="0" borderId="80" xfId="0" applyFont="1" applyBorder="1" applyAlignment="1">
      <alignment horizontal="center" vertical="center" wrapText="1"/>
    </xf>
    <xf numFmtId="0" fontId="52" fillId="0" borderId="14" xfId="58" applyFont="1" applyBorder="1" applyAlignment="1">
      <alignment horizontal="center" vertical="center"/>
    </xf>
    <xf numFmtId="0" fontId="12" fillId="0" borderId="81" xfId="61" applyFont="1" applyBorder="1" applyAlignment="1">
      <alignment horizontal="left" vertical="center"/>
    </xf>
    <xf numFmtId="0" fontId="49" fillId="27" borderId="52" xfId="58" applyFont="1" applyFill="1" applyBorder="1" applyAlignment="1">
      <alignment horizontal="left" vertical="center"/>
    </xf>
    <xf numFmtId="0" fontId="49" fillId="27" borderId="0" xfId="58" applyFont="1" applyFill="1" applyAlignment="1">
      <alignment horizontal="left" vertical="center"/>
    </xf>
    <xf numFmtId="0" fontId="49" fillId="24" borderId="0" xfId="77" applyFont="1" applyFill="1" applyAlignment="1">
      <alignment horizontal="left" vertical="center" wrapText="1"/>
    </xf>
    <xf numFmtId="0" fontId="54" fillId="0" borderId="0" xfId="45" applyFont="1"/>
    <xf numFmtId="0" fontId="6" fillId="0" borderId="26" xfId="81" applyFont="1" applyBorder="1" applyAlignment="1">
      <alignment horizontal="left" vertical="center"/>
    </xf>
    <xf numFmtId="0" fontId="46" fillId="0" borderId="0" xfId="45" applyFont="1" applyBorder="1" applyAlignment="1">
      <alignment horizontal="left" vertical="center" wrapText="1"/>
    </xf>
    <xf numFmtId="0" fontId="49" fillId="28" borderId="0" xfId="60" applyFont="1" applyFill="1" applyAlignment="1">
      <alignment horizontal="left" vertical="center"/>
    </xf>
    <xf numFmtId="0" fontId="49" fillId="28" borderId="52" xfId="60" applyFont="1" applyFill="1" applyBorder="1" applyAlignment="1">
      <alignment horizontal="left" vertical="center"/>
    </xf>
    <xf numFmtId="0" fontId="6" fillId="0" borderId="0" xfId="61" applyFont="1" applyAlignment="1">
      <alignment horizontal="center"/>
    </xf>
    <xf numFmtId="0" fontId="20" fillId="26" borderId="0" xfId="58" applyFont="1" applyFill="1" applyAlignment="1">
      <alignment horizontal="left" vertical="center"/>
    </xf>
    <xf numFmtId="0" fontId="20" fillId="25" borderId="0" xfId="58" applyFont="1" applyFill="1" applyAlignment="1">
      <alignment horizontal="left" vertical="center"/>
    </xf>
    <xf numFmtId="0" fontId="6" fillId="0" borderId="0" xfId="58" applyAlignment="1">
      <alignment horizontal="center"/>
    </xf>
    <xf numFmtId="0" fontId="45" fillId="0" borderId="26" xfId="58" applyFont="1" applyBorder="1" applyAlignment="1">
      <alignment horizontal="left" vertical="center" wrapText="1"/>
    </xf>
    <xf numFmtId="0" fontId="6" fillId="0" borderId="0" xfId="58" applyBorder="1" applyAlignment="1">
      <alignment vertical="center"/>
    </xf>
    <xf numFmtId="0" fontId="16" fillId="0" borderId="0" xfId="58" applyFont="1" applyBorder="1" applyAlignment="1">
      <alignment vertical="center"/>
    </xf>
  </cellXfs>
  <cellStyles count="9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0"/>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10" xfId="91"/>
    <cellStyle name="Обычный 2" xfId="44"/>
    <cellStyle name="Обычный 2 2" xfId="45"/>
    <cellStyle name="Обычный 2 3" xfId="46"/>
    <cellStyle name="Обычный 2 4" xfId="47"/>
    <cellStyle name="Обычный 2 5" xfId="48"/>
    <cellStyle name="Обычный 2 5 2" xfId="77"/>
    <cellStyle name="Обычный 2 5 2 2" xfId="92"/>
    <cellStyle name="Обычный 2 5 3" xfId="81"/>
    <cellStyle name="Обычный 2 5 3 2" xfId="93"/>
    <cellStyle name="Обычный 2 5 4" xfId="89"/>
    <cellStyle name="Обычный 2_2013_PR" xfId="49"/>
    <cellStyle name="Обычный 3" xfId="50"/>
    <cellStyle name="Обычный 4" xfId="51"/>
    <cellStyle name="Обычный 5" xfId="52"/>
    <cellStyle name="Обычный 5 2" xfId="53"/>
    <cellStyle name="Обычный 5 2 2" xfId="78"/>
    <cellStyle name="Обычный 5_РОБОЧИЙ_Q4_2013" xfId="82"/>
    <cellStyle name="Обычный 6" xfId="54"/>
    <cellStyle name="Обычный 7" xfId="55"/>
    <cellStyle name="Обычный 7 2" xfId="56"/>
    <cellStyle name="Обычный 7 2 2" xfId="84"/>
    <cellStyle name="Обычный 7 2 2 2" xfId="95"/>
    <cellStyle name="Обычный 7 2 3" xfId="90"/>
    <cellStyle name="Обычный 7 3" xfId="83"/>
    <cellStyle name="Обычный 7 3 2" xfId="94"/>
    <cellStyle name="Обычный 8" xfId="57"/>
    <cellStyle name="Обычный 9" xfId="88"/>
    <cellStyle name="Обычный_Q1 2010" xfId="58"/>
    <cellStyle name="Обычный_Q1 2010 2" xfId="59"/>
    <cellStyle name="Обычный_Аналіз_3q_09" xfId="60"/>
    <cellStyle name="Обычный_Исходники_Q4_2011" xfId="61"/>
    <cellStyle name="Обычный_Книга1" xfId="62"/>
    <cellStyle name="Плохой 2" xfId="63"/>
    <cellStyle name="Пояснение 2" xfId="64"/>
    <cellStyle name="Примечание 2" xfId="65"/>
    <cellStyle name="Процентный" xfId="87" builtinId="5"/>
    <cellStyle name="Процентный 2" xfId="66"/>
    <cellStyle name="Процентный 2 2" xfId="67"/>
    <cellStyle name="Процентный 2 3" xfId="79"/>
    <cellStyle name="Процентный 3" xfId="68"/>
    <cellStyle name="Процентный 4" xfId="69"/>
    <cellStyle name="Процентный 4 2" xfId="85"/>
    <cellStyle name="Связанная ячейка 2" xfId="70"/>
    <cellStyle name="Текст предупреждения 2" xfId="71"/>
    <cellStyle name="Тысячи [0]_MM95 (3)" xfId="72"/>
    <cellStyle name="Тысячи_MM95 (3)" xfId="73"/>
    <cellStyle name="Финансовый 2" xfId="74"/>
    <cellStyle name="Финансовый 2 2" xfId="86"/>
    <cellStyle name="Финансовый 2 2 2" xfId="96"/>
    <cellStyle name="Хороший 2" xfId="75"/>
    <cellStyle name="Шапка" xfId="76"/>
  </cellStyles>
  <dxfs count="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theme" Target="theme/theme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167314006004496"/>
          <c:y val="2.1671608075674149E-2"/>
          <c:w val="0.62540671832840877"/>
          <c:h val="0.85654184908575848"/>
        </c:manualLayout>
      </c:layout>
      <c:barChart>
        <c:barDir val="bar"/>
        <c:grouping val="clustered"/>
        <c:varyColors val="0"/>
        <c:ser>
          <c:idx val="1"/>
          <c:order val="0"/>
          <c:tx>
            <c:strRef>
              <c:f>'Іndexes-Ukraine and the World'!$G$2</c:f>
              <c:strCache>
                <c:ptCount val="1"/>
                <c:pt idx="0">
                  <c:v>Q3 2019</c:v>
                </c:pt>
              </c:strCache>
            </c:strRef>
          </c:tx>
          <c:spPr>
            <a:solidFill>
              <a:srgbClr val="00B0F0"/>
            </a:solidFill>
            <a:ln w="25400">
              <a:noFill/>
            </a:ln>
          </c:spPr>
          <c:invertIfNegative val="0"/>
          <c:dPt>
            <c:idx val="0"/>
            <c:invertIfNegative val="0"/>
            <c:bubble3D val="0"/>
            <c:extLst xmlns:c16r2="http://schemas.microsoft.com/office/drawing/2015/06/chart">
              <c:ext xmlns:c16="http://schemas.microsoft.com/office/drawing/2014/chart" uri="{C3380CC4-5D6E-409C-BE32-E72D297353CC}">
                <c16:uniqueId val="{00000000-37F1-48E1-9262-753F84FCC002}"/>
              </c:ext>
            </c:extLst>
          </c:dPt>
          <c:dPt>
            <c:idx val="1"/>
            <c:invertIfNegative val="0"/>
            <c:bubble3D val="0"/>
            <c:extLst xmlns:c16r2="http://schemas.microsoft.com/office/drawing/2015/06/chart">
              <c:ext xmlns:c16="http://schemas.microsoft.com/office/drawing/2014/chart" uri="{C3380CC4-5D6E-409C-BE32-E72D297353CC}">
                <c16:uniqueId val="{00000001-37F1-48E1-9262-753F84FCC002}"/>
              </c:ext>
            </c:extLst>
          </c:dPt>
          <c:dPt>
            <c:idx val="3"/>
            <c:invertIfNegative val="0"/>
            <c:bubble3D val="0"/>
            <c:extLst xmlns:c16r2="http://schemas.microsoft.com/office/drawing/2015/06/chart">
              <c:ext xmlns:c16="http://schemas.microsoft.com/office/drawing/2014/chart" uri="{C3380CC4-5D6E-409C-BE32-E72D297353CC}">
                <c16:uniqueId val="{00000002-37F1-48E1-9262-753F84FCC002}"/>
              </c:ext>
            </c:extLst>
          </c:dPt>
          <c:dPt>
            <c:idx val="4"/>
            <c:invertIfNegative val="0"/>
            <c:bubble3D val="0"/>
            <c:spPr>
              <a:solidFill>
                <a:srgbClr val="FFC000"/>
              </a:solidFill>
              <a:ln w="25400">
                <a:noFill/>
              </a:ln>
            </c:spPr>
            <c:extLst xmlns:c16r2="http://schemas.microsoft.com/office/drawing/2015/06/chart">
              <c:ext xmlns:c16="http://schemas.microsoft.com/office/drawing/2014/chart" uri="{C3380CC4-5D6E-409C-BE32-E72D297353CC}">
                <c16:uniqueId val="{00000004-37F1-48E1-9262-753F84FCC002}"/>
              </c:ext>
            </c:extLst>
          </c:dPt>
          <c:dPt>
            <c:idx val="5"/>
            <c:invertIfNegative val="0"/>
            <c:bubble3D val="0"/>
            <c:extLst xmlns:c16r2="http://schemas.microsoft.com/office/drawing/2015/06/chart">
              <c:ext xmlns:c16="http://schemas.microsoft.com/office/drawing/2014/chart" uri="{C3380CC4-5D6E-409C-BE32-E72D297353CC}">
                <c16:uniqueId val="{00000005-37F1-48E1-9262-753F84FCC002}"/>
              </c:ext>
            </c:extLst>
          </c:dPt>
          <c:dPt>
            <c:idx val="6"/>
            <c:invertIfNegative val="0"/>
            <c:bubble3D val="0"/>
            <c:spPr>
              <a:solidFill>
                <a:srgbClr val="FFC000"/>
              </a:solidFill>
              <a:ln w="25400">
                <a:noFill/>
              </a:ln>
            </c:spPr>
            <c:extLst xmlns:c16r2="http://schemas.microsoft.com/office/drawing/2015/06/chart">
              <c:ext xmlns:c16="http://schemas.microsoft.com/office/drawing/2014/chart" uri="{C3380CC4-5D6E-409C-BE32-E72D297353CC}">
                <c16:uniqueId val="{00000007-37F1-48E1-9262-753F84FCC002}"/>
              </c:ext>
            </c:extLst>
          </c:dPt>
          <c:dPt>
            <c:idx val="8"/>
            <c:invertIfNegative val="0"/>
            <c:bubble3D val="0"/>
            <c:extLst xmlns:c16r2="http://schemas.microsoft.com/office/drawing/2015/06/chart">
              <c:ext xmlns:c16="http://schemas.microsoft.com/office/drawing/2014/chart" uri="{C3380CC4-5D6E-409C-BE32-E72D297353CC}">
                <c16:uniqueId val="{00000008-37F1-48E1-9262-753F84FCC002}"/>
              </c:ext>
            </c:extLst>
          </c:dPt>
          <c:dPt>
            <c:idx val="9"/>
            <c:invertIfNegative val="0"/>
            <c:bubble3D val="0"/>
            <c:extLst xmlns:c16r2="http://schemas.microsoft.com/office/drawing/2015/06/chart">
              <c:ext xmlns:c16="http://schemas.microsoft.com/office/drawing/2014/chart" uri="{C3380CC4-5D6E-409C-BE32-E72D297353CC}">
                <c16:uniqueId val="{00000009-37F1-48E1-9262-753F84FCC002}"/>
              </c:ext>
            </c:extLst>
          </c:dPt>
          <c:dPt>
            <c:idx val="11"/>
            <c:invertIfNegative val="0"/>
            <c:bubble3D val="0"/>
            <c:extLst xmlns:c16r2="http://schemas.microsoft.com/office/drawing/2015/06/chart">
              <c:ext xmlns:c16="http://schemas.microsoft.com/office/drawing/2014/chart" uri="{C3380CC4-5D6E-409C-BE32-E72D297353CC}">
                <c16:uniqueId val="{0000000A-37F1-48E1-9262-753F84FCC002}"/>
              </c:ext>
            </c:extLst>
          </c:dPt>
          <c:dPt>
            <c:idx val="12"/>
            <c:invertIfNegative val="0"/>
            <c:bubble3D val="0"/>
            <c:extLst xmlns:c16r2="http://schemas.microsoft.com/office/drawing/2015/06/chart">
              <c:ext xmlns:c16="http://schemas.microsoft.com/office/drawing/2014/chart" uri="{C3380CC4-5D6E-409C-BE32-E72D297353CC}">
                <c16:uniqueId val="{0000000B-37F1-48E1-9262-753F84FCC002}"/>
              </c:ext>
            </c:extLst>
          </c:dPt>
          <c:dPt>
            <c:idx val="14"/>
            <c:invertIfNegative val="0"/>
            <c:bubble3D val="0"/>
            <c:extLst xmlns:c16r2="http://schemas.microsoft.com/office/drawing/2015/06/chart">
              <c:ext xmlns:c16="http://schemas.microsoft.com/office/drawing/2014/chart" uri="{C3380CC4-5D6E-409C-BE32-E72D297353CC}">
                <c16:uniqueId val="{0000000C-37F1-48E1-9262-753F84FCC002}"/>
              </c:ext>
            </c:extLst>
          </c:dPt>
          <c:dPt>
            <c:idx val="15"/>
            <c:invertIfNegative val="0"/>
            <c:bubble3D val="0"/>
            <c:extLst xmlns:c16r2="http://schemas.microsoft.com/office/drawing/2015/06/chart">
              <c:ext xmlns:c16="http://schemas.microsoft.com/office/drawing/2014/chart" uri="{C3380CC4-5D6E-409C-BE32-E72D297353CC}">
                <c16:uniqueId val="{0000000D-37F1-48E1-9262-753F84FCC002}"/>
              </c:ext>
            </c:extLst>
          </c:dPt>
          <c:dPt>
            <c:idx val="16"/>
            <c:invertIfNegative val="0"/>
            <c:bubble3D val="0"/>
            <c:extLst xmlns:c16r2="http://schemas.microsoft.com/office/drawing/2015/06/chart">
              <c:ext xmlns:c16="http://schemas.microsoft.com/office/drawing/2014/chart" uri="{C3380CC4-5D6E-409C-BE32-E72D297353CC}">
                <c16:uniqueId val="{0000000E-37F1-48E1-9262-753F84FCC002}"/>
              </c:ext>
            </c:extLst>
          </c:dPt>
          <c:dPt>
            <c:idx val="17"/>
            <c:invertIfNegative val="0"/>
            <c:bubble3D val="0"/>
            <c:extLst xmlns:c16r2="http://schemas.microsoft.com/office/drawing/2015/06/chart">
              <c:ext xmlns:c16="http://schemas.microsoft.com/office/drawing/2014/chart" uri="{C3380CC4-5D6E-409C-BE32-E72D297353CC}">
                <c16:uniqueId val="{0000000F-37F1-48E1-9262-753F84FCC002}"/>
              </c:ext>
            </c:extLst>
          </c:dPt>
          <c:dLbls>
            <c:dLbl>
              <c:idx val="0"/>
              <c:layout>
                <c:manualLayout>
                  <c:x val="-3.2913825917334112E-3"/>
                  <c:y val="-1.0398516816440513E-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7F1-48E1-9262-753F84FCC002}"/>
                </c:ext>
                <c:ext xmlns:c15="http://schemas.microsoft.com/office/drawing/2012/chart" uri="{CE6537A1-D6FC-4f65-9D91-7224C49458BB}">
                  <c15:layout/>
                </c:ext>
              </c:extLst>
            </c:dLbl>
            <c:dLbl>
              <c:idx val="1"/>
              <c:layout>
                <c:manualLayout>
                  <c:x val="-3.3350334899391234E-3"/>
                  <c:y val="5.5570772897238141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7F1-48E1-9262-753F84FCC002}"/>
                </c:ext>
                <c:ext xmlns:c15="http://schemas.microsoft.com/office/drawing/2012/chart" uri="{CE6537A1-D6FC-4f65-9D91-7224C49458BB}">
                  <c15:layout/>
                </c:ext>
              </c:extLst>
            </c:dLbl>
            <c:dLbl>
              <c:idx val="2"/>
              <c:layout>
                <c:manualLayout>
                  <c:x val="-4.9620830828202625E-4"/>
                  <c:y val="2.957549844612194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7F1-48E1-9262-753F84FCC002}"/>
                </c:ext>
                <c:ext xmlns:c15="http://schemas.microsoft.com/office/drawing/2012/chart" uri="{CE6537A1-D6FC-4f65-9D91-7224C49458BB}">
                  <c15:layout/>
                </c:ext>
              </c:extLst>
            </c:dLbl>
            <c:dLbl>
              <c:idx val="3"/>
              <c:layout>
                <c:manualLayout>
                  <c:x val="-2.2386487674388943E-3"/>
                  <c:y val="3.2309375319669849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7F1-48E1-9262-753F84FCC002}"/>
                </c:ext>
                <c:ext xmlns:c15="http://schemas.microsoft.com/office/drawing/2012/chart" uri="{CE6537A1-D6FC-4f65-9D91-7224C49458BB}">
                  <c15:layout/>
                </c:ext>
              </c:extLst>
            </c:dLbl>
            <c:dLbl>
              <c:idx val="4"/>
              <c:layout>
                <c:manualLayout>
                  <c:x val="-4.3656141556847952E-3"/>
                  <c:y val="5.4676754073386478E-4"/>
                </c:manualLayout>
              </c:layout>
              <c:numFmt formatCode="0.0%" sourceLinked="0"/>
              <c:spPr>
                <a:noFill/>
                <a:ln w="25400">
                  <a:noFill/>
                </a:ln>
              </c:spPr>
              <c:txPr>
                <a:bodyPr/>
                <a:lstStyle/>
                <a:p>
                  <a:pPr>
                    <a:defRPr sz="11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7F1-48E1-9262-753F84FCC002}"/>
                </c:ext>
                <c:ext xmlns:c15="http://schemas.microsoft.com/office/drawing/2012/chart" uri="{CE6537A1-D6FC-4f65-9D91-7224C49458BB}">
                  <c15:layout/>
                </c:ext>
              </c:extLst>
            </c:dLbl>
            <c:dLbl>
              <c:idx val="5"/>
              <c:layout>
                <c:manualLayout>
                  <c:x val="-2.3715494574698391E-3"/>
                  <c:y val="2.957448085616145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7F1-48E1-9262-753F84FCC002}"/>
                </c:ext>
                <c:ext xmlns:c15="http://schemas.microsoft.com/office/drawing/2012/chart" uri="{CE6537A1-D6FC-4f65-9D91-7224C49458BB}">
                  <c15:layout/>
                </c:ext>
              </c:extLst>
            </c:dLbl>
            <c:dLbl>
              <c:idx val="6"/>
              <c:layout>
                <c:manualLayout>
                  <c:x val="-3.2769633761099027E-3"/>
                  <c:y val="2.6841699912331205E-3"/>
                </c:manualLayout>
              </c:layout>
              <c:numFmt formatCode="0.0%" sourceLinked="0"/>
              <c:spPr>
                <a:noFill/>
                <a:ln w="25400">
                  <a:noFill/>
                </a:ln>
              </c:spPr>
              <c:txPr>
                <a:bodyPr/>
                <a:lstStyle/>
                <a:p>
                  <a:pPr>
                    <a:defRPr sz="11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7F1-48E1-9262-753F84FCC002}"/>
                </c:ext>
                <c:ext xmlns:c15="http://schemas.microsoft.com/office/drawing/2012/chart" uri="{CE6537A1-D6FC-4f65-9D91-7224C49458BB}">
                  <c15:layout/>
                </c:ext>
              </c:extLst>
            </c:dLbl>
            <c:dLbl>
              <c:idx val="7"/>
              <c:layout>
                <c:manualLayout>
                  <c:x val="-4.994160873091371E-3"/>
                  <c:y val="2.87311865045850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7F1-48E1-9262-753F84FCC002}"/>
                </c:ext>
                <c:ext xmlns:c15="http://schemas.microsoft.com/office/drawing/2012/chart" uri="{CE6537A1-D6FC-4f65-9D91-7224C49458BB}">
                  <c15:layout/>
                </c:ext>
              </c:extLst>
            </c:dLbl>
            <c:dLbl>
              <c:idx val="8"/>
              <c:layout>
                <c:manualLayout>
                  <c:x val="-1.899017146480154E-3"/>
                  <c:y val="5.4989483802457854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7F1-48E1-9262-753F84FCC002}"/>
                </c:ext>
                <c:ext xmlns:c15="http://schemas.microsoft.com/office/drawing/2012/chart" uri="{CE6537A1-D6FC-4f65-9D91-7224C49458BB}">
                  <c15:layout/>
                </c:ext>
              </c:extLst>
            </c:dLbl>
            <c:dLbl>
              <c:idx val="9"/>
              <c:layout>
                <c:manualLayout>
                  <c:x val="-1.6384161461657535E-3"/>
                  <c:y val="5.368339982466191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37F1-48E1-9262-753F84FCC002}"/>
                </c:ext>
                <c:ext xmlns:c15="http://schemas.microsoft.com/office/drawing/2012/chart" uri="{CE6537A1-D6FC-4f65-9D91-7224C49458BB}">
                  <c15:layout/>
                </c:ext>
              </c:extLst>
            </c:dLbl>
            <c:dLbl>
              <c:idx val="10"/>
              <c:layout>
                <c:manualLayout>
                  <c:x val="-4.9417273617331581E-3"/>
                  <c:y val="-2.684169991233120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7F1-48E1-9262-753F84FCC002}"/>
                </c:ext>
                <c:ext xmlns:c15="http://schemas.microsoft.com/office/drawing/2012/chart" uri="{CE6537A1-D6FC-4f65-9D91-7224C49458BB}">
                  <c15:layout/>
                </c:ext>
              </c:extLst>
            </c:dLbl>
            <c:dLbl>
              <c:idx val="11"/>
              <c:layout>
                <c:manualLayout>
                  <c:x val="-1.2681551394086853E-3"/>
                  <c:y val="2.2847147720648646E-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37F1-48E1-9262-753F84FCC002}"/>
                </c:ext>
                <c:ext xmlns:c15="http://schemas.microsoft.com/office/drawing/2012/chart" uri="{CE6537A1-D6FC-4f65-9D91-7224C49458BB}">
                  <c15:layout/>
                </c:ext>
              </c:extLst>
            </c:dLbl>
            <c:dLbl>
              <c:idx val="12"/>
              <c:layout>
                <c:manualLayout>
                  <c:x val="-1.8988796138376144E-3"/>
                  <c:y val="1.3061551610877507E-4"/>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37F1-48E1-9262-753F84FCC002}"/>
                </c:ext>
                <c:ext xmlns:c15="http://schemas.microsoft.com/office/drawing/2012/chart" uri="{CE6537A1-D6FC-4f65-9D91-7224C49458BB}">
                  <c15:layout/>
                </c:ext>
              </c:extLst>
            </c:dLbl>
            <c:dLbl>
              <c:idx val="13"/>
              <c:layout>
                <c:manualLayout>
                  <c:x val="-2.1826759940640024E-3"/>
                  <c:y val="-3.100322015858160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37F1-48E1-9262-753F84FCC002}"/>
                </c:ext>
                <c:ext xmlns:c15="http://schemas.microsoft.com/office/drawing/2012/chart" uri="{CE6537A1-D6FC-4f65-9D91-7224C49458BB}">
                  <c15:layout/>
                </c:ext>
              </c:extLst>
            </c:dLbl>
            <c:dLbl>
              <c:idx val="14"/>
              <c:layout>
                <c:manualLayout>
                  <c:x val="-4.3657101894568817E-3"/>
                  <c:y val="8.0525099736993618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37F1-48E1-9262-753F84FCC002}"/>
                </c:ex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37F1-48E1-9262-753F84FCC002}"/>
                </c:ext>
                <c:ext xmlns:c15="http://schemas.microsoft.com/office/drawing/2012/chart" uri="{CE6537A1-D6FC-4f65-9D91-7224C49458BB}">
                  <c15:layout/>
                </c:ext>
              </c:extLst>
            </c:dLbl>
            <c:dLbl>
              <c:idx val="16"/>
              <c:layout>
                <c:manualLayout>
                  <c:x val="-6.6066224311348704E-3"/>
                  <c:y val="2.684169991233120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37F1-48E1-9262-753F84FCC002}"/>
                </c:ext>
                <c:ext xmlns:c15="http://schemas.microsoft.com/office/drawing/2012/chart" uri="{CE6537A1-D6FC-4f65-9D91-7224C49458BB}">
                  <c15:layout/>
                </c:ext>
              </c:extLst>
            </c:dLbl>
            <c:dLbl>
              <c:idx val="17"/>
              <c:layout>
                <c:manualLayout>
                  <c:x val="-3.8023605175647023E-3"/>
                  <c:y val="2.814785507341944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7F1-48E1-9262-753F84FCC002}"/>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'Іndexes-Ukraine and the World'!$K$3:$K$20</c:f>
              <c:strCache>
                <c:ptCount val="18"/>
                <c:pt idx="0">
                  <c:v>HANG SENG (Hong-Kong)</c:v>
                </c:pt>
                <c:pt idx="1">
                  <c:v>WSE WIG 20 (Poland)</c:v>
                </c:pt>
                <c:pt idx="2">
                  <c:v>Cyprus SE General Index (Cyprus)</c:v>
                </c:pt>
                <c:pt idx="3">
                  <c:v>FTSE/JSE Africa All-Share Index (RSA)</c:v>
                </c:pt>
                <c:pt idx="4">
                  <c:v>UX (Ukraine)</c:v>
                </c:pt>
                <c:pt idx="5">
                  <c:v>RTS (Russia)</c:v>
                </c:pt>
                <c:pt idx="6">
                  <c:v>PFTS (Ukraine)</c:v>
                </c:pt>
                <c:pt idx="7">
                  <c:v>SHANGHAI SE COMPOSITE (China)</c:v>
                </c:pt>
                <c:pt idx="8">
                  <c:v>S&amp;P BSE SENSEX Index (India)</c:v>
                </c:pt>
                <c:pt idx="9">
                  <c:v>MICEX (Russia)</c:v>
                </c:pt>
                <c:pt idx="10">
                  <c:v>FTSE 100 (Great Britain)</c:v>
                </c:pt>
                <c:pt idx="11">
                  <c:v>DAX (Germany)</c:v>
                </c:pt>
                <c:pt idx="12">
                  <c:v>DJIA (USA)</c:v>
                </c:pt>
                <c:pt idx="13">
                  <c:v>S&amp;P 500 (USA)</c:v>
                </c:pt>
                <c:pt idx="14">
                  <c:v>NIKKEI 225 (Japan)</c:v>
                </c:pt>
                <c:pt idx="15">
                  <c:v>CAC 40 (France)</c:v>
                </c:pt>
                <c:pt idx="16">
                  <c:v>Ibovespa Sao Paulo SE Index (Brazil)</c:v>
                </c:pt>
                <c:pt idx="17">
                  <c:v>BIST 100 National Index (Тurkey)</c:v>
                </c:pt>
              </c:strCache>
            </c:strRef>
          </c:cat>
          <c:val>
            <c:numRef>
              <c:f>'Іndexes-Ukraine and the World'!$L$3:$L$20</c:f>
              <c:numCache>
                <c:formatCode>0.0%</c:formatCode>
                <c:ptCount val="18"/>
                <c:pt idx="0">
                  <c:v>-8.8365636645561185E-2</c:v>
                </c:pt>
                <c:pt idx="1">
                  <c:v>-6.930663389190328E-2</c:v>
                </c:pt>
                <c:pt idx="2">
                  <c:v>-5.8516638465877069E-2</c:v>
                </c:pt>
                <c:pt idx="3">
                  <c:v>-5.5826881695431041E-2</c:v>
                </c:pt>
                <c:pt idx="4">
                  <c:v>-5.4814169253953549E-2</c:v>
                </c:pt>
                <c:pt idx="5">
                  <c:v>-3.9018205133746764E-2</c:v>
                </c:pt>
                <c:pt idx="6">
                  <c:v>-3.1318630617329535E-2</c:v>
                </c:pt>
                <c:pt idx="7">
                  <c:v>-3.0566038995058054E-2</c:v>
                </c:pt>
                <c:pt idx="8">
                  <c:v>-2.321705858146772E-2</c:v>
                </c:pt>
                <c:pt idx="9">
                  <c:v>-1.1684882323737433E-2</c:v>
                </c:pt>
                <c:pt idx="10">
                  <c:v>7.9434448342619035E-4</c:v>
                </c:pt>
                <c:pt idx="11">
                  <c:v>1.2798436643052691E-2</c:v>
                </c:pt>
                <c:pt idx="12">
                  <c:v>1.4711659022761392E-2</c:v>
                </c:pt>
                <c:pt idx="13">
                  <c:v>1.7716723876208373E-2</c:v>
                </c:pt>
                <c:pt idx="14">
                  <c:v>1.9573843492670662E-2</c:v>
                </c:pt>
                <c:pt idx="15">
                  <c:v>3.3526224104004632E-2</c:v>
                </c:pt>
                <c:pt idx="16">
                  <c:v>3.9923950597672953E-2</c:v>
                </c:pt>
                <c:pt idx="17">
                  <c:v>9.8980550179799565E-2</c:v>
                </c:pt>
              </c:numCache>
            </c:numRef>
          </c:val>
          <c:extLst xmlns:c16r2="http://schemas.microsoft.com/office/drawing/2015/06/chart">
            <c:ext xmlns:c16="http://schemas.microsoft.com/office/drawing/2014/chart" uri="{C3380CC4-5D6E-409C-BE32-E72D297353CC}">
              <c16:uniqueId val="{00000014-37F1-48E1-9262-753F84FCC002}"/>
            </c:ext>
          </c:extLst>
        </c:ser>
        <c:ser>
          <c:idx val="0"/>
          <c:order val="1"/>
          <c:tx>
            <c:strRef>
              <c:f>'Іndexes-Ukraine and the World'!$I$2</c:f>
              <c:strCache>
                <c:ptCount val="1"/>
                <c:pt idx="0">
                  <c:v>Year</c:v>
                </c:pt>
              </c:strCache>
            </c:strRef>
          </c:tx>
          <c:spPr>
            <a:solidFill>
              <a:schemeClr val="tx2">
                <a:lumMod val="75000"/>
              </a:schemeClr>
            </a:solidFill>
          </c:spPr>
          <c:invertIfNegative val="0"/>
          <c:dPt>
            <c:idx val="0"/>
            <c:invertIfNegative val="0"/>
            <c:bubble3D val="0"/>
            <c:spPr>
              <a:solidFill>
                <a:srgbClr val="002060"/>
              </a:solidFill>
            </c:spPr>
            <c:extLst xmlns:c16r2="http://schemas.microsoft.com/office/drawing/2015/06/chart">
              <c:ext xmlns:c16="http://schemas.microsoft.com/office/drawing/2014/chart" uri="{C3380CC4-5D6E-409C-BE32-E72D297353CC}">
                <c16:uniqueId val="{00000016-37F1-48E1-9262-753F84FCC002}"/>
              </c:ext>
            </c:extLst>
          </c:dPt>
          <c:dPt>
            <c:idx val="1"/>
            <c:invertIfNegative val="0"/>
            <c:bubble3D val="0"/>
            <c:spPr>
              <a:solidFill>
                <a:srgbClr val="002060"/>
              </a:solidFill>
            </c:spPr>
            <c:extLst xmlns:c16r2="http://schemas.microsoft.com/office/drawing/2015/06/chart">
              <c:ext xmlns:c16="http://schemas.microsoft.com/office/drawing/2014/chart" uri="{C3380CC4-5D6E-409C-BE32-E72D297353CC}">
                <c16:uniqueId val="{00000018-37F1-48E1-9262-753F84FCC002}"/>
              </c:ext>
            </c:extLst>
          </c:dPt>
          <c:dPt>
            <c:idx val="2"/>
            <c:invertIfNegative val="0"/>
            <c:bubble3D val="0"/>
            <c:spPr>
              <a:solidFill>
                <a:srgbClr val="002060"/>
              </a:solidFill>
            </c:spPr>
            <c:extLst xmlns:c16r2="http://schemas.microsoft.com/office/drawing/2015/06/chart">
              <c:ext xmlns:c16="http://schemas.microsoft.com/office/drawing/2014/chart" uri="{C3380CC4-5D6E-409C-BE32-E72D297353CC}">
                <c16:uniqueId val="{0000001A-37F1-48E1-9262-753F84FCC002}"/>
              </c:ext>
            </c:extLst>
          </c:dPt>
          <c:dPt>
            <c:idx val="3"/>
            <c:invertIfNegative val="0"/>
            <c:bubble3D val="0"/>
            <c:spPr>
              <a:solidFill>
                <a:srgbClr val="002060"/>
              </a:solidFill>
            </c:spPr>
            <c:extLst xmlns:c16r2="http://schemas.microsoft.com/office/drawing/2015/06/chart">
              <c:ext xmlns:c16="http://schemas.microsoft.com/office/drawing/2014/chart" uri="{C3380CC4-5D6E-409C-BE32-E72D297353CC}">
                <c16:uniqueId val="{0000001C-37F1-48E1-9262-753F84FCC002}"/>
              </c:ext>
            </c:extLst>
          </c:dPt>
          <c:dPt>
            <c:idx val="4"/>
            <c:invertIfNegative val="0"/>
            <c:bubble3D val="0"/>
            <c:spPr>
              <a:solidFill>
                <a:schemeClr val="accent6"/>
              </a:solidFill>
            </c:spPr>
            <c:extLst xmlns:c16r2="http://schemas.microsoft.com/office/drawing/2015/06/chart">
              <c:ext xmlns:c16="http://schemas.microsoft.com/office/drawing/2014/chart" uri="{C3380CC4-5D6E-409C-BE32-E72D297353CC}">
                <c16:uniqueId val="{0000001E-37F1-48E1-9262-753F84FCC002}"/>
              </c:ext>
            </c:extLst>
          </c:dPt>
          <c:dPt>
            <c:idx val="5"/>
            <c:invertIfNegative val="0"/>
            <c:bubble3D val="0"/>
            <c:extLst xmlns:c16r2="http://schemas.microsoft.com/office/drawing/2015/06/chart">
              <c:ext xmlns:c16="http://schemas.microsoft.com/office/drawing/2014/chart" uri="{C3380CC4-5D6E-409C-BE32-E72D297353CC}">
                <c16:uniqueId val="{0000001F-37F1-48E1-9262-753F84FCC002}"/>
              </c:ext>
            </c:extLst>
          </c:dPt>
          <c:dPt>
            <c:idx val="6"/>
            <c:invertIfNegative val="0"/>
            <c:bubble3D val="0"/>
            <c:spPr>
              <a:solidFill>
                <a:schemeClr val="accent6"/>
              </a:solidFill>
            </c:spPr>
            <c:extLst xmlns:c16r2="http://schemas.microsoft.com/office/drawing/2015/06/chart">
              <c:ext xmlns:c16="http://schemas.microsoft.com/office/drawing/2014/chart" uri="{C3380CC4-5D6E-409C-BE32-E72D297353CC}">
                <c16:uniqueId val="{00000021-37F1-48E1-9262-753F84FCC002}"/>
              </c:ext>
            </c:extLst>
          </c:dPt>
          <c:dPt>
            <c:idx val="8"/>
            <c:invertIfNegative val="0"/>
            <c:bubble3D val="0"/>
            <c:extLst xmlns:c16r2="http://schemas.microsoft.com/office/drawing/2015/06/chart">
              <c:ext xmlns:c16="http://schemas.microsoft.com/office/drawing/2014/chart" uri="{C3380CC4-5D6E-409C-BE32-E72D297353CC}">
                <c16:uniqueId val="{00000022-37F1-48E1-9262-753F84FCC002}"/>
              </c:ext>
            </c:extLst>
          </c:dPt>
          <c:dPt>
            <c:idx val="9"/>
            <c:invertIfNegative val="0"/>
            <c:bubble3D val="0"/>
            <c:extLst xmlns:c16r2="http://schemas.microsoft.com/office/drawing/2015/06/chart">
              <c:ext xmlns:c16="http://schemas.microsoft.com/office/drawing/2014/chart" uri="{C3380CC4-5D6E-409C-BE32-E72D297353CC}">
                <c16:uniqueId val="{00000023-37F1-48E1-9262-753F84FCC002}"/>
              </c:ext>
            </c:extLst>
          </c:dPt>
          <c:dPt>
            <c:idx val="12"/>
            <c:invertIfNegative val="0"/>
            <c:bubble3D val="0"/>
            <c:extLst xmlns:c16r2="http://schemas.microsoft.com/office/drawing/2015/06/chart">
              <c:ext xmlns:c16="http://schemas.microsoft.com/office/drawing/2014/chart" uri="{C3380CC4-5D6E-409C-BE32-E72D297353CC}">
                <c16:uniqueId val="{00000024-37F1-48E1-9262-753F84FCC002}"/>
              </c:ext>
            </c:extLst>
          </c:dPt>
          <c:dPt>
            <c:idx val="15"/>
            <c:invertIfNegative val="0"/>
            <c:bubble3D val="0"/>
            <c:extLst xmlns:c16r2="http://schemas.microsoft.com/office/drawing/2015/06/chart">
              <c:ext xmlns:c16="http://schemas.microsoft.com/office/drawing/2014/chart" uri="{C3380CC4-5D6E-409C-BE32-E72D297353CC}">
                <c16:uniqueId val="{00000025-37F1-48E1-9262-753F84FCC002}"/>
              </c:ext>
            </c:extLst>
          </c:dPt>
          <c:dPt>
            <c:idx val="16"/>
            <c:invertIfNegative val="0"/>
            <c:bubble3D val="0"/>
            <c:extLst xmlns:c16r2="http://schemas.microsoft.com/office/drawing/2015/06/chart">
              <c:ext xmlns:c16="http://schemas.microsoft.com/office/drawing/2014/chart" uri="{C3380CC4-5D6E-409C-BE32-E72D297353CC}">
                <c16:uniqueId val="{00000026-37F1-48E1-9262-753F84FCC002}"/>
              </c:ext>
            </c:extLst>
          </c:dPt>
          <c:dPt>
            <c:idx val="17"/>
            <c:invertIfNegative val="0"/>
            <c:bubble3D val="0"/>
            <c:extLst xmlns:c16r2="http://schemas.microsoft.com/office/drawing/2015/06/chart">
              <c:ext xmlns:c16="http://schemas.microsoft.com/office/drawing/2014/chart" uri="{C3380CC4-5D6E-409C-BE32-E72D297353CC}">
                <c16:uniqueId val="{00000027-37F1-48E1-9262-753F84FCC002}"/>
              </c:ext>
            </c:extLst>
          </c:dPt>
          <c:cat>
            <c:strRef>
              <c:f>'Іndexes-Ukraine and the World'!$K$3:$K$20</c:f>
              <c:strCache>
                <c:ptCount val="18"/>
                <c:pt idx="0">
                  <c:v>HANG SENG (Hong-Kong)</c:v>
                </c:pt>
                <c:pt idx="1">
                  <c:v>WSE WIG 20 (Poland)</c:v>
                </c:pt>
                <c:pt idx="2">
                  <c:v>Cyprus SE General Index (Cyprus)</c:v>
                </c:pt>
                <c:pt idx="3">
                  <c:v>FTSE/JSE Africa All-Share Index (RSA)</c:v>
                </c:pt>
                <c:pt idx="4">
                  <c:v>UX (Ukraine)</c:v>
                </c:pt>
                <c:pt idx="5">
                  <c:v>RTS (Russia)</c:v>
                </c:pt>
                <c:pt idx="6">
                  <c:v>PFTS (Ukraine)</c:v>
                </c:pt>
                <c:pt idx="7">
                  <c:v>SHANGHAI SE COMPOSITE (China)</c:v>
                </c:pt>
                <c:pt idx="8">
                  <c:v>S&amp;P BSE SENSEX Index (India)</c:v>
                </c:pt>
                <c:pt idx="9">
                  <c:v>MICEX (Russia)</c:v>
                </c:pt>
                <c:pt idx="10">
                  <c:v>FTSE 100 (Great Britain)</c:v>
                </c:pt>
                <c:pt idx="11">
                  <c:v>DAX (Germany)</c:v>
                </c:pt>
                <c:pt idx="12">
                  <c:v>DJIA (USA)</c:v>
                </c:pt>
                <c:pt idx="13">
                  <c:v>S&amp;P 500 (USA)</c:v>
                </c:pt>
                <c:pt idx="14">
                  <c:v>NIKKEI 225 (Japan)</c:v>
                </c:pt>
                <c:pt idx="15">
                  <c:v>CAC 40 (France)</c:v>
                </c:pt>
                <c:pt idx="16">
                  <c:v>Ibovespa Sao Paulo SE Index (Brazil)</c:v>
                </c:pt>
                <c:pt idx="17">
                  <c:v>BIST 100 National Index (Тurkey)</c:v>
                </c:pt>
              </c:strCache>
            </c:strRef>
          </c:cat>
          <c:val>
            <c:numRef>
              <c:f>'Іndexes-Ukraine and the World'!$M$3:$M$20</c:f>
              <c:numCache>
                <c:formatCode>0.0%</c:formatCode>
                <c:ptCount val="18"/>
                <c:pt idx="0">
                  <c:v>-6.1041394072084421E-2</c:v>
                </c:pt>
                <c:pt idx="1">
                  <c:v>-4.8934186975681748E-2</c:v>
                </c:pt>
                <c:pt idx="2">
                  <c:v>-8.0429692879768644E-2</c:v>
                </c:pt>
                <c:pt idx="3">
                  <c:v>-1.5859347779610511E-2</c:v>
                </c:pt>
                <c:pt idx="4">
                  <c:v>-5.7859017283503844E-2</c:v>
                </c:pt>
                <c:pt idx="5">
                  <c:v>0.11901446260192627</c:v>
                </c:pt>
                <c:pt idx="6">
                  <c:v>-2.3678875020926027E-2</c:v>
                </c:pt>
                <c:pt idx="7">
                  <c:v>2.9716270579687176E-2</c:v>
                </c:pt>
                <c:pt idx="8">
                  <c:v>6.7358063595414963E-2</c:v>
                </c:pt>
                <c:pt idx="9">
                  <c:v>0.10981029022041233</c:v>
                </c:pt>
                <c:pt idx="10">
                  <c:v>-1.3580197597933497E-2</c:v>
                </c:pt>
                <c:pt idx="11">
                  <c:v>1.4808034471242459E-2</c:v>
                </c:pt>
                <c:pt idx="12">
                  <c:v>1.7329905046845395E-2</c:v>
                </c:pt>
                <c:pt idx="13">
                  <c:v>2.1537553449234359E-2</c:v>
                </c:pt>
                <c:pt idx="14">
                  <c:v>-9.8018079572007366E-2</c:v>
                </c:pt>
                <c:pt idx="15">
                  <c:v>3.3548800489306529E-2</c:v>
                </c:pt>
                <c:pt idx="16">
                  <c:v>0.32016769843924608</c:v>
                </c:pt>
                <c:pt idx="17">
                  <c:v>5.0782887424480005E-2</c:v>
                </c:pt>
              </c:numCache>
            </c:numRef>
          </c:val>
          <c:extLst xmlns:c16r2="http://schemas.microsoft.com/office/drawing/2015/06/chart">
            <c:ext xmlns:c16="http://schemas.microsoft.com/office/drawing/2014/chart" uri="{C3380CC4-5D6E-409C-BE32-E72D297353CC}">
              <c16:uniqueId val="{00000028-37F1-48E1-9262-753F84FCC002}"/>
            </c:ext>
          </c:extLst>
        </c:ser>
        <c:dLbls>
          <c:showLegendKey val="0"/>
          <c:showVal val="0"/>
          <c:showCatName val="0"/>
          <c:showSerName val="0"/>
          <c:showPercent val="0"/>
          <c:showBubbleSize val="0"/>
        </c:dLbls>
        <c:gapWidth val="120"/>
        <c:overlap val="-20"/>
        <c:axId val="107646784"/>
        <c:axId val="107647344"/>
      </c:barChart>
      <c:catAx>
        <c:axId val="107646784"/>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ysClr val="windowText" lastClr="000000"/>
                </a:solidFill>
                <a:latin typeface="Arial Cyr"/>
                <a:ea typeface="Arial Cyr"/>
                <a:cs typeface="Arial Cyr"/>
              </a:defRPr>
            </a:pPr>
            <a:endParaRPr lang="uk-UA"/>
          </a:p>
        </c:txPr>
        <c:crossAx val="107647344"/>
        <c:crosses val="autoZero"/>
        <c:auto val="1"/>
        <c:lblAlgn val="ctr"/>
        <c:lblOffset val="0"/>
        <c:tickLblSkip val="1"/>
        <c:tickMarkSkip val="1"/>
        <c:noMultiLvlLbl val="0"/>
      </c:catAx>
      <c:valAx>
        <c:axId val="107647344"/>
        <c:scaling>
          <c:orientation val="minMax"/>
          <c:max val="0.35000000000000003"/>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107646784"/>
        <c:crosses val="autoZero"/>
        <c:crossBetween val="between"/>
        <c:majorUnit val="5.000000000000001E-2"/>
        <c:minorUnit val="0.02"/>
      </c:valAx>
      <c:spPr>
        <a:noFill/>
        <a:ln w="25400">
          <a:noFill/>
        </a:ln>
      </c:spPr>
    </c:plotArea>
    <c:legend>
      <c:legendPos val="r"/>
      <c:layout>
        <c:manualLayout>
          <c:xMode val="edge"/>
          <c:yMode val="edge"/>
          <c:x val="0.38274066116481914"/>
          <c:y val="0.94579412867509216"/>
          <c:w val="0.38753560194570291"/>
          <c:h val="5.4205862017457786E-2"/>
        </c:manualLayout>
      </c:layout>
      <c:overlay val="0"/>
      <c:spPr>
        <a:noFill/>
        <a:ln w="25400">
          <a:noFill/>
        </a:ln>
      </c:spPr>
      <c:txPr>
        <a:bodyPr/>
        <a:lstStyle/>
        <a:p>
          <a:pPr>
            <a:defRPr sz="110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20539353951E-2"/>
          <c:y val="2.7772642351155237E-2"/>
          <c:w val="0.92430557815785241"/>
          <c:h val="0.66743081814810012"/>
        </c:manualLayout>
      </c:layout>
      <c:barChart>
        <c:barDir val="col"/>
        <c:grouping val="clustered"/>
        <c:varyColors val="0"/>
        <c:ser>
          <c:idx val="0"/>
          <c:order val="1"/>
          <c:tx>
            <c:strRef>
              <c:f>'Number of AMC-CII-NPF-IC'!$F$2</c:f>
              <c:strCache>
                <c:ptCount val="1"/>
                <c:pt idx="0">
                  <c:v>Number of registered CII per one AMC</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4F6-47A1-A67E-5663CE50ED33}"/>
                </c:ex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4F6-47A1-A67E-5663CE50ED33}"/>
                </c:ex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4F6-47A1-A67E-5663CE50ED33}"/>
                </c:ex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4F6-47A1-A67E-5663CE50ED33}"/>
                </c:ex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A4F6-47A1-A67E-5663CE50ED33}"/>
                </c:ex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A4F6-47A1-A67E-5663CE50ED33}"/>
                </c:ex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A4F6-47A1-A67E-5663CE50ED33}"/>
                </c:ex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A4F6-47A1-A67E-5663CE50ED33}"/>
                </c:ex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A4F6-47A1-A67E-5663CE50ED33}"/>
                </c:ex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A4F6-47A1-A67E-5663CE50ED33}"/>
                </c:ex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4F6-47A1-A67E-5663CE50ED33}"/>
                </c:ex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4F6-47A1-A67E-5663CE50ED3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0000"/>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'Number of AMC-CII-NPF-IC'!$A$3:$A$16</c:f>
              <c:strCache>
                <c:ptCount val="5"/>
                <c:pt idx="0">
                  <c:v>30.09.2018</c:v>
                </c:pt>
                <c:pt idx="1">
                  <c:v>31.12.2018</c:v>
                </c:pt>
                <c:pt idx="2">
                  <c:v>31.03.2019</c:v>
                </c:pt>
                <c:pt idx="3">
                  <c:v>30.06.2019</c:v>
                </c:pt>
                <c:pt idx="4">
                  <c:v>30.09.2019</c:v>
                </c:pt>
              </c:strCache>
            </c:strRef>
          </c:cat>
          <c:val>
            <c:numRef>
              <c:f>'Number of AMC-CII-NPF-IC'!$F$3:$F$16</c:f>
            </c:numRef>
          </c:val>
          <c:extLst xmlns:c16r2="http://schemas.microsoft.com/office/drawing/2015/06/chart">
            <c:ext xmlns:c16="http://schemas.microsoft.com/office/drawing/2014/chart" uri="{C3380CC4-5D6E-409C-BE32-E72D297353CC}">
              <c16:uniqueId val="{00000011-A4F6-47A1-A67E-5663CE50ED33}"/>
            </c:ext>
          </c:extLst>
        </c:ser>
        <c:ser>
          <c:idx val="1"/>
          <c:order val="0"/>
          <c:tx>
            <c:strRef>
              <c:f>'Number of AMC-CII-NPF-IC'!$B$2</c:f>
              <c:strCache>
                <c:ptCount val="1"/>
                <c:pt idx="0">
                  <c:v>Number of all AMC</c:v>
                </c:pt>
              </c:strCache>
            </c:strRef>
          </c:tx>
          <c:spPr>
            <a:solidFill>
              <a:srgbClr val="000080"/>
            </a:solidFill>
            <a:ln w="25400">
              <a:noFill/>
            </a:ln>
          </c:spPr>
          <c:invertIfNegative val="0"/>
          <c:dLbls>
            <c:dLbl>
              <c:idx val="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'Number of AMC-CII-NPF-IC'!$A$3:$A$16</c:f>
              <c:strCache>
                <c:ptCount val="5"/>
                <c:pt idx="0">
                  <c:v>30.09.2018</c:v>
                </c:pt>
                <c:pt idx="1">
                  <c:v>31.12.2018</c:v>
                </c:pt>
                <c:pt idx="2">
                  <c:v>31.03.2019</c:v>
                </c:pt>
                <c:pt idx="3">
                  <c:v>30.06.2019</c:v>
                </c:pt>
                <c:pt idx="4">
                  <c:v>30.09.2019</c:v>
                </c:pt>
              </c:strCache>
            </c:strRef>
          </c:cat>
          <c:val>
            <c:numRef>
              <c:f>'Number of AMC-CII-NPF-IC'!$B$3:$B$16</c:f>
              <c:numCache>
                <c:formatCode>General</c:formatCode>
                <c:ptCount val="5"/>
                <c:pt idx="0">
                  <c:v>292</c:v>
                </c:pt>
                <c:pt idx="1">
                  <c:v>296</c:v>
                </c:pt>
                <c:pt idx="2">
                  <c:v>298</c:v>
                </c:pt>
                <c:pt idx="3">
                  <c:v>295</c:v>
                </c:pt>
                <c:pt idx="4">
                  <c:v>294</c:v>
                </c:pt>
              </c:numCache>
            </c:numRef>
          </c:val>
          <c:extLst xmlns:c16r2="http://schemas.microsoft.com/office/drawing/2015/06/chart">
            <c:ext xmlns:c16="http://schemas.microsoft.com/office/drawing/2014/chart" uri="{C3380CC4-5D6E-409C-BE32-E72D297353CC}">
              <c16:uniqueId val="{0000001D-A4F6-47A1-A67E-5663CE50ED33}"/>
            </c:ext>
          </c:extLst>
        </c:ser>
        <c:ser>
          <c:idx val="4"/>
          <c:order val="4"/>
          <c:tx>
            <c:strRef>
              <c:f>'Number of AMC-CII-NPF-IC'!$C$2</c:f>
              <c:strCache>
                <c:ptCount val="1"/>
                <c:pt idx="0">
                  <c:v>Number of AMC with CII under management</c:v>
                </c:pt>
              </c:strCache>
            </c:strRef>
          </c:tx>
          <c:invertIfNegative val="0"/>
          <c:cat>
            <c:strRef>
              <c:f>'Number of AMC-CII-NPF-IC'!$A$3:$A$16</c:f>
              <c:strCache>
                <c:ptCount val="5"/>
                <c:pt idx="0">
                  <c:v>30.09.2018</c:v>
                </c:pt>
                <c:pt idx="1">
                  <c:v>31.12.2018</c:v>
                </c:pt>
                <c:pt idx="2">
                  <c:v>31.03.2019</c:v>
                </c:pt>
                <c:pt idx="3">
                  <c:v>30.06.2019</c:v>
                </c:pt>
                <c:pt idx="4">
                  <c:v>30.09.2019</c:v>
                </c:pt>
              </c:strCache>
            </c:strRef>
          </c:cat>
          <c:val>
            <c:numRef>
              <c:f>'Number of AMC-CII-NPF-IC'!$C$3:$C$16</c:f>
            </c:numRef>
          </c:val>
          <c:extLst xmlns:c16r2="http://schemas.microsoft.com/office/drawing/2015/06/chart">
            <c:ext xmlns:c16="http://schemas.microsoft.com/office/drawing/2014/chart" uri="{C3380CC4-5D6E-409C-BE32-E72D297353CC}">
              <c16:uniqueId val="{0000001E-A4F6-47A1-A67E-5663CE50ED33}"/>
            </c:ext>
          </c:extLst>
        </c:ser>
        <c:ser>
          <c:idx val="3"/>
          <c:order val="3"/>
          <c:tx>
            <c:strRef>
              <c:f>'Number of AMC-CII-NPF-IC'!$G$2</c:f>
              <c:strCache>
                <c:ptCount val="1"/>
                <c:pt idx="0">
                  <c:v>Number of formed CII (those that  have reached the standard for minimum asset value)</c:v>
                </c:pt>
              </c:strCache>
            </c:strRef>
          </c:tx>
          <c:spPr>
            <a:solidFill>
              <a:srgbClr val="33CCCC"/>
            </a:solidFill>
            <a:ln w="25400">
              <a:noFill/>
            </a:ln>
          </c:spPr>
          <c:invertIfNegative val="0"/>
          <c:dLbls>
            <c:dLbl>
              <c:idx val="0"/>
              <c:layout>
                <c:manualLayout>
                  <c:x val="1.7805880847812306E-2"/>
                  <c:y val="-3.727320474529439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A4F6-47A1-A67E-5663CE50ED33}"/>
                </c:ext>
                <c:ext xmlns:c15="http://schemas.microsoft.com/office/drawing/2012/chart" uri="{CE6537A1-D6FC-4f65-9D91-7224C49458BB}">
                  <c15:layout/>
                </c:ext>
              </c:extLst>
            </c:dLbl>
            <c:dLbl>
              <c:idx val="1"/>
              <c:layout>
                <c:manualLayout>
                  <c:x val="1.7805880847812296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A4F6-47A1-A67E-5663CE50ED33}"/>
                </c:ext>
                <c:ext xmlns:c15="http://schemas.microsoft.com/office/drawing/2012/chart" uri="{CE6537A1-D6FC-4f65-9D91-7224C49458BB}">
                  <c15:layout/>
                </c:ext>
              </c:extLst>
            </c:dLbl>
            <c:dLbl>
              <c:idx val="2"/>
              <c:layout>
                <c:manualLayout>
                  <c:x val="1.6534032215825702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A4F6-47A1-A67E-5663CE50ED33}"/>
                </c:ext>
                <c:ext xmlns:c15="http://schemas.microsoft.com/office/drawing/2012/chart" uri="{CE6537A1-D6FC-4f65-9D91-7224C49458BB}">
                  <c15:layout/>
                </c:ext>
              </c:extLst>
            </c:dLbl>
            <c:dLbl>
              <c:idx val="3"/>
              <c:layout>
                <c:manualLayout>
                  <c:x val="1.7805880847812296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A4F6-47A1-A67E-5663CE50ED33}"/>
                </c:ext>
                <c:ext xmlns:c15="http://schemas.microsoft.com/office/drawing/2012/chart" uri="{CE6537A1-D6FC-4f65-9D91-7224C49458BB}">
                  <c15:layout/>
                </c:ext>
              </c:extLst>
            </c:dLbl>
            <c:dLbl>
              <c:idx val="4"/>
              <c:layout>
                <c:manualLayout>
                  <c:x val="1.9077729479798886E-2"/>
                  <c:y val="7.2463788789167176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3-A4F6-47A1-A67E-5663CE50ED33}"/>
                </c:ext>
                <c:ext xmlns:c15="http://schemas.microsoft.com/office/drawing/2012/chart" uri="{CE6537A1-D6FC-4f65-9D91-7224C49458BB}">
                  <c15:layout/>
                </c:ext>
              </c:extLst>
            </c:dLbl>
            <c:dLbl>
              <c:idx val="5"/>
              <c:layout>
                <c:manualLayout>
                  <c:x val="2.034957811178548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4-A4F6-47A1-A67E-5663CE50ED33}"/>
                </c:ext>
                <c:ext xmlns:c15="http://schemas.microsoft.com/office/drawing/2012/chart" uri="{CE6537A1-D6FC-4f65-9D91-7224C49458BB}"/>
              </c:extLst>
            </c:dLbl>
            <c:dLbl>
              <c:idx val="6"/>
              <c:layout>
                <c:manualLayout>
                  <c:x val="1.7805880847812202E-2"/>
                  <c:y val="-3.321218619169263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5-A4F6-47A1-A67E-5663CE50ED33}"/>
                </c:ext>
                <c:ext xmlns:c15="http://schemas.microsoft.com/office/drawing/2012/chart" uri="{CE6537A1-D6FC-4f65-9D91-7224C49458BB}"/>
              </c:extLst>
            </c:dLbl>
            <c:dLbl>
              <c:idx val="7"/>
              <c:layout>
                <c:manualLayout>
                  <c:x val="5.0873945279463701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6-A4F6-47A1-A67E-5663CE50ED33}"/>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'Number of AMC-CII-NPF-IC'!$A$3:$A$16</c:f>
              <c:strCache>
                <c:ptCount val="5"/>
                <c:pt idx="0">
                  <c:v>30.09.2018</c:v>
                </c:pt>
                <c:pt idx="1">
                  <c:v>31.12.2018</c:v>
                </c:pt>
                <c:pt idx="2">
                  <c:v>31.03.2019</c:v>
                </c:pt>
                <c:pt idx="3">
                  <c:v>30.06.2019</c:v>
                </c:pt>
                <c:pt idx="4">
                  <c:v>30.09.2019</c:v>
                </c:pt>
              </c:strCache>
            </c:strRef>
          </c:cat>
          <c:val>
            <c:numRef>
              <c:f>'Number of AMC-CII-NPF-IC'!$G$3:$G$16</c:f>
              <c:numCache>
                <c:formatCode>0</c:formatCode>
                <c:ptCount val="5"/>
                <c:pt idx="0">
                  <c:v>1210</c:v>
                </c:pt>
                <c:pt idx="1">
                  <c:v>1230</c:v>
                </c:pt>
                <c:pt idx="2">
                  <c:v>1242</c:v>
                </c:pt>
                <c:pt idx="3">
                  <c:v>1259</c:v>
                </c:pt>
                <c:pt idx="4">
                  <c:v>1284</c:v>
                </c:pt>
              </c:numCache>
            </c:numRef>
          </c:val>
          <c:extLst xmlns:c16r2="http://schemas.microsoft.com/office/drawing/2015/06/chart">
            <c:ext xmlns:c16="http://schemas.microsoft.com/office/drawing/2014/chart" uri="{C3380CC4-5D6E-409C-BE32-E72D297353CC}">
              <c16:uniqueId val="{00000027-A4F6-47A1-A67E-5663CE50ED33}"/>
            </c:ext>
          </c:extLst>
        </c:ser>
        <c:dLbls>
          <c:showLegendKey val="0"/>
          <c:showVal val="0"/>
          <c:showCatName val="0"/>
          <c:showSerName val="0"/>
          <c:showPercent val="0"/>
          <c:showBubbleSize val="0"/>
        </c:dLbls>
        <c:gapWidth val="50"/>
        <c:axId val="171004768"/>
        <c:axId val="171005328"/>
      </c:barChart>
      <c:barChart>
        <c:barDir val="col"/>
        <c:grouping val="clustered"/>
        <c:varyColors val="0"/>
        <c:ser>
          <c:idx val="2"/>
          <c:order val="2"/>
          <c:tx>
            <c:strRef>
              <c:f>'Number of AMC-CII-NPF-IC'!$E$2</c:f>
              <c:strCache>
                <c:ptCount val="1"/>
                <c:pt idx="0">
                  <c:v>Number of CII under management (registered ones)</c:v>
                </c:pt>
              </c:strCache>
            </c:strRef>
          </c:tx>
          <c:spPr>
            <a:solidFill>
              <a:srgbClr val="008080"/>
            </a:solidFill>
            <a:ln w="25400">
              <a:noFill/>
            </a:ln>
          </c:spPr>
          <c:invertIfNegative val="0"/>
          <c:cat>
            <c:strRef>
              <c:f>'Number of AMC-CII-NPF-IC'!$A$3:$A$16</c:f>
              <c:strCache>
                <c:ptCount val="5"/>
                <c:pt idx="0">
                  <c:v>30.09.2018</c:v>
                </c:pt>
                <c:pt idx="1">
                  <c:v>31.12.2018</c:v>
                </c:pt>
                <c:pt idx="2">
                  <c:v>31.03.2019</c:v>
                </c:pt>
                <c:pt idx="3">
                  <c:v>30.06.2019</c:v>
                </c:pt>
                <c:pt idx="4">
                  <c:v>30.09.2019</c:v>
                </c:pt>
              </c:strCache>
            </c:strRef>
          </c:cat>
          <c:val>
            <c:numRef>
              <c:f>'Number of AMC-CII-NPF-IC'!$E$3:$E$16</c:f>
            </c:numRef>
          </c:val>
          <c:extLst xmlns:c16r2="http://schemas.microsoft.com/office/drawing/2015/06/chart">
            <c:ext xmlns:c16="http://schemas.microsoft.com/office/drawing/2014/chart" uri="{C3380CC4-5D6E-409C-BE32-E72D297353CC}">
              <c16:uniqueId val="{00000028-A4F6-47A1-A67E-5663CE50ED33}"/>
            </c:ext>
          </c:extLst>
        </c:ser>
        <c:ser>
          <c:idx val="6"/>
          <c:order val="5"/>
          <c:tx>
            <c:strRef>
              <c:f>'Number of AMC-CII-NPF-IC'!$I$2</c:f>
              <c:strCache>
                <c:ptCount val="1"/>
                <c:pt idx="0">
                  <c:v>Number of IC with assets under AMC management (rhs)</c:v>
                </c:pt>
              </c:strCache>
            </c:strRef>
          </c:tx>
          <c:spPr>
            <a:solidFill>
              <a:schemeClr val="accent6">
                <a:lumMod val="75000"/>
              </a:schemeClr>
            </a:solidFill>
          </c:spPr>
          <c:invertIfNegative val="0"/>
          <c:dLbls>
            <c:dLbl>
              <c:idx val="0"/>
              <c:layout>
                <c:manualLayout>
                  <c:x val="-1.6287416860033508E-17"/>
                  <c:y val="1.620371256400147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9-A4F6-47A1-A67E-5663CE50ED33}"/>
                </c:ext>
                <c:ext xmlns:c15="http://schemas.microsoft.com/office/drawing/2012/chart" uri="{CE6537A1-D6FC-4f65-9D91-7224C49458BB}">
                  <c15:layout/>
                </c:ext>
              </c:extLst>
            </c:dLbl>
            <c:dLbl>
              <c:idx val="1"/>
              <c:layout>
                <c:manualLayout>
                  <c:x val="0"/>
                  <c:y val="1.0802475042667551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A-A4F6-47A1-A67E-5663CE50ED33}"/>
                </c:ext>
                <c:ext xmlns:c15="http://schemas.microsoft.com/office/drawing/2012/chart" uri="{CE6537A1-D6FC-4f65-9D91-7224C49458BB}">
                  <c15:layout/>
                </c:ext>
              </c:extLst>
            </c:dLbl>
            <c:dLbl>
              <c:idx val="2"/>
              <c:layout>
                <c:manualLayout>
                  <c:x val="-6.5149667440134031E-17"/>
                  <c:y val="1.08024750426676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B-A4F6-47A1-A67E-5663CE50ED33}"/>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6"/>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'Number of AMC-CII-NPF-IC'!$A$3:$A$16</c:f>
              <c:strCache>
                <c:ptCount val="5"/>
                <c:pt idx="0">
                  <c:v>30.09.2018</c:v>
                </c:pt>
                <c:pt idx="1">
                  <c:v>31.12.2018</c:v>
                </c:pt>
                <c:pt idx="2">
                  <c:v>31.03.2019</c:v>
                </c:pt>
                <c:pt idx="3">
                  <c:v>30.06.2019</c:v>
                </c:pt>
                <c:pt idx="4">
                  <c:v>30.09.2019</c:v>
                </c:pt>
              </c:strCache>
            </c:strRef>
          </c:cat>
          <c:val>
            <c:numRef>
              <c:f>'Number of AMC-CII-NPF-IC'!$I$3:$I$16</c:f>
              <c:numCache>
                <c:formatCode>0</c:formatCode>
                <c:ptCount val="5"/>
                <c:pt idx="0">
                  <c:v>3</c:v>
                </c:pt>
                <c:pt idx="1">
                  <c:v>2</c:v>
                </c:pt>
                <c:pt idx="2">
                  <c:v>2</c:v>
                </c:pt>
                <c:pt idx="3">
                  <c:v>2</c:v>
                </c:pt>
                <c:pt idx="4">
                  <c:v>2</c:v>
                </c:pt>
              </c:numCache>
            </c:numRef>
          </c:val>
          <c:extLst xmlns:c16r2="http://schemas.microsoft.com/office/drawing/2015/06/chart">
            <c:ext xmlns:c16="http://schemas.microsoft.com/office/drawing/2014/chart" uri="{C3380CC4-5D6E-409C-BE32-E72D297353CC}">
              <c16:uniqueId val="{0000002C-A4F6-47A1-A67E-5663CE50ED33}"/>
            </c:ext>
          </c:extLst>
        </c:ser>
        <c:ser>
          <c:idx val="5"/>
          <c:order val="6"/>
          <c:tx>
            <c:strRef>
              <c:f>'Number of AMC-CII-NPF-IC'!$H$2</c:f>
              <c:strCache>
                <c:ptCount val="1"/>
                <c:pt idx="0">
                  <c:v>Number of NPF under AMC management (rhs)</c:v>
                </c:pt>
              </c:strCache>
            </c:strRef>
          </c:tx>
          <c:spPr>
            <a:solidFill>
              <a:schemeClr val="accent4"/>
            </a:solidFill>
          </c:spPr>
          <c:invertIfNegative val="0"/>
          <c:dLbls>
            <c:dLbl>
              <c:idx val="0"/>
              <c:layout>
                <c:manualLayout>
                  <c:x val="-1.4153418825183768E-3"/>
                  <c:y val="3.24074251280029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D-A4F6-47A1-A67E-5663CE50ED33}"/>
                </c:ext>
                <c:ext xmlns:c15="http://schemas.microsoft.com/office/drawing/2012/chart" uri="{CE6537A1-D6FC-4f65-9D91-7224C49458BB}">
                  <c15:layout/>
                </c:ext>
              </c:extLst>
            </c:dLbl>
            <c:dLbl>
              <c:idx val="1"/>
              <c:layout>
                <c:manualLayout>
                  <c:x val="0"/>
                  <c:y val="2.160495008533529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E-A4F6-47A1-A67E-5663CE50ED33}"/>
                </c:ext>
                <c:ext xmlns:c15="http://schemas.microsoft.com/office/drawing/2012/chart" uri="{CE6537A1-D6FC-4f65-9D91-7224C49458BB}">
                  <c15:layout/>
                </c:ext>
              </c:extLst>
            </c:dLbl>
            <c:dLbl>
              <c:idx val="2"/>
              <c:layout>
                <c:manualLayout>
                  <c:x val="0"/>
                  <c:y val="2.160495008533529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F-A4F6-47A1-A67E-5663CE50ED33}"/>
                </c:ext>
                <c:ext xmlns:c15="http://schemas.microsoft.com/office/drawing/2012/chart" uri="{CE6537A1-D6FC-4f65-9D91-7224C49458BB}">
                  <c15:layout/>
                </c:ext>
              </c:extLst>
            </c:dLbl>
            <c:dLbl>
              <c:idx val="3"/>
              <c:layout>
                <c:manualLayout>
                  <c:x val="-1.0379053905418369E-16"/>
                  <c:y val="2.700618760666907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30-A4F6-47A1-A67E-5663CE50ED33}"/>
                </c:ext>
                <c:ext xmlns:c15="http://schemas.microsoft.com/office/drawing/2012/chart" uri="{CE6537A1-D6FC-4f65-9D91-7224C49458BB}">
                  <c15:layout/>
                </c:ext>
              </c:extLst>
            </c:dLbl>
            <c:dLbl>
              <c:idx val="4"/>
              <c:layout>
                <c:manualLayout>
                  <c:x val="-1.0379053905418369E-16"/>
                  <c:y val="2.160495008533527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31-A4F6-47A1-A67E-5663CE50ED33}"/>
                </c:ext>
                <c:ext xmlns:c15="http://schemas.microsoft.com/office/drawing/2012/chart" uri="{CE6537A1-D6FC-4f65-9D91-7224C49458BB}">
                  <c15:layout/>
                </c:ext>
              </c:extLst>
            </c:dLbl>
            <c:dLbl>
              <c:idx val="7"/>
              <c:layout>
                <c:manualLayout>
                  <c:x val="-1.5262183583839109E-2"/>
                  <c:y val="-3.321218619169263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32-A4F6-47A1-A67E-5663CE50ED33}"/>
                </c:ext>
                <c:ext xmlns:c15="http://schemas.microsoft.com/office/drawing/2012/chart" uri="{CE6537A1-D6FC-4f65-9D91-7224C49458BB}"/>
              </c:extLst>
            </c:dLbl>
            <c:dLbl>
              <c:idx val="8"/>
              <c:layout>
                <c:manualLayout>
                  <c:x val="-2.0349578111785574E-2"/>
                  <c:y val="3.72732047452940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33-A4F6-47A1-A67E-5663CE50ED33}"/>
                </c:ext>
                <c:ext xmlns:c15="http://schemas.microsoft.com/office/drawing/2012/chart" uri="{CE6537A1-D6FC-4f65-9D91-7224C49458BB}"/>
              </c:extLst>
            </c:dLbl>
            <c:dLbl>
              <c:idx val="9"/>
              <c:layout>
                <c:manualLayout>
                  <c:x val="-1.7805880847812296E-2"/>
                  <c:y val="7.4546409490588456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34-A4F6-47A1-A67E-5663CE50ED33}"/>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accent4">
                        <a:lumMod val="50000"/>
                      </a:schemeClr>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'Number of AMC-CII-NPF-IC'!$A$3:$A$16</c:f>
              <c:strCache>
                <c:ptCount val="5"/>
                <c:pt idx="0">
                  <c:v>30.09.2018</c:v>
                </c:pt>
                <c:pt idx="1">
                  <c:v>31.12.2018</c:v>
                </c:pt>
                <c:pt idx="2">
                  <c:v>31.03.2019</c:v>
                </c:pt>
                <c:pt idx="3">
                  <c:v>30.06.2019</c:v>
                </c:pt>
                <c:pt idx="4">
                  <c:v>30.09.2019</c:v>
                </c:pt>
              </c:strCache>
            </c:strRef>
          </c:cat>
          <c:val>
            <c:numRef>
              <c:f>'Number of AMC-CII-NPF-IC'!$H$3:$H$16</c:f>
              <c:numCache>
                <c:formatCode>General</c:formatCode>
                <c:ptCount val="5"/>
                <c:pt idx="0">
                  <c:v>58</c:v>
                </c:pt>
                <c:pt idx="1">
                  <c:v>58</c:v>
                </c:pt>
                <c:pt idx="2">
                  <c:v>58</c:v>
                </c:pt>
                <c:pt idx="3">
                  <c:v>58</c:v>
                </c:pt>
                <c:pt idx="4">
                  <c:v>60</c:v>
                </c:pt>
              </c:numCache>
            </c:numRef>
          </c:val>
          <c:extLst xmlns:c16r2="http://schemas.microsoft.com/office/drawing/2015/06/chart">
            <c:ext xmlns:c16="http://schemas.microsoft.com/office/drawing/2014/chart" uri="{C3380CC4-5D6E-409C-BE32-E72D297353CC}">
              <c16:uniqueId val="{00000035-A4F6-47A1-A67E-5663CE50ED33}"/>
            </c:ext>
          </c:extLst>
        </c:ser>
        <c:dLbls>
          <c:showLegendKey val="0"/>
          <c:showVal val="0"/>
          <c:showCatName val="0"/>
          <c:showSerName val="0"/>
          <c:showPercent val="0"/>
          <c:showBubbleSize val="0"/>
        </c:dLbls>
        <c:gapWidth val="250"/>
        <c:overlap val="30"/>
        <c:axId val="171006448"/>
        <c:axId val="171005888"/>
      </c:barChart>
      <c:catAx>
        <c:axId val="171004768"/>
        <c:scaling>
          <c:orientation val="minMax"/>
        </c:scaling>
        <c:delete val="0"/>
        <c:axPos val="b"/>
        <c:numFmt formatCode="General"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71005328"/>
        <c:crosses val="autoZero"/>
        <c:auto val="0"/>
        <c:lblAlgn val="ctr"/>
        <c:lblOffset val="0"/>
        <c:tickLblSkip val="1"/>
        <c:tickMarkSkip val="1"/>
        <c:noMultiLvlLbl val="0"/>
      </c:catAx>
      <c:valAx>
        <c:axId val="171005328"/>
        <c:scaling>
          <c:orientation val="minMax"/>
          <c:max val="18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1004768"/>
        <c:crosses val="autoZero"/>
        <c:crossBetween val="between"/>
        <c:majorUnit val="250"/>
      </c:valAx>
      <c:valAx>
        <c:axId val="171005888"/>
        <c:scaling>
          <c:orientation val="minMax"/>
          <c:max val="100"/>
        </c:scaling>
        <c:delete val="0"/>
        <c:axPos val="r"/>
        <c:numFmt formatCode="0" sourceLinked="1"/>
        <c:majorTickMark val="out"/>
        <c:minorTickMark val="none"/>
        <c:tickLblPos val="nextTo"/>
        <c:txPr>
          <a:bodyPr/>
          <a:lstStyle/>
          <a:p>
            <a:pPr>
              <a:defRPr sz="900"/>
            </a:pPr>
            <a:endParaRPr lang="uk-UA"/>
          </a:p>
        </c:txPr>
        <c:crossAx val="171006448"/>
        <c:crosses val="max"/>
        <c:crossBetween val="between"/>
      </c:valAx>
      <c:catAx>
        <c:axId val="171006448"/>
        <c:scaling>
          <c:orientation val="minMax"/>
        </c:scaling>
        <c:delete val="1"/>
        <c:axPos val="b"/>
        <c:numFmt formatCode="General" sourceLinked="1"/>
        <c:majorTickMark val="out"/>
        <c:minorTickMark val="none"/>
        <c:tickLblPos val="nextTo"/>
        <c:crossAx val="171005888"/>
        <c:crosses val="autoZero"/>
        <c:auto val="0"/>
        <c:lblAlgn val="ctr"/>
        <c:lblOffset val="100"/>
        <c:noMultiLvlLbl val="0"/>
      </c:catAx>
      <c:spPr>
        <a:solidFill>
          <a:srgbClr val="FFFFFF"/>
        </a:solidFill>
        <a:ln w="25400">
          <a:noFill/>
        </a:ln>
      </c:spPr>
    </c:plotArea>
    <c:legend>
      <c:legendPos val="r"/>
      <c:layout>
        <c:manualLayout>
          <c:xMode val="edge"/>
          <c:yMode val="edge"/>
          <c:x val="2.3837368952700385E-2"/>
          <c:y val="0.8183874045911097"/>
          <c:w val="0.95383332575512381"/>
          <c:h val="0.1712494703493225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'Number of AMC-CII-NPF-IC'!$A$16</c:f>
              <c:strCache>
                <c:ptCount val="1"/>
                <c:pt idx="0">
                  <c:v>30.09.2019</c:v>
                </c:pt>
              </c:strCache>
            </c:strRef>
          </c:tx>
          <c:explosion val="14"/>
          <c:dPt>
            <c:idx val="0"/>
            <c:bubble3D val="0"/>
            <c:extLst xmlns:c16r2="http://schemas.microsoft.com/office/drawing/2015/06/chart">
              <c:ext xmlns:c16="http://schemas.microsoft.com/office/drawing/2014/chart" uri="{C3380CC4-5D6E-409C-BE32-E72D297353CC}">
                <c16:uniqueId val="{00000000-5132-4030-A1E6-E4EE18BF16D5}"/>
              </c:ext>
            </c:extLst>
          </c:dPt>
          <c:dPt>
            <c:idx val="1"/>
            <c:bubble3D val="0"/>
            <c:extLst xmlns:c16r2="http://schemas.microsoft.com/office/drawing/2015/06/chart">
              <c:ext xmlns:c16="http://schemas.microsoft.com/office/drawing/2014/chart" uri="{C3380CC4-5D6E-409C-BE32-E72D297353CC}">
                <c16:uniqueId val="{00000001-5132-4030-A1E6-E4EE18BF16D5}"/>
              </c:ext>
            </c:extLst>
          </c:dPt>
          <c:dPt>
            <c:idx val="2"/>
            <c:bubble3D val="0"/>
            <c:extLst xmlns:c16r2="http://schemas.microsoft.com/office/drawing/2015/06/chart">
              <c:ext xmlns:c16="http://schemas.microsoft.com/office/drawing/2014/chart" uri="{C3380CC4-5D6E-409C-BE32-E72D297353CC}">
                <c16:uniqueId val="{00000002-5132-4030-A1E6-E4EE18BF16D5}"/>
              </c:ext>
            </c:extLst>
          </c:dPt>
          <c:dPt>
            <c:idx val="3"/>
            <c:bubble3D val="0"/>
            <c:extLst xmlns:c16r2="http://schemas.microsoft.com/office/drawing/2015/06/chart">
              <c:ext xmlns:c16="http://schemas.microsoft.com/office/drawing/2014/chart" uri="{C3380CC4-5D6E-409C-BE32-E72D297353CC}">
                <c16:uniqueId val="{00000003-5132-4030-A1E6-E4EE18BF16D5}"/>
              </c:ext>
            </c:extLst>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5132-4030-A1E6-E4EE18BF16D5}"/>
                </c:ex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5132-4030-A1E6-E4EE18BF16D5}"/>
                </c:ex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5132-4030-A1E6-E4EE18BF16D5}"/>
                </c:ex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5132-4030-A1E6-E4EE18BF16D5}"/>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5132-4030-A1E6-E4EE18BF16D5}"/>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5132-4030-A1E6-E4EE18BF16D5}"/>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5132-4030-A1E6-E4EE18BF16D5}"/>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5132-4030-A1E6-E4EE18BF16D5}"/>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multiLvlStrRef>
              <c:f>'Number of AMC-CII-NPF-IC'!$C$2:$D$2</c:f>
            </c:multiLvlStrRef>
          </c:cat>
          <c:val>
            <c:numRef>
              <c:f>'Number of AMC-CII-NPF-IC'!$C$16:$D$16</c:f>
            </c:numRef>
          </c:val>
          <c:extLst xmlns:c16r2="http://schemas.microsoft.com/office/drawing/2015/06/chart">
            <c:ext xmlns:c16="http://schemas.microsoft.com/office/drawing/2014/chart" uri="{C3380CC4-5D6E-409C-BE32-E72D297353CC}">
              <c16:uniqueId val="{00000008-5132-4030-A1E6-E4EE18BF16D5}"/>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20682380045228E-2"/>
          <c:y val="6.62634733817698E-2"/>
          <c:w val="0.87857625649466242"/>
          <c:h val="0.63926902269313945"/>
        </c:manualLayout>
      </c:layout>
      <c:barChart>
        <c:barDir val="col"/>
        <c:grouping val="clustered"/>
        <c:varyColors val="0"/>
        <c:ser>
          <c:idx val="1"/>
          <c:order val="0"/>
          <c:tx>
            <c:strRef>
              <c:f>'Assets-NAV_Net Inflow'!$A$4</c:f>
              <c:strCache>
                <c:ptCount val="1"/>
                <c:pt idx="0">
                  <c:v>CII*, including:</c:v>
                </c:pt>
              </c:strCache>
            </c:strRef>
          </c:tx>
          <c:spPr>
            <a:solidFill>
              <a:schemeClr val="accent1">
                <a:lumMod val="75000"/>
              </a:schemeClr>
            </a:solidFill>
            <a:ln w="25400">
              <a:noFill/>
            </a:ln>
          </c:spPr>
          <c:invertIfNegative val="0"/>
          <c:dLbls>
            <c:dLbl>
              <c:idx val="0"/>
              <c:layout>
                <c:manualLayout>
                  <c:x val="-2.9792561808356446E-2"/>
                  <c:y val="0"/>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E1E-4C1E-8D80-2E60E07D0D22}"/>
                </c:ext>
                <c:ext xmlns:c15="http://schemas.microsoft.com/office/drawing/2012/chart" uri="{CE6537A1-D6FC-4f65-9D91-7224C49458BB}">
                  <c15:layout/>
                </c:ext>
              </c:extLst>
            </c:dLbl>
            <c:dLbl>
              <c:idx val="1"/>
              <c:layout>
                <c:manualLayout>
                  <c:x val="-3.2933138718733712E-2"/>
                  <c:y val="8.3631714122715979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E1E-4C1E-8D80-2E60E07D0D22}"/>
                </c:ext>
                <c:ext xmlns:c15="http://schemas.microsoft.com/office/drawing/2012/chart" uri="{CE6537A1-D6FC-4f65-9D91-7224C49458BB}">
                  <c15:layout/>
                </c:ext>
              </c:extLst>
            </c:dLbl>
            <c:dLbl>
              <c:idx val="2"/>
              <c:layout>
                <c:manualLayout>
                  <c:x val="-3.4511789584052488E-2"/>
                  <c:y val="4.1817706911261169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E1E-4C1E-8D80-2E60E07D0D22}"/>
                </c:ext>
                <c:ext xmlns:c15="http://schemas.microsoft.com/office/drawing/2012/chart" uri="{CE6537A1-D6FC-4f65-9D91-7224C49458BB}">
                  <c15:layout/>
                </c:ext>
              </c:extLst>
            </c:dLbl>
            <c:dLbl>
              <c:idx val="3"/>
              <c:layout>
                <c:manualLayout>
                  <c:x val="-3.6056744855611424E-2"/>
                  <c:y val="4.6986187540742916E-3"/>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E1E-4C1E-8D80-2E60E07D0D22}"/>
                </c:ext>
                <c:ext xmlns:c15="http://schemas.microsoft.com/office/drawing/2012/chart" uri="{CE6537A1-D6FC-4f65-9D91-7224C49458BB}">
                  <c15:layout/>
                </c:ext>
              </c:extLst>
            </c:dLbl>
            <c:dLbl>
              <c:idx val="4"/>
              <c:layout>
                <c:manualLayout>
                  <c:x val="-1.4208387697301426E-2"/>
                  <c:y val="-7.6661780556175717E-17"/>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E1E-4C1E-8D80-2E60E07D0D22}"/>
                </c:ex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'Assets-NAV_Net Inflow'!$B$3:$E$3</c:f>
              <c:numCache>
                <c:formatCode>m/d/yyyy</c:formatCode>
                <c:ptCount val="4"/>
                <c:pt idx="0">
                  <c:v>43373</c:v>
                </c:pt>
                <c:pt idx="1">
                  <c:v>43465</c:v>
                </c:pt>
                <c:pt idx="2">
                  <c:v>43646</c:v>
                </c:pt>
                <c:pt idx="3">
                  <c:v>43738</c:v>
                </c:pt>
              </c:numCache>
            </c:numRef>
          </c:cat>
          <c:val>
            <c:numRef>
              <c:f>'Assets-NAV_Net Inflow'!$B$4:$E$4</c:f>
              <c:numCache>
                <c:formatCode>#\ ##0.0</c:formatCode>
                <c:ptCount val="4"/>
                <c:pt idx="0">
                  <c:v>293559.59782914812</c:v>
                </c:pt>
                <c:pt idx="1">
                  <c:v>296765.38148438092</c:v>
                </c:pt>
                <c:pt idx="2">
                  <c:v>329047.52333361941</c:v>
                </c:pt>
                <c:pt idx="3">
                  <c:v>339921.72608235088</c:v>
                </c:pt>
              </c:numCache>
            </c:numRef>
          </c:val>
          <c:extLst xmlns:c16r2="http://schemas.microsoft.com/office/drawing/2015/06/chart">
            <c:ext xmlns:c16="http://schemas.microsoft.com/office/drawing/2014/chart" uri="{C3380CC4-5D6E-409C-BE32-E72D297353CC}">
              <c16:uniqueId val="{0000000B-BE1E-4C1E-8D80-2E60E07D0D22}"/>
            </c:ext>
          </c:extLst>
        </c:ser>
        <c:ser>
          <c:idx val="0"/>
          <c:order val="1"/>
          <c:tx>
            <c:strRef>
              <c:f>'Assets-NAV_Net Inflow'!$A$6</c:f>
              <c:strCache>
                <c:ptCount val="1"/>
                <c:pt idx="0">
                  <c:v>Venture</c:v>
                </c:pt>
              </c:strCache>
            </c:strRef>
          </c:tx>
          <c:spPr>
            <a:ln w="12700">
              <a:noFill/>
              <a:prstDash val="solid"/>
            </a:ln>
          </c:spPr>
          <c:invertIfNegative val="0"/>
          <c:cat>
            <c:numRef>
              <c:f>'Assets-NAV_Net Inflow'!$B$3:$E$3</c:f>
              <c:numCache>
                <c:formatCode>m/d/yyyy</c:formatCode>
                <c:ptCount val="4"/>
                <c:pt idx="0">
                  <c:v>43373</c:v>
                </c:pt>
                <c:pt idx="1">
                  <c:v>43465</c:v>
                </c:pt>
                <c:pt idx="2">
                  <c:v>43646</c:v>
                </c:pt>
                <c:pt idx="3">
                  <c:v>43738</c:v>
                </c:pt>
              </c:numCache>
            </c:numRef>
          </c:cat>
          <c:val>
            <c:numRef>
              <c:f>'Assets-NAV_Net Inflow'!$B$6:$E$6</c:f>
              <c:numCache>
                <c:formatCode>#\ ##0.0</c:formatCode>
                <c:ptCount val="4"/>
                <c:pt idx="0">
                  <c:v>283620.68278511142</c:v>
                </c:pt>
                <c:pt idx="1">
                  <c:v>279713.25314672181</c:v>
                </c:pt>
                <c:pt idx="2">
                  <c:v>311811.9256547417</c:v>
                </c:pt>
                <c:pt idx="3">
                  <c:v>325109.89753425529</c:v>
                </c:pt>
              </c:numCache>
            </c:numRef>
          </c:val>
          <c:extLst xmlns:c16r2="http://schemas.microsoft.com/office/drawing/2015/06/chart">
            <c:ext xmlns:c16="http://schemas.microsoft.com/office/drawing/2014/chart" uri="{C3380CC4-5D6E-409C-BE32-E72D297353CC}">
              <c16:uniqueId val="{0000000C-BE1E-4C1E-8D80-2E60E07D0D22}"/>
            </c:ext>
          </c:extLst>
        </c:ser>
        <c:dLbls>
          <c:showLegendKey val="0"/>
          <c:showVal val="0"/>
          <c:showCatName val="0"/>
          <c:showSerName val="0"/>
          <c:showPercent val="0"/>
          <c:showBubbleSize val="0"/>
        </c:dLbls>
        <c:gapWidth val="188"/>
        <c:axId val="256169616"/>
        <c:axId val="256170176"/>
      </c:barChart>
      <c:barChart>
        <c:barDir val="col"/>
        <c:grouping val="clustered"/>
        <c:varyColors val="0"/>
        <c:ser>
          <c:idx val="2"/>
          <c:order val="2"/>
          <c:tx>
            <c:strRef>
              <c:f>'Assets-NAV_Net Inflow'!$A$5</c:f>
              <c:strCache>
                <c:ptCount val="1"/>
                <c:pt idx="0">
                  <c:v>Open-ended (rhs)</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5">
                        <a:lumMod val="20000"/>
                        <a:lumOff val="80000"/>
                      </a:schemeClr>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numRef>
              <c:f>'Assets-NAV_Net Inflow'!$B$3:$E$3</c:f>
              <c:numCache>
                <c:formatCode>m/d/yyyy</c:formatCode>
                <c:ptCount val="4"/>
                <c:pt idx="0">
                  <c:v>43373</c:v>
                </c:pt>
                <c:pt idx="1">
                  <c:v>43465</c:v>
                </c:pt>
                <c:pt idx="2">
                  <c:v>43646</c:v>
                </c:pt>
                <c:pt idx="3">
                  <c:v>43738</c:v>
                </c:pt>
              </c:numCache>
            </c:numRef>
          </c:cat>
          <c:val>
            <c:numRef>
              <c:f>'Assets-NAV_Net Inflow'!$B$5:$E$5</c:f>
              <c:numCache>
                <c:formatCode>#\ ##0.0</c:formatCode>
                <c:ptCount val="4"/>
                <c:pt idx="0">
                  <c:v>87.816291689900027</c:v>
                </c:pt>
                <c:pt idx="1">
                  <c:v>87.577871410000014</c:v>
                </c:pt>
                <c:pt idx="2">
                  <c:v>86.22428591000002</c:v>
                </c:pt>
                <c:pt idx="3">
                  <c:v>85.995118950000005</c:v>
                </c:pt>
              </c:numCache>
            </c:numRef>
          </c:val>
          <c:extLst xmlns:c16r2="http://schemas.microsoft.com/office/drawing/2015/06/chart">
            <c:ext xmlns:c16="http://schemas.microsoft.com/office/drawing/2014/chart" uri="{C3380CC4-5D6E-409C-BE32-E72D297353CC}">
              <c16:uniqueId val="{0000000D-BE1E-4C1E-8D80-2E60E07D0D22}"/>
            </c:ext>
          </c:extLst>
        </c:ser>
        <c:ser>
          <c:idx val="3"/>
          <c:order val="3"/>
          <c:tx>
            <c:strRef>
              <c:f>'Assets-NAV_Net Inflow'!$A$7</c:f>
              <c:strCache>
                <c:ptCount val="1"/>
                <c:pt idx="0">
                  <c:v>NPF (rhs)</c:v>
                </c:pt>
              </c:strCache>
            </c:strRef>
          </c:tx>
          <c:spPr>
            <a:solidFill>
              <a:schemeClr val="accent4">
                <a:lumMod val="60000"/>
                <a:lumOff val="40000"/>
              </a:schemeClr>
            </a:solidFill>
          </c:spPr>
          <c:invertIfNegative val="0"/>
          <c:dPt>
            <c:idx val="0"/>
            <c:invertIfNegative val="0"/>
            <c:bubble3D val="0"/>
            <c:spPr>
              <a:solidFill>
                <a:schemeClr val="accent4">
                  <a:lumMod val="60000"/>
                  <a:lumOff val="40000"/>
                </a:schemeClr>
              </a:solidFill>
              <a:ln>
                <a:noFill/>
              </a:ln>
            </c:spPr>
            <c:extLst xmlns:c16r2="http://schemas.microsoft.com/office/drawing/2015/06/chart">
              <c:ext xmlns:c16="http://schemas.microsoft.com/office/drawing/2014/chart" uri="{C3380CC4-5D6E-409C-BE32-E72D297353CC}">
                <c16:uniqueId val="{0000000F-BE1E-4C1E-8D80-2E60E07D0D22}"/>
              </c:ext>
            </c:extLst>
          </c:dPt>
          <c:dLbls>
            <c:numFmt formatCode="#,##0" sourceLinked="0"/>
            <c:spPr>
              <a:noFill/>
              <a:ln>
                <a:noFill/>
              </a:ln>
              <a:effectLst/>
            </c:spPr>
            <c:txPr>
              <a:bodyPr wrap="square" lIns="38100" tIns="19050" rIns="38100" bIns="19050" anchor="ctr">
                <a:spAutoFit/>
              </a:bodyPr>
              <a:lstStyle/>
              <a:p>
                <a:pPr>
                  <a:defRPr sz="1100" b="1">
                    <a:solidFill>
                      <a:schemeClr val="accent4">
                        <a:lumMod val="50000"/>
                      </a:schemeClr>
                    </a:solidFill>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val>
            <c:numRef>
              <c:f>'Assets-NAV_Net Inflow'!$B$7:$E$7</c:f>
              <c:numCache>
                <c:formatCode>#\ ##0.0</c:formatCode>
                <c:ptCount val="4"/>
                <c:pt idx="0">
                  <c:v>1329.1315627993999</c:v>
                </c:pt>
                <c:pt idx="1">
                  <c:v>1364.1373239774</c:v>
                </c:pt>
                <c:pt idx="2">
                  <c:v>1505.0869704621</c:v>
                </c:pt>
                <c:pt idx="3">
                  <c:v>1550.2729564527999</c:v>
                </c:pt>
              </c:numCache>
            </c:numRef>
          </c:val>
          <c:extLst xmlns:c16r2="http://schemas.microsoft.com/office/drawing/2015/06/chart">
            <c:ext xmlns:c16="http://schemas.microsoft.com/office/drawing/2014/chart" uri="{C3380CC4-5D6E-409C-BE32-E72D297353CC}">
              <c16:uniqueId val="{00000010-BE1E-4C1E-8D80-2E60E07D0D22}"/>
            </c:ext>
          </c:extLst>
        </c:ser>
        <c:ser>
          <c:idx val="4"/>
          <c:order val="4"/>
          <c:tx>
            <c:strRef>
              <c:f>'Assets-NAV_Net Inflow'!$A$8</c:f>
              <c:strCache>
                <c:ptCount val="1"/>
                <c:pt idx="0">
                  <c:v>IC (rhs)</c:v>
                </c:pt>
              </c:strCache>
            </c:strRef>
          </c:tx>
          <c:spPr>
            <a:solidFill>
              <a:schemeClr val="accent6"/>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6"/>
                    </a:solidFil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val>
            <c:numRef>
              <c:f>'Assets-NAV_Net Inflow'!$B$8:$E$8</c:f>
              <c:numCache>
                <c:formatCode>#\ ##0.0</c:formatCode>
                <c:ptCount val="4"/>
                <c:pt idx="0">
                  <c:v>112.58503631000001</c:v>
                </c:pt>
                <c:pt idx="1">
                  <c:v>79.834883870000013</c:v>
                </c:pt>
                <c:pt idx="2">
                  <c:v>92.749392090000001</c:v>
                </c:pt>
                <c:pt idx="3">
                  <c:v>97.746608719999998</c:v>
                </c:pt>
              </c:numCache>
            </c:numRef>
          </c:val>
          <c:extLst xmlns:c16r2="http://schemas.microsoft.com/office/drawing/2015/06/chart">
            <c:ext xmlns:c16="http://schemas.microsoft.com/office/drawing/2014/chart" uri="{C3380CC4-5D6E-409C-BE32-E72D297353CC}">
              <c16:uniqueId val="{00000011-BE1E-4C1E-8D80-2E60E07D0D22}"/>
            </c:ext>
          </c:extLst>
        </c:ser>
        <c:dLbls>
          <c:showLegendKey val="0"/>
          <c:showVal val="0"/>
          <c:showCatName val="0"/>
          <c:showSerName val="0"/>
          <c:showPercent val="0"/>
          <c:showBubbleSize val="0"/>
        </c:dLbls>
        <c:gapWidth val="152"/>
        <c:overlap val="20"/>
        <c:axId val="256171296"/>
        <c:axId val="256170736"/>
      </c:barChart>
      <c:catAx>
        <c:axId val="256169616"/>
        <c:scaling>
          <c:orientation val="minMax"/>
        </c:scaling>
        <c:delete val="0"/>
        <c:axPos val="b"/>
        <c:numFmt formatCode="m/d/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56170176"/>
        <c:crosses val="autoZero"/>
        <c:auto val="0"/>
        <c:lblAlgn val="ctr"/>
        <c:lblOffset val="0"/>
        <c:tickLblSkip val="1"/>
        <c:tickMarkSkip val="1"/>
        <c:noMultiLvlLbl val="0"/>
      </c:catAx>
      <c:valAx>
        <c:axId val="256170176"/>
        <c:scaling>
          <c:orientation val="minMax"/>
          <c:max val="35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56169616"/>
        <c:crosses val="autoZero"/>
        <c:crossBetween val="between"/>
        <c:majorUnit val="50000"/>
      </c:valAx>
      <c:valAx>
        <c:axId val="256170736"/>
        <c:scaling>
          <c:orientation val="minMax"/>
        </c:scaling>
        <c:delete val="0"/>
        <c:axPos val="r"/>
        <c:numFmt formatCode="#,##0" sourceLinked="0"/>
        <c:majorTickMark val="out"/>
        <c:minorTickMark val="none"/>
        <c:tickLblPos val="nextTo"/>
        <c:txPr>
          <a:bodyPr/>
          <a:lstStyle/>
          <a:p>
            <a:pPr>
              <a:defRPr sz="900"/>
            </a:pPr>
            <a:endParaRPr lang="uk-UA"/>
          </a:p>
        </c:txPr>
        <c:crossAx val="256171296"/>
        <c:crosses val="max"/>
        <c:crossBetween val="between"/>
        <c:majorUnit val="250"/>
      </c:valAx>
      <c:catAx>
        <c:axId val="256171296"/>
        <c:scaling>
          <c:orientation val="minMax"/>
        </c:scaling>
        <c:delete val="1"/>
        <c:axPos val="b"/>
        <c:numFmt formatCode="m/d/yyyy" sourceLinked="1"/>
        <c:majorTickMark val="out"/>
        <c:minorTickMark val="none"/>
        <c:tickLblPos val="nextTo"/>
        <c:crossAx val="256170736"/>
        <c:crosses val="autoZero"/>
        <c:auto val="0"/>
        <c:lblAlgn val="ctr"/>
        <c:lblOffset val="100"/>
        <c:noMultiLvlLbl val="0"/>
      </c:catAx>
      <c:spPr>
        <a:solidFill>
          <a:srgbClr val="FFFFFF"/>
        </a:solidFill>
        <a:ln w="25400">
          <a:noFill/>
        </a:ln>
      </c:spPr>
    </c:plotArea>
    <c:legend>
      <c:legendPos val="r"/>
      <c:layout>
        <c:manualLayout>
          <c:xMode val="edge"/>
          <c:yMode val="edge"/>
          <c:x val="6.5588793309878615E-2"/>
          <c:y val="0.8455435863947981"/>
          <c:w val="0.89599359269550272"/>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331496721885907E-2"/>
          <c:y val="0.15454794772228789"/>
          <c:w val="0.94488210113611781"/>
          <c:h val="0.80712686484598095"/>
        </c:manualLayout>
      </c:layout>
      <c:barChart>
        <c:barDir val="col"/>
        <c:grouping val="clustered"/>
        <c:varyColors val="0"/>
        <c:ser>
          <c:idx val="0"/>
          <c:order val="0"/>
          <c:tx>
            <c:strRef>
              <c:f>'Assets-NAV_Net Inflow'!$B$21</c:f>
              <c:strCache>
                <c:ptCount val="1"/>
                <c:pt idx="0">
                  <c:v>UAH M</c:v>
                </c:pt>
              </c:strCache>
            </c:strRef>
          </c:tx>
          <c:spPr>
            <a:solidFill>
              <a:schemeClr val="accent5">
                <a:lumMod val="75000"/>
              </a:schemeClr>
            </a:solidFill>
            <a:ln w="25400">
              <a:noFill/>
            </a:ln>
          </c:spPr>
          <c:invertIfNegative val="0"/>
          <c:dLbls>
            <c:dLbl>
              <c:idx val="3"/>
              <c:layout>
                <c:manualLayout>
                  <c:x val="1.3620340945751459E-3"/>
                  <c:y val="-6.0162190897772383E-3"/>
                </c:manualLayout>
              </c:layout>
              <c:numFmt formatCode="#,##0.0" sourceLinked="0"/>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6A4-48E0-89AA-57B6FAEB92C5}"/>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'Assets-NAV_Net Inflow'!$A$22:$A$26</c:f>
              <c:strCache>
                <c:ptCount val="5"/>
                <c:pt idx="0">
                  <c:v>Q3   '18</c:v>
                </c:pt>
                <c:pt idx="1">
                  <c:v>Q4   '18</c:v>
                </c:pt>
                <c:pt idx="2">
                  <c:v>Q1   '19</c:v>
                </c:pt>
                <c:pt idx="3">
                  <c:v>Q2   '19</c:v>
                </c:pt>
                <c:pt idx="4">
                  <c:v>Q3   '19</c:v>
                </c:pt>
              </c:strCache>
            </c:strRef>
          </c:cat>
          <c:val>
            <c:numRef>
              <c:f>'Assets-NAV_Net Inflow'!$B$22:$B$26</c:f>
              <c:numCache>
                <c:formatCode>#\ ##0.0</c:formatCode>
                <c:ptCount val="5"/>
                <c:pt idx="0">
                  <c:v>-1.5316442477200001</c:v>
                </c:pt>
                <c:pt idx="1">
                  <c:v>-0.34120553248000002</c:v>
                </c:pt>
                <c:pt idx="2">
                  <c:v>-2.08365252285035</c:v>
                </c:pt>
                <c:pt idx="3">
                  <c:v>-1.537385136405</c:v>
                </c:pt>
                <c:pt idx="4">
                  <c:v>5.0954203240000003E-2</c:v>
                </c:pt>
              </c:numCache>
            </c:numRef>
          </c:val>
          <c:extLst xmlns:c16r2="http://schemas.microsoft.com/office/drawing/2015/06/chart">
            <c:ext xmlns:c16="http://schemas.microsoft.com/office/drawing/2014/chart" uri="{C3380CC4-5D6E-409C-BE32-E72D297353CC}">
              <c16:uniqueId val="{00000001-F6A4-48E0-89AA-57B6FAEB92C5}"/>
            </c:ext>
          </c:extLst>
        </c:ser>
        <c:dLbls>
          <c:showLegendKey val="0"/>
          <c:showVal val="0"/>
          <c:showCatName val="0"/>
          <c:showSerName val="0"/>
          <c:showPercent val="0"/>
          <c:showBubbleSize val="0"/>
        </c:dLbls>
        <c:gapWidth val="130"/>
        <c:axId val="256090736"/>
        <c:axId val="256091296"/>
      </c:barChart>
      <c:catAx>
        <c:axId val="25609073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256091296"/>
        <c:crossesAt val="0"/>
        <c:auto val="0"/>
        <c:lblAlgn val="ctr"/>
        <c:lblOffset val="400"/>
        <c:tickLblSkip val="1"/>
        <c:tickMarkSkip val="1"/>
        <c:noMultiLvlLbl val="0"/>
      </c:catAx>
      <c:valAx>
        <c:axId val="256091296"/>
        <c:scaling>
          <c:orientation val="minMax"/>
          <c:max val="0.5"/>
          <c:min val="-2.5"/>
        </c:scaling>
        <c:delete val="0"/>
        <c:axPos val="l"/>
        <c:title>
          <c:tx>
            <c:rich>
              <a:bodyPr rot="0" vert="horz"/>
              <a:lstStyle/>
              <a:p>
                <a:pPr algn="ctr">
                  <a:defRPr sz="1100" b="1" i="0" u="none" strike="noStrike" baseline="0">
                    <a:solidFill>
                      <a:srgbClr val="000000"/>
                    </a:solidFill>
                    <a:latin typeface="Arial"/>
                    <a:ea typeface="Arial"/>
                    <a:cs typeface="Arial"/>
                  </a:defRPr>
                </a:pPr>
                <a:r>
                  <a:rPr lang="de-DE"/>
                  <a:t>UAH M</a:t>
                </a:r>
                <a:r>
                  <a:rPr lang="uk-UA"/>
                  <a:t>.</a:t>
                </a:r>
              </a:p>
            </c:rich>
          </c:tx>
          <c:layout>
            <c:manualLayout>
              <c:xMode val="edge"/>
              <c:yMode val="edge"/>
              <c:x val="1.2288279990172947E-3"/>
              <c:y val="1.7560011345478542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56090736"/>
        <c:crosses val="autoZero"/>
        <c:crossBetween val="between"/>
        <c:majorUnit val="0.5"/>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10887</xdr:colOff>
      <xdr:row>0</xdr:row>
      <xdr:rowOff>315684</xdr:rowOff>
    </xdr:from>
    <xdr:to>
      <xdr:col>17</xdr:col>
      <xdr:colOff>315684</xdr:colOff>
      <xdr:row>20</xdr:row>
      <xdr:rowOff>21770</xdr:rowOff>
    </xdr:to>
    <xdr:graphicFrame macro="">
      <xdr:nvGraphicFramePr>
        <xdr:cNvPr id="804" name="Диаграмма 33">
          <a:extLst>
            <a:ext uri="{FF2B5EF4-FFF2-40B4-BE49-F238E27FC236}">
              <a16:creationId xmlns:a16="http://schemas.microsoft.com/office/drawing/2014/main" xmlns="" id="{00000000-0008-0000-0000-0000240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24</xdr:row>
      <xdr:rowOff>0</xdr:rowOff>
    </xdr:from>
    <xdr:to>
      <xdr:col>0</xdr:col>
      <xdr:colOff>7620</xdr:colOff>
      <xdr:row>24</xdr:row>
      <xdr:rowOff>7620</xdr:rowOff>
    </xdr:to>
    <xdr:pic>
      <xdr:nvPicPr>
        <xdr:cNvPr id="3" name="Picture 1" descr="s">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 name="Picture 2" descr="s">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 name="Picture 3" descr="s">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 name="Picture 4" descr="s">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 name="Picture 5" descr="s">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 name="Picture 6" descr="s">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 name="Picture 7" descr="s">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 name="Picture 8" descr="s">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 name="Picture 9" descr="s">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 name="Picture 10" descr="s">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 name="Picture 11" descr="s">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 name="Picture 12" descr="s">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 name="Picture 13" descr="s">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 name="Picture 14" descr="s">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 name="Picture 15" descr="s">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 name="Picture 16" descr="s">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 name="Picture 17" descr="s">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 name="Picture 18" descr="s">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 name="Picture 19" descr="s">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 name="Picture 20" descr="s">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 name="Picture 21" descr="s">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 name="Picture 22" descr="s">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 name="Picture 23" descr="s">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 name="Picture 24" descr="s">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 name="Picture 25" descr="s">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 name="Picture 26" descr="s">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 name="Picture 27" descr="s">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 name="Picture 28" descr="s">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 name="Picture 29" descr="s">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2" name="Picture 30" descr="s">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3" name="Picture 31" descr="s">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4" name="Picture 32" descr="s">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5" name="Picture 98" descr="s">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6" name="Picture 99" descr="s">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7" name="Picture 100" descr="s">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8" name="Picture 101" descr="s">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9" name="Picture 102" descr="s">
          <a:extLst>
            <a:ext uri="{FF2B5EF4-FFF2-40B4-BE49-F238E27FC236}">
              <a16:creationId xmlns:a16="http://schemas.microsoft.com/office/drawing/2014/main" xmlns="" id="{00000000-0008-0000-00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0" name="Picture 103" descr="s">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1" name="Picture 104" descr="s">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2" name="Picture 105" descr="s">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3" name="Picture 106" descr="s">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4" name="Picture 107" descr="s">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5" name="Picture 108" descr="s">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6" name="Picture 109" descr="s">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7" name="Picture 110" descr="s">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8" name="Picture 111" descr="s">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49" name="Picture 112" descr="s">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0" name="Picture 113" descr="s">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1" name="Picture 114" descr="s">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2" name="Picture 115" descr="s">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3" name="Picture 116" descr="s">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4" name="Picture 117" descr="s">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5" name="Picture 118" descr="s">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6" name="Picture 119" descr="s">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7" name="Picture 120" descr="s">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8" name="Picture 121" descr="s">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59" name="Picture 122" descr="s">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0" name="Picture 123" descr="s">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1" name="Picture 124" descr="s">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2" name="Picture 125" descr="s">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3" name="Picture 126" descr="s">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4" name="Picture 127" descr="s">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5" name="Picture 128" descr="s">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6" name="Picture 129" descr="s">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7" name="Picture 130" descr="s">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8" name="Picture 131" descr="s">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69" name="Picture 132" descr="s">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0" name="Picture 133" descr="s">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1" name="Picture 134" descr="s">
          <a:extLst>
            <a:ext uri="{FF2B5EF4-FFF2-40B4-BE49-F238E27FC236}">
              <a16:creationId xmlns:a16="http://schemas.microsoft.com/office/drawing/2014/main" xmlns="" id="{00000000-0008-0000-00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2" name="Picture 135" descr="s">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3" name="Picture 136" descr="s">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4" name="Picture 137" descr="s">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5" name="Picture 138" descr="s">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6" name="Picture 139" descr="s">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7" name="Picture 140" descr="s">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8" name="Picture 141" descr="s">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79" name="Picture 142" descr="s">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0" name="Picture 143" descr="s">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1" name="Picture 144" descr="s">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2" name="Picture 145" descr="s">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3" name="Picture 146" descr="s">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4" name="Picture 147" descr="s">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5" name="Picture 148" descr="s">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6" name="Picture 149" descr="s">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7" name="Picture 150" descr="s">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8" name="Picture 151" descr="s">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89" name="Picture 152" descr="s">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0" name="Picture 153" descr="s">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1" name="Picture 154" descr="s">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2" name="Picture 155" descr="s">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3" name="Picture 156" descr="s">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4" name="Picture 157" descr="s">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5" name="Picture 158" descr="s">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6" name="Picture 159" descr="s">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7" name="Picture 160" descr="s">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8" name="Picture 161" descr="s">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99" name="Picture 11110" descr="s">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0" name="Picture 11111" descr="s">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1" name="Picture 11112" descr="s">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2" name="Picture 11113" descr="s">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3" name="Picture 11114" descr="s">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4" name="Picture 11115" descr="s">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5" name="Picture 11116" descr="s">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6" name="Picture 11117" descr="s">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7" name="Picture 11118" descr="s">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8" name="Picture 11119" descr="s">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09" name="Picture 11120" descr="s">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0" name="Picture 11121" descr="s">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1" name="Picture 11122" descr="s">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2" name="Picture 11123" descr="s">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3" name="Picture 11124" descr="s">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4" name="Picture 11125" descr="s">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5" name="Picture 11126" descr="s">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6" name="Picture 11127" descr="s">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7" name="Picture 11128" descr="s">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8" name="Picture 11129" descr="s">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19" name="Picture 11130" descr="s">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0" name="Picture 11131" descr="s">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1" name="Picture 11132" descr="s">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2" name="Picture 11133" descr="s">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3" name="Picture 11134" descr="s">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4" name="Picture 11135" descr="s">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5" name="Picture 11136" descr="s">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6" name="Picture 11137" descr="s">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7" name="Picture 11138" descr="s">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8" name="Picture 11139" descr="s">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29" name="Picture 11140" descr="s">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0" name="Picture 11141" descr="s">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1" name="Picture 1" descr="s">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2" name="Picture 2" descr="s">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3" name="Picture 3" descr="s">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4" name="Picture 4" descr="s">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5" name="Picture 5" descr="s">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6" name="Picture 6" descr="s">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7" name="Picture 7" descr="s">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8" name="Picture 8" descr="s">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39" name="Picture 9" descr="s">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0" name="Picture 10" descr="s">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1" name="Picture 11" descr="s">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2" name="Picture 12" descr="s">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3" name="Picture 13" descr="s">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4" name="Picture 14" descr="s">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5" name="Picture 15" descr="s">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6" name="Picture 16" descr="s">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7" name="Picture 17" descr="s">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8" name="Picture 18" descr="s">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49" name="Picture 19" descr="s">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0" name="Picture 20" descr="s">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1" name="Picture 21" descr="s">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2" name="Picture 22" descr="s">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3" name="Picture 23" descr="s">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4" name="Picture 24" descr="s">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5" name="Picture 25" descr="s">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6" name="Picture 26" descr="s">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7" name="Picture 27" descr="s">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8" name="Picture 28" descr="s">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59" name="Picture 29" descr="s">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0" name="Picture 30" descr="s">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1" name="Picture 31" descr="s">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2" name="Picture 32" descr="s">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3" name="Picture 1" descr="s">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4" name="Picture 2" descr="s">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5" name="Picture 3" descr="s">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6" name="Picture 4" descr="s">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7" name="Picture 5" descr="s">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8" name="Picture 6" descr="s">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69" name="Picture 7" descr="s">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0" name="Picture 8" descr="s">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1" name="Picture 9" descr="s">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2" name="Picture 10" descr="s">
          <a:extLst>
            <a:ext uri="{FF2B5EF4-FFF2-40B4-BE49-F238E27FC236}">
              <a16:creationId xmlns:a16="http://schemas.microsoft.com/office/drawing/2014/main" xmlns="" id="{00000000-0008-0000-00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3" name="Picture 11" descr="s">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4" name="Picture 12" descr="s">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5" name="Picture 13" descr="s">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6" name="Picture 14" descr="s">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7" name="Picture 15" descr="s">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8" name="Picture 16" descr="s">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79" name="Picture 17" descr="s">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0" name="Picture 18" descr="s">
          <a:extLst>
            <a:ext uri="{FF2B5EF4-FFF2-40B4-BE49-F238E27FC236}">
              <a16:creationId xmlns:a16="http://schemas.microsoft.com/office/drawing/2014/main" xmlns="" id="{00000000-0008-0000-00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1" name="Picture 19" descr="s">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2" name="Picture 20" descr="s">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3" name="Picture 21" descr="s">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4" name="Picture 22" descr="s">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5" name="Picture 23" descr="s">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6" name="Picture 24" descr="s">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7" name="Picture 25" descr="s">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8" name="Picture 26" descr="s">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89" name="Picture 27" descr="s">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0" name="Picture 28" descr="s">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1" name="Picture 29" descr="s">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2" name="Picture 30" descr="s">
          <a:extLst>
            <a:ext uri="{FF2B5EF4-FFF2-40B4-BE49-F238E27FC236}">
              <a16:creationId xmlns:a16="http://schemas.microsoft.com/office/drawing/2014/main" xmlns="" id="{00000000-0008-0000-00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3" name="Picture 31" descr="s">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4" name="Picture 32" descr="s">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5" name="Picture 1" descr="s">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6" name="Picture 2" descr="s">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7" name="Picture 3" descr="s">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8" name="Picture 4" descr="s">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199" name="Picture 5" descr="s">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0" name="Picture 6" descr="s">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1" name="Picture 7" descr="s">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2" name="Picture 8" descr="s">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3" name="Picture 9" descr="s">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4" name="Picture 10" descr="s">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5" name="Picture 11" descr="s">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6" name="Picture 12" descr="s">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7" name="Picture 13" descr="s">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8" name="Picture 14" descr="s">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09" name="Picture 15" descr="s">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0" name="Picture 16" descr="s">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1" name="Picture 17" descr="s">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2" name="Picture 18" descr="s">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3" name="Picture 19" descr="s">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4" name="Picture 20" descr="s">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5" name="Picture 21" descr="s">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6" name="Picture 22" descr="s">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7" name="Picture 23" descr="s">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8" name="Picture 24" descr="s">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19" name="Picture 25" descr="s">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0" name="Picture 26" descr="s">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1" name="Picture 27" descr="s">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2" name="Picture 28" descr="s">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3" name="Picture 29" descr="s">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4" name="Picture 30" descr="s">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5" name="Picture 31" descr="s">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6" name="Picture 32" descr="s">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6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7" name="Picture 1" descr="s">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8" name="Picture 2" descr="s">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29" name="Picture 3" descr="s">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0" name="Picture 4" descr="s">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1" name="Picture 5" descr="s">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2" name="Picture 6" descr="s">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3" name="Picture 7" descr="s">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4" name="Picture 8" descr="s">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5" name="Picture 9" descr="s">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6" name="Picture 10" descr="s">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7" name="Picture 11" descr="s">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8" name="Picture 12" descr="s">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39" name="Picture 13" descr="s">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0" name="Picture 14" descr="s">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1" name="Picture 15" descr="s">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2" name="Picture 16" descr="s">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3" name="Picture 17" descr="s">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4" name="Picture 18" descr="s">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5" name="Picture 19" descr="s">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6" name="Picture 20" descr="s">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7" name="Picture 21" descr="s">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8" name="Picture 22" descr="s">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49" name="Picture 23" descr="s">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0" name="Picture 24" descr="s">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1" name="Picture 25" descr="s">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2" name="Picture 26" descr="s">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3" name="Picture 27" descr="s">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4" name="Picture 28" descr="s">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5" name="Picture 29" descr="s">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6" name="Picture 30" descr="s">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7" name="Picture 31" descr="s">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8" name="Picture 32" descr="s">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24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59" name="Picture 98" descr="s">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0" name="Picture 99" descr="s">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1" name="Picture 100" descr="s">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2" name="Picture 101" descr="s">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3" name="Picture 102" descr="s">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4" name="Picture 103" descr="s">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5" name="Picture 104" descr="s">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6" name="Picture 105" descr="s">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7" name="Picture 106" descr="s">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8" name="Picture 107" descr="s">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69" name="Picture 108" descr="s">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0" name="Picture 109" descr="s">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1" name="Picture 110" descr="s">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 name="Picture 111" descr="s">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 name="Picture 112" descr="s">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 name="Picture 113" descr="s">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 name="Picture 114" descr="s">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 name="Picture 115" descr="s">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 name="Picture 116" descr="s">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 name="Picture 117" descr="s">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 name="Picture 118" descr="s">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 name="Picture 119" descr="s">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 name="Picture 120" descr="s">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 name="Picture 121" descr="s">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 name="Picture 122" descr="s">
          <a:extLst>
            <a:ext uri="{FF2B5EF4-FFF2-40B4-BE49-F238E27FC236}">
              <a16:creationId xmlns:a16="http://schemas.microsoft.com/office/drawing/2014/main" xmlns="" id="{00000000-0008-0000-00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 name="Picture 123" descr="s">
          <a:extLst>
            <a:ext uri="{FF2B5EF4-FFF2-40B4-BE49-F238E27FC236}">
              <a16:creationId xmlns:a16="http://schemas.microsoft.com/office/drawing/2014/main" xmlns="" id="{00000000-0008-0000-00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 name="Picture 124" descr="s">
          <a:extLst>
            <a:ext uri="{FF2B5EF4-FFF2-40B4-BE49-F238E27FC236}">
              <a16:creationId xmlns:a16="http://schemas.microsoft.com/office/drawing/2014/main" xmlns="" id="{00000000-0008-0000-00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 name="Picture 125" descr="s">
          <a:extLst>
            <a:ext uri="{FF2B5EF4-FFF2-40B4-BE49-F238E27FC236}">
              <a16:creationId xmlns:a16="http://schemas.microsoft.com/office/drawing/2014/main" xmlns="" id="{00000000-0008-0000-00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 name="Picture 126" descr="s">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 name="Picture 127" descr="s">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 name="Picture 128" descr="s">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 name="Picture 129" descr="s">
          <a:extLst>
            <a:ext uri="{FF2B5EF4-FFF2-40B4-BE49-F238E27FC236}">
              <a16:creationId xmlns:a16="http://schemas.microsoft.com/office/drawing/2014/main" xmlns="" id="{00000000-0008-0000-00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 name="Picture 130" descr="s">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 name="Picture 131" descr="s">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 name="Picture 132" descr="s">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 name="Picture 133" descr="s">
          <a:extLst>
            <a:ext uri="{FF2B5EF4-FFF2-40B4-BE49-F238E27FC236}">
              <a16:creationId xmlns:a16="http://schemas.microsoft.com/office/drawing/2014/main" xmlns="" id="{00000000-0008-0000-00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 name="Picture 134" descr="s">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 name="Picture 135" descr="s">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 name="Picture 136" descr="s">
          <a:extLst>
            <a:ext uri="{FF2B5EF4-FFF2-40B4-BE49-F238E27FC236}">
              <a16:creationId xmlns:a16="http://schemas.microsoft.com/office/drawing/2014/main" xmlns="" id="{00000000-0008-0000-00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 name="Picture 137" descr="s">
          <a:extLst>
            <a:ext uri="{FF2B5EF4-FFF2-40B4-BE49-F238E27FC236}">
              <a16:creationId xmlns:a16="http://schemas.microsoft.com/office/drawing/2014/main" xmlns="" id="{00000000-0008-0000-00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 name="Picture 138" descr="s">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 name="Picture 139" descr="s">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 name="Picture 140" descr="s">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 name="Picture 141" descr="s">
          <a:extLst>
            <a:ext uri="{FF2B5EF4-FFF2-40B4-BE49-F238E27FC236}">
              <a16:creationId xmlns:a16="http://schemas.microsoft.com/office/drawing/2014/main" xmlns="" id="{00000000-0008-0000-00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 name="Picture 142" descr="s">
          <a:extLst>
            <a:ext uri="{FF2B5EF4-FFF2-40B4-BE49-F238E27FC236}">
              <a16:creationId xmlns:a16="http://schemas.microsoft.com/office/drawing/2014/main" xmlns="" id="{00000000-0008-0000-00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 name="Picture 143" descr="s">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5" name="Picture 144" descr="s">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6" name="Picture 145" descr="s">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7" name="Picture 146" descr="s">
          <a:extLst>
            <a:ext uri="{FF2B5EF4-FFF2-40B4-BE49-F238E27FC236}">
              <a16:creationId xmlns:a16="http://schemas.microsoft.com/office/drawing/2014/main" xmlns="" id="{00000000-0008-0000-00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8" name="Picture 147" descr="s">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9" name="Picture 148" descr="s">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0" name="Picture 149" descr="s">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1" name="Picture 150" descr="s">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2" name="Picture 151" descr="s">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3" name="Picture 152" descr="s">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4" name="Picture 153" descr="s">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5" name="Picture 154" descr="s">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6" name="Picture 155" descr="s">
          <a:extLst>
            <a:ext uri="{FF2B5EF4-FFF2-40B4-BE49-F238E27FC236}">
              <a16:creationId xmlns:a16="http://schemas.microsoft.com/office/drawing/2014/main" xmlns="" id="{00000000-0008-0000-00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7" name="Picture 156" descr="s">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8" name="Picture 157" descr="s">
          <a:extLst>
            <a:ext uri="{FF2B5EF4-FFF2-40B4-BE49-F238E27FC236}">
              <a16:creationId xmlns:a16="http://schemas.microsoft.com/office/drawing/2014/main" xmlns="" id="{00000000-0008-0000-00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19" name="Picture 158" descr="s">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20" name="Picture 159" descr="s">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21" name="Picture 160" descr="s">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22" name="Picture 161" descr="s">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840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3" name="Picture 98" descr="s">
          <a:extLst>
            <a:ext uri="{FF2B5EF4-FFF2-40B4-BE49-F238E27FC236}">
              <a16:creationId xmlns:a16="http://schemas.microsoft.com/office/drawing/2014/main" xmlns="" id="{F79C0004-DE9B-4974-89E1-650455BC7D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4" name="Picture 99" descr="s">
          <a:extLst>
            <a:ext uri="{FF2B5EF4-FFF2-40B4-BE49-F238E27FC236}">
              <a16:creationId xmlns:a16="http://schemas.microsoft.com/office/drawing/2014/main" xmlns="" id="{E79377B3-5560-424B-AD6E-1DCC52E4B4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5" name="Picture 100" descr="s">
          <a:extLst>
            <a:ext uri="{FF2B5EF4-FFF2-40B4-BE49-F238E27FC236}">
              <a16:creationId xmlns:a16="http://schemas.microsoft.com/office/drawing/2014/main" xmlns="" id="{FF7F20CB-69D7-4EEE-8E9B-545FAC241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6" name="Picture 101" descr="s">
          <a:extLst>
            <a:ext uri="{FF2B5EF4-FFF2-40B4-BE49-F238E27FC236}">
              <a16:creationId xmlns:a16="http://schemas.microsoft.com/office/drawing/2014/main" xmlns="" id="{7470DBBB-A1C9-4053-B97B-7FE746C2EE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7" name="Picture 102" descr="s">
          <a:extLst>
            <a:ext uri="{FF2B5EF4-FFF2-40B4-BE49-F238E27FC236}">
              <a16:creationId xmlns:a16="http://schemas.microsoft.com/office/drawing/2014/main" xmlns="" id="{21EF5177-9DD3-4CCF-8824-A1A438F39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8" name="Picture 103" descr="s">
          <a:extLst>
            <a:ext uri="{FF2B5EF4-FFF2-40B4-BE49-F238E27FC236}">
              <a16:creationId xmlns:a16="http://schemas.microsoft.com/office/drawing/2014/main" xmlns="" id="{B3297965-CFE2-4D2B-8C85-A86369BC8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29" name="Picture 104" descr="s">
          <a:extLst>
            <a:ext uri="{FF2B5EF4-FFF2-40B4-BE49-F238E27FC236}">
              <a16:creationId xmlns:a16="http://schemas.microsoft.com/office/drawing/2014/main" xmlns="" id="{B2B45003-715F-4587-8472-68CFAA59D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0" name="Picture 105" descr="s">
          <a:extLst>
            <a:ext uri="{FF2B5EF4-FFF2-40B4-BE49-F238E27FC236}">
              <a16:creationId xmlns:a16="http://schemas.microsoft.com/office/drawing/2014/main" xmlns="" id="{E47BD7A7-1AB6-47CF-BC87-301462FC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1" name="Picture 106" descr="s">
          <a:extLst>
            <a:ext uri="{FF2B5EF4-FFF2-40B4-BE49-F238E27FC236}">
              <a16:creationId xmlns:a16="http://schemas.microsoft.com/office/drawing/2014/main" xmlns="" id="{2AFBDA94-F229-4DE3-A970-91A0F412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2" name="Picture 107" descr="s">
          <a:extLst>
            <a:ext uri="{FF2B5EF4-FFF2-40B4-BE49-F238E27FC236}">
              <a16:creationId xmlns:a16="http://schemas.microsoft.com/office/drawing/2014/main" xmlns="" id="{389ECA43-580E-48B1-893E-D0FD9D893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3" name="Picture 108" descr="s">
          <a:extLst>
            <a:ext uri="{FF2B5EF4-FFF2-40B4-BE49-F238E27FC236}">
              <a16:creationId xmlns:a16="http://schemas.microsoft.com/office/drawing/2014/main" xmlns="" id="{D29754DE-76DC-41C2-A154-6FFC87B2B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4" name="Picture 109" descr="s">
          <a:extLst>
            <a:ext uri="{FF2B5EF4-FFF2-40B4-BE49-F238E27FC236}">
              <a16:creationId xmlns:a16="http://schemas.microsoft.com/office/drawing/2014/main" xmlns="" id="{BBC5472C-81CD-428C-88D7-911C0FED14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5" name="Picture 110" descr="s">
          <a:extLst>
            <a:ext uri="{FF2B5EF4-FFF2-40B4-BE49-F238E27FC236}">
              <a16:creationId xmlns:a16="http://schemas.microsoft.com/office/drawing/2014/main" xmlns="" id="{D4D2C178-AF24-4ABA-89F4-5D4AD4E1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6" name="Picture 111" descr="s">
          <a:extLst>
            <a:ext uri="{FF2B5EF4-FFF2-40B4-BE49-F238E27FC236}">
              <a16:creationId xmlns:a16="http://schemas.microsoft.com/office/drawing/2014/main" xmlns="" id="{2E403AEF-9E5F-4630-B1B7-C3CD19708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7" name="Picture 112" descr="s">
          <a:extLst>
            <a:ext uri="{FF2B5EF4-FFF2-40B4-BE49-F238E27FC236}">
              <a16:creationId xmlns:a16="http://schemas.microsoft.com/office/drawing/2014/main" xmlns="" id="{D9CAC2D6-2626-4BE0-BF8C-C4076503B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8" name="Picture 113" descr="s">
          <a:extLst>
            <a:ext uri="{FF2B5EF4-FFF2-40B4-BE49-F238E27FC236}">
              <a16:creationId xmlns:a16="http://schemas.microsoft.com/office/drawing/2014/main" xmlns="" id="{232F89CC-D6CC-41E2-9D36-ECB1699E8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39" name="Picture 114" descr="s">
          <a:extLst>
            <a:ext uri="{FF2B5EF4-FFF2-40B4-BE49-F238E27FC236}">
              <a16:creationId xmlns:a16="http://schemas.microsoft.com/office/drawing/2014/main" xmlns="" id="{69EB02C9-AF24-4239-A394-B395BD17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0" name="Picture 115" descr="s">
          <a:extLst>
            <a:ext uri="{FF2B5EF4-FFF2-40B4-BE49-F238E27FC236}">
              <a16:creationId xmlns:a16="http://schemas.microsoft.com/office/drawing/2014/main" xmlns="" id="{F8421D18-821E-41C6-8486-D3475AE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1" name="Picture 116" descr="s">
          <a:extLst>
            <a:ext uri="{FF2B5EF4-FFF2-40B4-BE49-F238E27FC236}">
              <a16:creationId xmlns:a16="http://schemas.microsoft.com/office/drawing/2014/main" xmlns="" id="{DEC4E24F-AA85-410B-B0B5-CE14D9820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2" name="Picture 117" descr="s">
          <a:extLst>
            <a:ext uri="{FF2B5EF4-FFF2-40B4-BE49-F238E27FC236}">
              <a16:creationId xmlns:a16="http://schemas.microsoft.com/office/drawing/2014/main" xmlns="" id="{235114CB-0E51-42DA-9E87-0DB1BB103F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3" name="Picture 118" descr="s">
          <a:extLst>
            <a:ext uri="{FF2B5EF4-FFF2-40B4-BE49-F238E27FC236}">
              <a16:creationId xmlns:a16="http://schemas.microsoft.com/office/drawing/2014/main" xmlns="" id="{738DB4E2-8EA7-4FCE-B057-C66658098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4" name="Picture 119" descr="s">
          <a:extLst>
            <a:ext uri="{FF2B5EF4-FFF2-40B4-BE49-F238E27FC236}">
              <a16:creationId xmlns:a16="http://schemas.microsoft.com/office/drawing/2014/main" xmlns="" id="{DDBAC365-DC30-4E5A-AF46-79F9DBF09B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5" name="Picture 120" descr="s">
          <a:extLst>
            <a:ext uri="{FF2B5EF4-FFF2-40B4-BE49-F238E27FC236}">
              <a16:creationId xmlns:a16="http://schemas.microsoft.com/office/drawing/2014/main" xmlns="" id="{27E3B05A-A5C8-4261-81EA-C0F8DDA9CF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6" name="Picture 121" descr="s">
          <a:extLst>
            <a:ext uri="{FF2B5EF4-FFF2-40B4-BE49-F238E27FC236}">
              <a16:creationId xmlns:a16="http://schemas.microsoft.com/office/drawing/2014/main" xmlns="" id="{C6915D7B-B8BE-4959-87AE-5607BB692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7" name="Picture 122" descr="s">
          <a:extLst>
            <a:ext uri="{FF2B5EF4-FFF2-40B4-BE49-F238E27FC236}">
              <a16:creationId xmlns:a16="http://schemas.microsoft.com/office/drawing/2014/main" xmlns="" id="{22391092-8F8C-4770-8907-FF813E700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8" name="Picture 123" descr="s">
          <a:extLst>
            <a:ext uri="{FF2B5EF4-FFF2-40B4-BE49-F238E27FC236}">
              <a16:creationId xmlns:a16="http://schemas.microsoft.com/office/drawing/2014/main" xmlns="" id="{C892AF39-BB4C-4DE0-898E-20FFBA6B3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49" name="Picture 124" descr="s">
          <a:extLst>
            <a:ext uri="{FF2B5EF4-FFF2-40B4-BE49-F238E27FC236}">
              <a16:creationId xmlns:a16="http://schemas.microsoft.com/office/drawing/2014/main" xmlns="" id="{D6B3034B-411C-4A1B-961F-FF8E48D950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0" name="Picture 125" descr="s">
          <a:extLst>
            <a:ext uri="{FF2B5EF4-FFF2-40B4-BE49-F238E27FC236}">
              <a16:creationId xmlns:a16="http://schemas.microsoft.com/office/drawing/2014/main" xmlns="" id="{999FDA73-8DAE-4ACA-B049-60D7B1CC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1" name="Picture 126" descr="s">
          <a:extLst>
            <a:ext uri="{FF2B5EF4-FFF2-40B4-BE49-F238E27FC236}">
              <a16:creationId xmlns:a16="http://schemas.microsoft.com/office/drawing/2014/main" xmlns="" id="{3113B655-EA2D-432C-BDF6-DD918D585F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2" name="Picture 127" descr="s">
          <a:extLst>
            <a:ext uri="{FF2B5EF4-FFF2-40B4-BE49-F238E27FC236}">
              <a16:creationId xmlns:a16="http://schemas.microsoft.com/office/drawing/2014/main" xmlns="" id="{E1AD7747-8D65-4F89-BFB1-7FB9F41522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3" name="Picture 128" descr="s">
          <a:extLst>
            <a:ext uri="{FF2B5EF4-FFF2-40B4-BE49-F238E27FC236}">
              <a16:creationId xmlns:a16="http://schemas.microsoft.com/office/drawing/2014/main" xmlns="" id="{76814BF5-6128-4B68-A6C9-6037FFEBE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4" name="Picture 129" descr="s">
          <a:extLst>
            <a:ext uri="{FF2B5EF4-FFF2-40B4-BE49-F238E27FC236}">
              <a16:creationId xmlns:a16="http://schemas.microsoft.com/office/drawing/2014/main" xmlns="" id="{C2525FED-580B-4874-8823-012372702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5" name="Picture 130" descr="s">
          <a:extLst>
            <a:ext uri="{FF2B5EF4-FFF2-40B4-BE49-F238E27FC236}">
              <a16:creationId xmlns:a16="http://schemas.microsoft.com/office/drawing/2014/main" xmlns="" id="{B89D700A-1D91-43D8-8560-28804557E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6" name="Picture 131" descr="s">
          <a:extLst>
            <a:ext uri="{FF2B5EF4-FFF2-40B4-BE49-F238E27FC236}">
              <a16:creationId xmlns:a16="http://schemas.microsoft.com/office/drawing/2014/main" xmlns="" id="{2BA7CCD3-DE5C-4D5C-BDE2-07FCC72222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7" name="Picture 132" descr="s">
          <a:extLst>
            <a:ext uri="{FF2B5EF4-FFF2-40B4-BE49-F238E27FC236}">
              <a16:creationId xmlns:a16="http://schemas.microsoft.com/office/drawing/2014/main" xmlns="" id="{DC6CCD05-299B-4717-BA0E-2056794AC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8" name="Picture 133" descr="s">
          <a:extLst>
            <a:ext uri="{FF2B5EF4-FFF2-40B4-BE49-F238E27FC236}">
              <a16:creationId xmlns:a16="http://schemas.microsoft.com/office/drawing/2014/main" xmlns="" id="{09CF84A1-6A81-4E8C-8402-F7C7A7F59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59" name="Picture 134" descr="s">
          <a:extLst>
            <a:ext uri="{FF2B5EF4-FFF2-40B4-BE49-F238E27FC236}">
              <a16:creationId xmlns:a16="http://schemas.microsoft.com/office/drawing/2014/main" xmlns="" id="{A0B65790-E8E2-4484-9BE4-71AE1AFD9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0" name="Picture 135" descr="s">
          <a:extLst>
            <a:ext uri="{FF2B5EF4-FFF2-40B4-BE49-F238E27FC236}">
              <a16:creationId xmlns:a16="http://schemas.microsoft.com/office/drawing/2014/main" xmlns="" id="{172A0153-AC9B-4106-9B4C-5F0C0BECC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1" name="Picture 136" descr="s">
          <a:extLst>
            <a:ext uri="{FF2B5EF4-FFF2-40B4-BE49-F238E27FC236}">
              <a16:creationId xmlns:a16="http://schemas.microsoft.com/office/drawing/2014/main" xmlns="" id="{81391485-3930-4DA5-AFD3-4E5B1D2BE6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2" name="Picture 137" descr="s">
          <a:extLst>
            <a:ext uri="{FF2B5EF4-FFF2-40B4-BE49-F238E27FC236}">
              <a16:creationId xmlns:a16="http://schemas.microsoft.com/office/drawing/2014/main" xmlns="" id="{45D22361-396A-4429-88DC-B1A907415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3" name="Picture 138" descr="s">
          <a:extLst>
            <a:ext uri="{FF2B5EF4-FFF2-40B4-BE49-F238E27FC236}">
              <a16:creationId xmlns:a16="http://schemas.microsoft.com/office/drawing/2014/main" xmlns="" id="{26EE9F9C-D72D-484B-82C7-8CF16BADE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4" name="Picture 139" descr="s">
          <a:extLst>
            <a:ext uri="{FF2B5EF4-FFF2-40B4-BE49-F238E27FC236}">
              <a16:creationId xmlns:a16="http://schemas.microsoft.com/office/drawing/2014/main" xmlns="" id="{DDC09A98-0F50-4B48-9446-88CB64124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5" name="Picture 140" descr="s">
          <a:extLst>
            <a:ext uri="{FF2B5EF4-FFF2-40B4-BE49-F238E27FC236}">
              <a16:creationId xmlns:a16="http://schemas.microsoft.com/office/drawing/2014/main" xmlns="" id="{3B7962E5-2E50-45C4-AA96-4FCAAA24F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6" name="Picture 141" descr="s">
          <a:extLst>
            <a:ext uri="{FF2B5EF4-FFF2-40B4-BE49-F238E27FC236}">
              <a16:creationId xmlns:a16="http://schemas.microsoft.com/office/drawing/2014/main" xmlns="" id="{AC43A5D4-BED1-4F43-BBF3-9F55507B3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7" name="Picture 142" descr="s">
          <a:extLst>
            <a:ext uri="{FF2B5EF4-FFF2-40B4-BE49-F238E27FC236}">
              <a16:creationId xmlns:a16="http://schemas.microsoft.com/office/drawing/2014/main" xmlns="" id="{BBFAFED8-734B-4250-B0A3-26F0D2D5F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8" name="Picture 143" descr="s">
          <a:extLst>
            <a:ext uri="{FF2B5EF4-FFF2-40B4-BE49-F238E27FC236}">
              <a16:creationId xmlns:a16="http://schemas.microsoft.com/office/drawing/2014/main" xmlns="" id="{ED32585F-066D-4735-B830-30391A630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69" name="Picture 144" descr="s">
          <a:extLst>
            <a:ext uri="{FF2B5EF4-FFF2-40B4-BE49-F238E27FC236}">
              <a16:creationId xmlns:a16="http://schemas.microsoft.com/office/drawing/2014/main" xmlns="" id="{BB0138AA-84DF-4B56-A91B-C7A97C35D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0" name="Picture 145" descr="s">
          <a:extLst>
            <a:ext uri="{FF2B5EF4-FFF2-40B4-BE49-F238E27FC236}">
              <a16:creationId xmlns:a16="http://schemas.microsoft.com/office/drawing/2014/main" xmlns="" id="{8B535364-70C5-48BF-8BF2-A997138199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1" name="Picture 146" descr="s">
          <a:extLst>
            <a:ext uri="{FF2B5EF4-FFF2-40B4-BE49-F238E27FC236}">
              <a16:creationId xmlns:a16="http://schemas.microsoft.com/office/drawing/2014/main" xmlns="" id="{01479589-F97D-4046-BE9A-5C4359CD4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2" name="Picture 147" descr="s">
          <a:extLst>
            <a:ext uri="{FF2B5EF4-FFF2-40B4-BE49-F238E27FC236}">
              <a16:creationId xmlns:a16="http://schemas.microsoft.com/office/drawing/2014/main" xmlns="" id="{C67A9F08-CB35-4D7B-B68C-E7D0D9600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3" name="Picture 148" descr="s">
          <a:extLst>
            <a:ext uri="{FF2B5EF4-FFF2-40B4-BE49-F238E27FC236}">
              <a16:creationId xmlns:a16="http://schemas.microsoft.com/office/drawing/2014/main" xmlns="" id="{CD7876AB-D6B7-4514-825C-C097D46FC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4" name="Picture 149" descr="s">
          <a:extLst>
            <a:ext uri="{FF2B5EF4-FFF2-40B4-BE49-F238E27FC236}">
              <a16:creationId xmlns:a16="http://schemas.microsoft.com/office/drawing/2014/main" xmlns="" id="{EC443F5C-5EFF-436F-A99D-85338190F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5" name="Picture 150" descr="s">
          <a:extLst>
            <a:ext uri="{FF2B5EF4-FFF2-40B4-BE49-F238E27FC236}">
              <a16:creationId xmlns:a16="http://schemas.microsoft.com/office/drawing/2014/main" xmlns="" id="{14D56544-13D3-4DB5-BD62-0A0DC514D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6" name="Picture 151" descr="s">
          <a:extLst>
            <a:ext uri="{FF2B5EF4-FFF2-40B4-BE49-F238E27FC236}">
              <a16:creationId xmlns:a16="http://schemas.microsoft.com/office/drawing/2014/main" xmlns="" id="{DAEF4693-C87D-4863-B0C9-CB28C36A5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7" name="Picture 152" descr="s">
          <a:extLst>
            <a:ext uri="{FF2B5EF4-FFF2-40B4-BE49-F238E27FC236}">
              <a16:creationId xmlns:a16="http://schemas.microsoft.com/office/drawing/2014/main" xmlns="" id="{E2D7EEB0-586F-4BC1-9E00-AD595024D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8" name="Picture 153" descr="s">
          <a:extLst>
            <a:ext uri="{FF2B5EF4-FFF2-40B4-BE49-F238E27FC236}">
              <a16:creationId xmlns:a16="http://schemas.microsoft.com/office/drawing/2014/main" xmlns="" id="{0FE279CD-063C-4774-9FD5-503846E0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79" name="Picture 154" descr="s">
          <a:extLst>
            <a:ext uri="{FF2B5EF4-FFF2-40B4-BE49-F238E27FC236}">
              <a16:creationId xmlns:a16="http://schemas.microsoft.com/office/drawing/2014/main" xmlns="" id="{AA562376-9FB2-4534-A1C9-41ABE9489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0" name="Picture 155" descr="s">
          <a:extLst>
            <a:ext uri="{FF2B5EF4-FFF2-40B4-BE49-F238E27FC236}">
              <a16:creationId xmlns:a16="http://schemas.microsoft.com/office/drawing/2014/main" xmlns="" id="{CECAE060-7EC8-4628-B177-3AA3FE3509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1" name="Picture 156" descr="s">
          <a:extLst>
            <a:ext uri="{FF2B5EF4-FFF2-40B4-BE49-F238E27FC236}">
              <a16:creationId xmlns:a16="http://schemas.microsoft.com/office/drawing/2014/main" xmlns="" id="{71ECE6AC-401A-4C77-A8B1-BE48B8AFCE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2" name="Picture 157" descr="s">
          <a:extLst>
            <a:ext uri="{FF2B5EF4-FFF2-40B4-BE49-F238E27FC236}">
              <a16:creationId xmlns:a16="http://schemas.microsoft.com/office/drawing/2014/main" xmlns="" id="{85384631-BF85-40EA-AFAD-B0EF62EEB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3" name="Picture 158" descr="s">
          <a:extLst>
            <a:ext uri="{FF2B5EF4-FFF2-40B4-BE49-F238E27FC236}">
              <a16:creationId xmlns:a16="http://schemas.microsoft.com/office/drawing/2014/main" xmlns="" id="{D82BB524-D402-477D-A999-CF1E2E12C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4" name="Picture 159" descr="s">
          <a:extLst>
            <a:ext uri="{FF2B5EF4-FFF2-40B4-BE49-F238E27FC236}">
              <a16:creationId xmlns:a16="http://schemas.microsoft.com/office/drawing/2014/main" xmlns="" id="{67EB8A38-08C6-47AA-A43F-147E45DC1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5" name="Picture 160" descr="s">
          <a:extLst>
            <a:ext uri="{FF2B5EF4-FFF2-40B4-BE49-F238E27FC236}">
              <a16:creationId xmlns:a16="http://schemas.microsoft.com/office/drawing/2014/main" xmlns="" id="{929D0372-8BA8-4511-BF43-001C02401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7620</xdr:colOff>
      <xdr:row>10</xdr:row>
      <xdr:rowOff>7620</xdr:rowOff>
    </xdr:to>
    <xdr:pic>
      <xdr:nvPicPr>
        <xdr:cNvPr id="386" name="Picture 161" descr="s">
          <a:extLst>
            <a:ext uri="{FF2B5EF4-FFF2-40B4-BE49-F238E27FC236}">
              <a16:creationId xmlns:a16="http://schemas.microsoft.com/office/drawing/2014/main" xmlns="" id="{933308C7-A41B-4413-8E41-7798E8ED8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001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87" name="Picture 1" descr="s">
          <a:extLst>
            <a:ext uri="{FF2B5EF4-FFF2-40B4-BE49-F238E27FC236}">
              <a16:creationId xmlns:a16="http://schemas.microsoft.com/office/drawing/2014/main" xmlns="" id="{01BB75E3-EC60-4C30-B283-7D01057BE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88" name="Picture 2" descr="s">
          <a:extLst>
            <a:ext uri="{FF2B5EF4-FFF2-40B4-BE49-F238E27FC236}">
              <a16:creationId xmlns:a16="http://schemas.microsoft.com/office/drawing/2014/main" xmlns="" id="{4A1F339D-F4CE-4340-8EF3-ADB7113BF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89" name="Picture 3" descr="s">
          <a:extLst>
            <a:ext uri="{FF2B5EF4-FFF2-40B4-BE49-F238E27FC236}">
              <a16:creationId xmlns:a16="http://schemas.microsoft.com/office/drawing/2014/main" xmlns="" id="{39E879FA-0C00-4FF1-B89D-C7DEF8EE1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0" name="Picture 4" descr="s">
          <a:extLst>
            <a:ext uri="{FF2B5EF4-FFF2-40B4-BE49-F238E27FC236}">
              <a16:creationId xmlns:a16="http://schemas.microsoft.com/office/drawing/2014/main" xmlns="" id="{671753DC-225E-43B1-A559-313B60547A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1" name="Picture 5" descr="s">
          <a:extLst>
            <a:ext uri="{FF2B5EF4-FFF2-40B4-BE49-F238E27FC236}">
              <a16:creationId xmlns:a16="http://schemas.microsoft.com/office/drawing/2014/main" xmlns="" id="{1DDC4EBD-2E81-48B3-A559-FCBBC9ECC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2" name="Picture 6" descr="s">
          <a:extLst>
            <a:ext uri="{FF2B5EF4-FFF2-40B4-BE49-F238E27FC236}">
              <a16:creationId xmlns:a16="http://schemas.microsoft.com/office/drawing/2014/main" xmlns="" id="{2D509CB3-F75D-4301-AAE3-BF7C386E2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3" name="Picture 7" descr="s">
          <a:extLst>
            <a:ext uri="{FF2B5EF4-FFF2-40B4-BE49-F238E27FC236}">
              <a16:creationId xmlns:a16="http://schemas.microsoft.com/office/drawing/2014/main" xmlns="" id="{E3A55DFF-AC8B-4C9F-AF63-BEA846672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4" name="Picture 8" descr="s">
          <a:extLst>
            <a:ext uri="{FF2B5EF4-FFF2-40B4-BE49-F238E27FC236}">
              <a16:creationId xmlns:a16="http://schemas.microsoft.com/office/drawing/2014/main" xmlns="" id="{CF59A748-5838-4F62-B012-52C933BE2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5" name="Picture 9" descr="s">
          <a:extLst>
            <a:ext uri="{FF2B5EF4-FFF2-40B4-BE49-F238E27FC236}">
              <a16:creationId xmlns:a16="http://schemas.microsoft.com/office/drawing/2014/main" xmlns="" id="{00F2C9CE-2318-4076-AB41-DCC37F5A6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6" name="Picture 10" descr="s">
          <a:extLst>
            <a:ext uri="{FF2B5EF4-FFF2-40B4-BE49-F238E27FC236}">
              <a16:creationId xmlns:a16="http://schemas.microsoft.com/office/drawing/2014/main" xmlns="" id="{EA91CA5F-2F94-4845-A26D-630296966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7" name="Picture 11" descr="s">
          <a:extLst>
            <a:ext uri="{FF2B5EF4-FFF2-40B4-BE49-F238E27FC236}">
              <a16:creationId xmlns:a16="http://schemas.microsoft.com/office/drawing/2014/main" xmlns="" id="{886112B6-BFAD-4F45-AD10-B0E0C4CF6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8" name="Picture 12" descr="s">
          <a:extLst>
            <a:ext uri="{FF2B5EF4-FFF2-40B4-BE49-F238E27FC236}">
              <a16:creationId xmlns:a16="http://schemas.microsoft.com/office/drawing/2014/main" xmlns="" id="{D96793B7-ABA6-485D-AFA2-C7BB865FB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399" name="Picture 13" descr="s">
          <a:extLst>
            <a:ext uri="{FF2B5EF4-FFF2-40B4-BE49-F238E27FC236}">
              <a16:creationId xmlns:a16="http://schemas.microsoft.com/office/drawing/2014/main" xmlns="" id="{3E4B2D5D-01BD-443E-97FB-DD286F6DF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0" name="Picture 14" descr="s">
          <a:extLst>
            <a:ext uri="{FF2B5EF4-FFF2-40B4-BE49-F238E27FC236}">
              <a16:creationId xmlns:a16="http://schemas.microsoft.com/office/drawing/2014/main" xmlns="" id="{C81A728C-38E9-4561-8CAC-310986587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1" name="Picture 15" descr="s">
          <a:extLst>
            <a:ext uri="{FF2B5EF4-FFF2-40B4-BE49-F238E27FC236}">
              <a16:creationId xmlns:a16="http://schemas.microsoft.com/office/drawing/2014/main" xmlns="" id="{DB340C9D-912F-4E07-9DC0-0C859A5F78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2" name="Picture 16" descr="s">
          <a:extLst>
            <a:ext uri="{FF2B5EF4-FFF2-40B4-BE49-F238E27FC236}">
              <a16:creationId xmlns:a16="http://schemas.microsoft.com/office/drawing/2014/main" xmlns="" id="{CA70984E-B359-469A-B276-E8B7021B1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3" name="Picture 17" descr="s">
          <a:extLst>
            <a:ext uri="{FF2B5EF4-FFF2-40B4-BE49-F238E27FC236}">
              <a16:creationId xmlns:a16="http://schemas.microsoft.com/office/drawing/2014/main" xmlns="" id="{9A3814D4-BDAF-4A7B-9E37-185D0B08C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4" name="Picture 18" descr="s">
          <a:extLst>
            <a:ext uri="{FF2B5EF4-FFF2-40B4-BE49-F238E27FC236}">
              <a16:creationId xmlns:a16="http://schemas.microsoft.com/office/drawing/2014/main" xmlns="" id="{985D5D9F-0EF8-401B-B98E-592C66D12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5" name="Picture 19" descr="s">
          <a:extLst>
            <a:ext uri="{FF2B5EF4-FFF2-40B4-BE49-F238E27FC236}">
              <a16:creationId xmlns:a16="http://schemas.microsoft.com/office/drawing/2014/main" xmlns="" id="{6C565B1E-07A3-4D77-ADDA-4FBF00A6D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6" name="Picture 20" descr="s">
          <a:extLst>
            <a:ext uri="{FF2B5EF4-FFF2-40B4-BE49-F238E27FC236}">
              <a16:creationId xmlns:a16="http://schemas.microsoft.com/office/drawing/2014/main" xmlns="" id="{13159FF7-751C-4097-A9F1-59520B39D7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7" name="Picture 21" descr="s">
          <a:extLst>
            <a:ext uri="{FF2B5EF4-FFF2-40B4-BE49-F238E27FC236}">
              <a16:creationId xmlns:a16="http://schemas.microsoft.com/office/drawing/2014/main" xmlns="" id="{D8F8E186-C676-45CE-9A5C-BC8230586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8" name="Picture 22" descr="s">
          <a:extLst>
            <a:ext uri="{FF2B5EF4-FFF2-40B4-BE49-F238E27FC236}">
              <a16:creationId xmlns:a16="http://schemas.microsoft.com/office/drawing/2014/main" xmlns="" id="{4221A44C-73EC-4DFE-9C6A-079C1FD5B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09" name="Picture 23" descr="s">
          <a:extLst>
            <a:ext uri="{FF2B5EF4-FFF2-40B4-BE49-F238E27FC236}">
              <a16:creationId xmlns:a16="http://schemas.microsoft.com/office/drawing/2014/main" xmlns="" id="{2E37DC1E-FD48-4908-B65E-C393CCA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0" name="Picture 24" descr="s">
          <a:extLst>
            <a:ext uri="{FF2B5EF4-FFF2-40B4-BE49-F238E27FC236}">
              <a16:creationId xmlns:a16="http://schemas.microsoft.com/office/drawing/2014/main" xmlns="" id="{579385E4-7967-43C1-8636-37228C7B0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1" name="Picture 25" descr="s">
          <a:extLst>
            <a:ext uri="{FF2B5EF4-FFF2-40B4-BE49-F238E27FC236}">
              <a16:creationId xmlns:a16="http://schemas.microsoft.com/office/drawing/2014/main" xmlns="" id="{F714F8D6-D520-4811-BD28-58F14CE2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2" name="Picture 26" descr="s">
          <a:extLst>
            <a:ext uri="{FF2B5EF4-FFF2-40B4-BE49-F238E27FC236}">
              <a16:creationId xmlns:a16="http://schemas.microsoft.com/office/drawing/2014/main" xmlns="" id="{0092E198-DC8A-44F3-AF63-50220CDF7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3" name="Picture 27" descr="s">
          <a:extLst>
            <a:ext uri="{FF2B5EF4-FFF2-40B4-BE49-F238E27FC236}">
              <a16:creationId xmlns:a16="http://schemas.microsoft.com/office/drawing/2014/main" xmlns="" id="{4FD6E527-FF83-45E1-A3E1-E155F0ED3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4" name="Picture 28" descr="s">
          <a:extLst>
            <a:ext uri="{FF2B5EF4-FFF2-40B4-BE49-F238E27FC236}">
              <a16:creationId xmlns:a16="http://schemas.microsoft.com/office/drawing/2014/main" xmlns="" id="{363DD9C3-4A85-4F6D-8357-04D5C11AD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5" name="Picture 29" descr="s">
          <a:extLst>
            <a:ext uri="{FF2B5EF4-FFF2-40B4-BE49-F238E27FC236}">
              <a16:creationId xmlns:a16="http://schemas.microsoft.com/office/drawing/2014/main" xmlns="" id="{8639EEBA-38BA-4C49-82EC-45243C090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6" name="Picture 30" descr="s">
          <a:extLst>
            <a:ext uri="{FF2B5EF4-FFF2-40B4-BE49-F238E27FC236}">
              <a16:creationId xmlns:a16="http://schemas.microsoft.com/office/drawing/2014/main" xmlns="" id="{0EEB674A-85B1-4F19-877E-79343AE87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7" name="Picture 31" descr="s">
          <a:extLst>
            <a:ext uri="{FF2B5EF4-FFF2-40B4-BE49-F238E27FC236}">
              <a16:creationId xmlns:a16="http://schemas.microsoft.com/office/drawing/2014/main" xmlns="" id="{3FBF3376-64B5-479A-87CD-60F8EB51F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7620</xdr:colOff>
      <xdr:row>15</xdr:row>
      <xdr:rowOff>7620</xdr:rowOff>
    </xdr:to>
    <xdr:pic>
      <xdr:nvPicPr>
        <xdr:cNvPr id="418" name="Picture 32" descr="s">
          <a:extLst>
            <a:ext uri="{FF2B5EF4-FFF2-40B4-BE49-F238E27FC236}">
              <a16:creationId xmlns:a16="http://schemas.microsoft.com/office/drawing/2014/main" xmlns="" id="{DCA43A5B-FFDB-41C1-9A51-8477A56A3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11</xdr:row>
      <xdr:rowOff>0</xdr:rowOff>
    </xdr:from>
    <xdr:ext cx="7620" cy="7620"/>
    <xdr:pic>
      <xdr:nvPicPr>
        <xdr:cNvPr id="515" name="Picture 98" descr="s">
          <a:extLst>
            <a:ext uri="{FF2B5EF4-FFF2-40B4-BE49-F238E27FC236}">
              <a16:creationId xmlns:a16="http://schemas.microsoft.com/office/drawing/2014/main" xmlns="" id="{F79C0004-DE9B-4974-89E1-650455BC7D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16" name="Picture 99" descr="s">
          <a:extLst>
            <a:ext uri="{FF2B5EF4-FFF2-40B4-BE49-F238E27FC236}">
              <a16:creationId xmlns:a16="http://schemas.microsoft.com/office/drawing/2014/main" xmlns="" id="{E79377B3-5560-424B-AD6E-1DCC52E4B4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17" name="Picture 100" descr="s">
          <a:extLst>
            <a:ext uri="{FF2B5EF4-FFF2-40B4-BE49-F238E27FC236}">
              <a16:creationId xmlns:a16="http://schemas.microsoft.com/office/drawing/2014/main" xmlns="" id="{FF7F20CB-69D7-4EEE-8E9B-545FAC241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18" name="Picture 101" descr="s">
          <a:extLst>
            <a:ext uri="{FF2B5EF4-FFF2-40B4-BE49-F238E27FC236}">
              <a16:creationId xmlns:a16="http://schemas.microsoft.com/office/drawing/2014/main" xmlns="" id="{7470DBBB-A1C9-4053-B97B-7FE746C2EE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19" name="Picture 102" descr="s">
          <a:extLst>
            <a:ext uri="{FF2B5EF4-FFF2-40B4-BE49-F238E27FC236}">
              <a16:creationId xmlns:a16="http://schemas.microsoft.com/office/drawing/2014/main" xmlns="" id="{21EF5177-9DD3-4CCF-8824-A1A438F39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0" name="Picture 103" descr="s">
          <a:extLst>
            <a:ext uri="{FF2B5EF4-FFF2-40B4-BE49-F238E27FC236}">
              <a16:creationId xmlns:a16="http://schemas.microsoft.com/office/drawing/2014/main" xmlns="" id="{B3297965-CFE2-4D2B-8C85-A86369BC8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1" name="Picture 104" descr="s">
          <a:extLst>
            <a:ext uri="{FF2B5EF4-FFF2-40B4-BE49-F238E27FC236}">
              <a16:creationId xmlns:a16="http://schemas.microsoft.com/office/drawing/2014/main" xmlns="" id="{B2B45003-715F-4587-8472-68CFAA59D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2" name="Picture 105" descr="s">
          <a:extLst>
            <a:ext uri="{FF2B5EF4-FFF2-40B4-BE49-F238E27FC236}">
              <a16:creationId xmlns:a16="http://schemas.microsoft.com/office/drawing/2014/main" xmlns="" id="{E47BD7A7-1AB6-47CF-BC87-301462FC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3" name="Picture 106" descr="s">
          <a:extLst>
            <a:ext uri="{FF2B5EF4-FFF2-40B4-BE49-F238E27FC236}">
              <a16:creationId xmlns:a16="http://schemas.microsoft.com/office/drawing/2014/main" xmlns="" id="{2AFBDA94-F229-4DE3-A970-91A0F412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4" name="Picture 107" descr="s">
          <a:extLst>
            <a:ext uri="{FF2B5EF4-FFF2-40B4-BE49-F238E27FC236}">
              <a16:creationId xmlns:a16="http://schemas.microsoft.com/office/drawing/2014/main" xmlns="" id="{389ECA43-580E-48B1-893E-D0FD9D893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5" name="Picture 108" descr="s">
          <a:extLst>
            <a:ext uri="{FF2B5EF4-FFF2-40B4-BE49-F238E27FC236}">
              <a16:creationId xmlns:a16="http://schemas.microsoft.com/office/drawing/2014/main" xmlns="" id="{D29754DE-76DC-41C2-A154-6FFC87B2B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6" name="Picture 109" descr="s">
          <a:extLst>
            <a:ext uri="{FF2B5EF4-FFF2-40B4-BE49-F238E27FC236}">
              <a16:creationId xmlns:a16="http://schemas.microsoft.com/office/drawing/2014/main" xmlns="" id="{BBC5472C-81CD-428C-88D7-911C0FED14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7" name="Picture 110" descr="s">
          <a:extLst>
            <a:ext uri="{FF2B5EF4-FFF2-40B4-BE49-F238E27FC236}">
              <a16:creationId xmlns:a16="http://schemas.microsoft.com/office/drawing/2014/main" xmlns="" id="{D4D2C178-AF24-4ABA-89F4-5D4AD4E1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8" name="Picture 111" descr="s">
          <a:extLst>
            <a:ext uri="{FF2B5EF4-FFF2-40B4-BE49-F238E27FC236}">
              <a16:creationId xmlns:a16="http://schemas.microsoft.com/office/drawing/2014/main" xmlns="" id="{2E403AEF-9E5F-4630-B1B7-C3CD19708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29" name="Picture 112" descr="s">
          <a:extLst>
            <a:ext uri="{FF2B5EF4-FFF2-40B4-BE49-F238E27FC236}">
              <a16:creationId xmlns:a16="http://schemas.microsoft.com/office/drawing/2014/main" xmlns="" id="{D9CAC2D6-2626-4BE0-BF8C-C4076503B4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0" name="Picture 113" descr="s">
          <a:extLst>
            <a:ext uri="{FF2B5EF4-FFF2-40B4-BE49-F238E27FC236}">
              <a16:creationId xmlns:a16="http://schemas.microsoft.com/office/drawing/2014/main" xmlns="" id="{232F89CC-D6CC-41E2-9D36-ECB1699E8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1" name="Picture 114" descr="s">
          <a:extLst>
            <a:ext uri="{FF2B5EF4-FFF2-40B4-BE49-F238E27FC236}">
              <a16:creationId xmlns:a16="http://schemas.microsoft.com/office/drawing/2014/main" xmlns="" id="{69EB02C9-AF24-4239-A394-B395BD17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2" name="Picture 115" descr="s">
          <a:extLst>
            <a:ext uri="{FF2B5EF4-FFF2-40B4-BE49-F238E27FC236}">
              <a16:creationId xmlns:a16="http://schemas.microsoft.com/office/drawing/2014/main" xmlns="" id="{F8421D18-821E-41C6-8486-D3475AE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3" name="Picture 116" descr="s">
          <a:extLst>
            <a:ext uri="{FF2B5EF4-FFF2-40B4-BE49-F238E27FC236}">
              <a16:creationId xmlns:a16="http://schemas.microsoft.com/office/drawing/2014/main" xmlns="" id="{DEC4E24F-AA85-410B-B0B5-CE14D9820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4" name="Picture 117" descr="s">
          <a:extLst>
            <a:ext uri="{FF2B5EF4-FFF2-40B4-BE49-F238E27FC236}">
              <a16:creationId xmlns:a16="http://schemas.microsoft.com/office/drawing/2014/main" xmlns="" id="{235114CB-0E51-42DA-9E87-0DB1BB103F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5" name="Picture 118" descr="s">
          <a:extLst>
            <a:ext uri="{FF2B5EF4-FFF2-40B4-BE49-F238E27FC236}">
              <a16:creationId xmlns:a16="http://schemas.microsoft.com/office/drawing/2014/main" xmlns="" id="{738DB4E2-8EA7-4FCE-B057-C66658098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6" name="Picture 119" descr="s">
          <a:extLst>
            <a:ext uri="{FF2B5EF4-FFF2-40B4-BE49-F238E27FC236}">
              <a16:creationId xmlns:a16="http://schemas.microsoft.com/office/drawing/2014/main" xmlns="" id="{DDBAC365-DC30-4E5A-AF46-79F9DBF09B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7" name="Picture 120" descr="s">
          <a:extLst>
            <a:ext uri="{FF2B5EF4-FFF2-40B4-BE49-F238E27FC236}">
              <a16:creationId xmlns:a16="http://schemas.microsoft.com/office/drawing/2014/main" xmlns="" id="{27E3B05A-A5C8-4261-81EA-C0F8DDA9CF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8" name="Picture 121" descr="s">
          <a:extLst>
            <a:ext uri="{FF2B5EF4-FFF2-40B4-BE49-F238E27FC236}">
              <a16:creationId xmlns:a16="http://schemas.microsoft.com/office/drawing/2014/main" xmlns="" id="{C6915D7B-B8BE-4959-87AE-5607BB692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39" name="Picture 122" descr="s">
          <a:extLst>
            <a:ext uri="{FF2B5EF4-FFF2-40B4-BE49-F238E27FC236}">
              <a16:creationId xmlns:a16="http://schemas.microsoft.com/office/drawing/2014/main" xmlns="" id="{22391092-8F8C-4770-8907-FF813E700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0" name="Picture 123" descr="s">
          <a:extLst>
            <a:ext uri="{FF2B5EF4-FFF2-40B4-BE49-F238E27FC236}">
              <a16:creationId xmlns:a16="http://schemas.microsoft.com/office/drawing/2014/main" xmlns="" id="{C892AF39-BB4C-4DE0-898E-20FFBA6B3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1" name="Picture 124" descr="s">
          <a:extLst>
            <a:ext uri="{FF2B5EF4-FFF2-40B4-BE49-F238E27FC236}">
              <a16:creationId xmlns:a16="http://schemas.microsoft.com/office/drawing/2014/main" xmlns="" id="{D6B3034B-411C-4A1B-961F-FF8E48D950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2" name="Picture 125" descr="s">
          <a:extLst>
            <a:ext uri="{FF2B5EF4-FFF2-40B4-BE49-F238E27FC236}">
              <a16:creationId xmlns:a16="http://schemas.microsoft.com/office/drawing/2014/main" xmlns="" id="{999FDA73-8DAE-4ACA-B049-60D7B1CC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3" name="Picture 126" descr="s">
          <a:extLst>
            <a:ext uri="{FF2B5EF4-FFF2-40B4-BE49-F238E27FC236}">
              <a16:creationId xmlns:a16="http://schemas.microsoft.com/office/drawing/2014/main" xmlns="" id="{3113B655-EA2D-432C-BDF6-DD918D585F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4" name="Picture 127" descr="s">
          <a:extLst>
            <a:ext uri="{FF2B5EF4-FFF2-40B4-BE49-F238E27FC236}">
              <a16:creationId xmlns:a16="http://schemas.microsoft.com/office/drawing/2014/main" xmlns="" id="{E1AD7747-8D65-4F89-BFB1-7FB9F41522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5" name="Picture 128" descr="s">
          <a:extLst>
            <a:ext uri="{FF2B5EF4-FFF2-40B4-BE49-F238E27FC236}">
              <a16:creationId xmlns:a16="http://schemas.microsoft.com/office/drawing/2014/main" xmlns="" id="{76814BF5-6128-4B68-A6C9-6037FFEBE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6" name="Picture 129" descr="s">
          <a:extLst>
            <a:ext uri="{FF2B5EF4-FFF2-40B4-BE49-F238E27FC236}">
              <a16:creationId xmlns:a16="http://schemas.microsoft.com/office/drawing/2014/main" xmlns="" id="{C2525FED-580B-4874-8823-012372702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7" name="Picture 130" descr="s">
          <a:extLst>
            <a:ext uri="{FF2B5EF4-FFF2-40B4-BE49-F238E27FC236}">
              <a16:creationId xmlns:a16="http://schemas.microsoft.com/office/drawing/2014/main" xmlns="" id="{B89D700A-1D91-43D8-8560-28804557E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8" name="Picture 131" descr="s">
          <a:extLst>
            <a:ext uri="{FF2B5EF4-FFF2-40B4-BE49-F238E27FC236}">
              <a16:creationId xmlns:a16="http://schemas.microsoft.com/office/drawing/2014/main" xmlns="" id="{2BA7CCD3-DE5C-4D5C-BDE2-07FCC72222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49" name="Picture 132" descr="s">
          <a:extLst>
            <a:ext uri="{FF2B5EF4-FFF2-40B4-BE49-F238E27FC236}">
              <a16:creationId xmlns:a16="http://schemas.microsoft.com/office/drawing/2014/main" xmlns="" id="{DC6CCD05-299B-4717-BA0E-2056794AC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0" name="Picture 133" descr="s">
          <a:extLst>
            <a:ext uri="{FF2B5EF4-FFF2-40B4-BE49-F238E27FC236}">
              <a16:creationId xmlns:a16="http://schemas.microsoft.com/office/drawing/2014/main" xmlns="" id="{09CF84A1-6A81-4E8C-8402-F7C7A7F59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1" name="Picture 134" descr="s">
          <a:extLst>
            <a:ext uri="{FF2B5EF4-FFF2-40B4-BE49-F238E27FC236}">
              <a16:creationId xmlns:a16="http://schemas.microsoft.com/office/drawing/2014/main" xmlns="" id="{A0B65790-E8E2-4484-9BE4-71AE1AFD9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2" name="Picture 135" descr="s">
          <a:extLst>
            <a:ext uri="{FF2B5EF4-FFF2-40B4-BE49-F238E27FC236}">
              <a16:creationId xmlns:a16="http://schemas.microsoft.com/office/drawing/2014/main" xmlns="" id="{172A0153-AC9B-4106-9B4C-5F0C0BECC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3" name="Picture 136" descr="s">
          <a:extLst>
            <a:ext uri="{FF2B5EF4-FFF2-40B4-BE49-F238E27FC236}">
              <a16:creationId xmlns:a16="http://schemas.microsoft.com/office/drawing/2014/main" xmlns="" id="{81391485-3930-4DA5-AFD3-4E5B1D2BE6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4" name="Picture 137" descr="s">
          <a:extLst>
            <a:ext uri="{FF2B5EF4-FFF2-40B4-BE49-F238E27FC236}">
              <a16:creationId xmlns:a16="http://schemas.microsoft.com/office/drawing/2014/main" xmlns="" id="{45D22361-396A-4429-88DC-B1A907415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5" name="Picture 138" descr="s">
          <a:extLst>
            <a:ext uri="{FF2B5EF4-FFF2-40B4-BE49-F238E27FC236}">
              <a16:creationId xmlns:a16="http://schemas.microsoft.com/office/drawing/2014/main" xmlns="" id="{26EE9F9C-D72D-484B-82C7-8CF16BADE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6" name="Picture 139" descr="s">
          <a:extLst>
            <a:ext uri="{FF2B5EF4-FFF2-40B4-BE49-F238E27FC236}">
              <a16:creationId xmlns:a16="http://schemas.microsoft.com/office/drawing/2014/main" xmlns="" id="{DDC09A98-0F50-4B48-9446-88CB64124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7" name="Picture 140" descr="s">
          <a:extLst>
            <a:ext uri="{FF2B5EF4-FFF2-40B4-BE49-F238E27FC236}">
              <a16:creationId xmlns:a16="http://schemas.microsoft.com/office/drawing/2014/main" xmlns="" id="{3B7962E5-2E50-45C4-AA96-4FCAAA24F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8" name="Picture 141" descr="s">
          <a:extLst>
            <a:ext uri="{FF2B5EF4-FFF2-40B4-BE49-F238E27FC236}">
              <a16:creationId xmlns:a16="http://schemas.microsoft.com/office/drawing/2014/main" xmlns="" id="{AC43A5D4-BED1-4F43-BBF3-9F55507B3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59" name="Picture 142" descr="s">
          <a:extLst>
            <a:ext uri="{FF2B5EF4-FFF2-40B4-BE49-F238E27FC236}">
              <a16:creationId xmlns:a16="http://schemas.microsoft.com/office/drawing/2014/main" xmlns="" id="{BBFAFED8-734B-4250-B0A3-26F0D2D5F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0" name="Picture 143" descr="s">
          <a:extLst>
            <a:ext uri="{FF2B5EF4-FFF2-40B4-BE49-F238E27FC236}">
              <a16:creationId xmlns:a16="http://schemas.microsoft.com/office/drawing/2014/main" xmlns="" id="{ED32585F-066D-4735-B830-30391A6308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1" name="Picture 144" descr="s">
          <a:extLst>
            <a:ext uri="{FF2B5EF4-FFF2-40B4-BE49-F238E27FC236}">
              <a16:creationId xmlns:a16="http://schemas.microsoft.com/office/drawing/2014/main" xmlns="" id="{BB0138AA-84DF-4B56-A91B-C7A97C35D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2" name="Picture 145" descr="s">
          <a:extLst>
            <a:ext uri="{FF2B5EF4-FFF2-40B4-BE49-F238E27FC236}">
              <a16:creationId xmlns:a16="http://schemas.microsoft.com/office/drawing/2014/main" xmlns="" id="{8B535364-70C5-48BF-8BF2-A997138199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3" name="Picture 146" descr="s">
          <a:extLst>
            <a:ext uri="{FF2B5EF4-FFF2-40B4-BE49-F238E27FC236}">
              <a16:creationId xmlns:a16="http://schemas.microsoft.com/office/drawing/2014/main" xmlns="" id="{01479589-F97D-4046-BE9A-5C4359CD4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4" name="Picture 147" descr="s">
          <a:extLst>
            <a:ext uri="{FF2B5EF4-FFF2-40B4-BE49-F238E27FC236}">
              <a16:creationId xmlns:a16="http://schemas.microsoft.com/office/drawing/2014/main" xmlns="" id="{C67A9F08-CB35-4D7B-B68C-E7D0D96009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5" name="Picture 148" descr="s">
          <a:extLst>
            <a:ext uri="{FF2B5EF4-FFF2-40B4-BE49-F238E27FC236}">
              <a16:creationId xmlns:a16="http://schemas.microsoft.com/office/drawing/2014/main" xmlns="" id="{CD7876AB-D6B7-4514-825C-C097D46FC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6" name="Picture 149" descr="s">
          <a:extLst>
            <a:ext uri="{FF2B5EF4-FFF2-40B4-BE49-F238E27FC236}">
              <a16:creationId xmlns:a16="http://schemas.microsoft.com/office/drawing/2014/main" xmlns="" id="{EC443F5C-5EFF-436F-A99D-85338190F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7" name="Picture 150" descr="s">
          <a:extLst>
            <a:ext uri="{FF2B5EF4-FFF2-40B4-BE49-F238E27FC236}">
              <a16:creationId xmlns:a16="http://schemas.microsoft.com/office/drawing/2014/main" xmlns="" id="{14D56544-13D3-4DB5-BD62-0A0DC514D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8" name="Picture 151" descr="s">
          <a:extLst>
            <a:ext uri="{FF2B5EF4-FFF2-40B4-BE49-F238E27FC236}">
              <a16:creationId xmlns:a16="http://schemas.microsoft.com/office/drawing/2014/main" xmlns="" id="{DAEF4693-C87D-4863-B0C9-CB28C36A5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69" name="Picture 152" descr="s">
          <a:extLst>
            <a:ext uri="{FF2B5EF4-FFF2-40B4-BE49-F238E27FC236}">
              <a16:creationId xmlns:a16="http://schemas.microsoft.com/office/drawing/2014/main" xmlns="" id="{E2D7EEB0-586F-4BC1-9E00-AD595024D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0" name="Picture 153" descr="s">
          <a:extLst>
            <a:ext uri="{FF2B5EF4-FFF2-40B4-BE49-F238E27FC236}">
              <a16:creationId xmlns:a16="http://schemas.microsoft.com/office/drawing/2014/main" xmlns="" id="{0FE279CD-063C-4774-9FD5-503846E0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1" name="Picture 154" descr="s">
          <a:extLst>
            <a:ext uri="{FF2B5EF4-FFF2-40B4-BE49-F238E27FC236}">
              <a16:creationId xmlns:a16="http://schemas.microsoft.com/office/drawing/2014/main" xmlns="" id="{AA562376-9FB2-4534-A1C9-41ABE9489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2" name="Picture 155" descr="s">
          <a:extLst>
            <a:ext uri="{FF2B5EF4-FFF2-40B4-BE49-F238E27FC236}">
              <a16:creationId xmlns:a16="http://schemas.microsoft.com/office/drawing/2014/main" xmlns="" id="{CECAE060-7EC8-4628-B177-3AA3FE3509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3" name="Picture 156" descr="s">
          <a:extLst>
            <a:ext uri="{FF2B5EF4-FFF2-40B4-BE49-F238E27FC236}">
              <a16:creationId xmlns:a16="http://schemas.microsoft.com/office/drawing/2014/main" xmlns="" id="{71ECE6AC-401A-4C77-A8B1-BE48B8AFCE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4" name="Picture 157" descr="s">
          <a:extLst>
            <a:ext uri="{FF2B5EF4-FFF2-40B4-BE49-F238E27FC236}">
              <a16:creationId xmlns:a16="http://schemas.microsoft.com/office/drawing/2014/main" xmlns="" id="{85384631-BF85-40EA-AFAD-B0EF62EEB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5" name="Picture 158" descr="s">
          <a:extLst>
            <a:ext uri="{FF2B5EF4-FFF2-40B4-BE49-F238E27FC236}">
              <a16:creationId xmlns:a16="http://schemas.microsoft.com/office/drawing/2014/main" xmlns="" id="{D82BB524-D402-477D-A999-CF1E2E12C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6" name="Picture 159" descr="s">
          <a:extLst>
            <a:ext uri="{FF2B5EF4-FFF2-40B4-BE49-F238E27FC236}">
              <a16:creationId xmlns:a16="http://schemas.microsoft.com/office/drawing/2014/main" xmlns="" id="{67EB8A38-08C6-47AA-A43F-147E45DC1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7" name="Picture 160" descr="s">
          <a:extLst>
            <a:ext uri="{FF2B5EF4-FFF2-40B4-BE49-F238E27FC236}">
              <a16:creationId xmlns:a16="http://schemas.microsoft.com/office/drawing/2014/main" xmlns="" id="{929D0372-8BA8-4511-BF43-001C02401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7620" cy="7620"/>
    <xdr:pic>
      <xdr:nvPicPr>
        <xdr:cNvPr id="578" name="Picture 161" descr="s">
          <a:extLst>
            <a:ext uri="{FF2B5EF4-FFF2-40B4-BE49-F238E27FC236}">
              <a16:creationId xmlns:a16="http://schemas.microsoft.com/office/drawing/2014/main" xmlns="" id="{933308C7-A41B-4413-8E41-7798E8ED8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9657"/>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79" name="Picture 1" descr="s">
          <a:extLst>
            <a:ext uri="{FF2B5EF4-FFF2-40B4-BE49-F238E27FC236}">
              <a16:creationId xmlns:a16="http://schemas.microsoft.com/office/drawing/2014/main" xmlns="" id="{01BB75E3-EC60-4C30-B283-7D01057BE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0" name="Picture 2" descr="s">
          <a:extLst>
            <a:ext uri="{FF2B5EF4-FFF2-40B4-BE49-F238E27FC236}">
              <a16:creationId xmlns:a16="http://schemas.microsoft.com/office/drawing/2014/main" xmlns="" id="{4A1F339D-F4CE-4340-8EF3-ADB7113BF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1" name="Picture 3" descr="s">
          <a:extLst>
            <a:ext uri="{FF2B5EF4-FFF2-40B4-BE49-F238E27FC236}">
              <a16:creationId xmlns:a16="http://schemas.microsoft.com/office/drawing/2014/main" xmlns="" id="{39E879FA-0C00-4FF1-B89D-C7DEF8EE1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2" name="Picture 4" descr="s">
          <a:extLst>
            <a:ext uri="{FF2B5EF4-FFF2-40B4-BE49-F238E27FC236}">
              <a16:creationId xmlns:a16="http://schemas.microsoft.com/office/drawing/2014/main" xmlns="" id="{671753DC-225E-43B1-A559-313B60547A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3" name="Picture 5" descr="s">
          <a:extLst>
            <a:ext uri="{FF2B5EF4-FFF2-40B4-BE49-F238E27FC236}">
              <a16:creationId xmlns:a16="http://schemas.microsoft.com/office/drawing/2014/main" xmlns="" id="{1DDC4EBD-2E81-48B3-A559-FCBBC9ECC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4" name="Picture 6" descr="s">
          <a:extLst>
            <a:ext uri="{FF2B5EF4-FFF2-40B4-BE49-F238E27FC236}">
              <a16:creationId xmlns:a16="http://schemas.microsoft.com/office/drawing/2014/main" xmlns="" id="{2D509CB3-F75D-4301-AAE3-BF7C386E2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5" name="Picture 7" descr="s">
          <a:extLst>
            <a:ext uri="{FF2B5EF4-FFF2-40B4-BE49-F238E27FC236}">
              <a16:creationId xmlns:a16="http://schemas.microsoft.com/office/drawing/2014/main" xmlns="" id="{E3A55DFF-AC8B-4C9F-AF63-BEA846672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6" name="Picture 8" descr="s">
          <a:extLst>
            <a:ext uri="{FF2B5EF4-FFF2-40B4-BE49-F238E27FC236}">
              <a16:creationId xmlns:a16="http://schemas.microsoft.com/office/drawing/2014/main" xmlns="" id="{CF59A748-5838-4F62-B012-52C933BE2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7" name="Picture 9" descr="s">
          <a:extLst>
            <a:ext uri="{FF2B5EF4-FFF2-40B4-BE49-F238E27FC236}">
              <a16:creationId xmlns:a16="http://schemas.microsoft.com/office/drawing/2014/main" xmlns="" id="{00F2C9CE-2318-4076-AB41-DCC37F5A6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8" name="Picture 10" descr="s">
          <a:extLst>
            <a:ext uri="{FF2B5EF4-FFF2-40B4-BE49-F238E27FC236}">
              <a16:creationId xmlns:a16="http://schemas.microsoft.com/office/drawing/2014/main" xmlns="" id="{EA91CA5F-2F94-4845-A26D-630296966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89" name="Picture 11" descr="s">
          <a:extLst>
            <a:ext uri="{FF2B5EF4-FFF2-40B4-BE49-F238E27FC236}">
              <a16:creationId xmlns:a16="http://schemas.microsoft.com/office/drawing/2014/main" xmlns="" id="{886112B6-BFAD-4F45-AD10-B0E0C4CF6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0" name="Picture 12" descr="s">
          <a:extLst>
            <a:ext uri="{FF2B5EF4-FFF2-40B4-BE49-F238E27FC236}">
              <a16:creationId xmlns:a16="http://schemas.microsoft.com/office/drawing/2014/main" xmlns="" id="{D96793B7-ABA6-485D-AFA2-C7BB865FB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1" name="Picture 13" descr="s">
          <a:extLst>
            <a:ext uri="{FF2B5EF4-FFF2-40B4-BE49-F238E27FC236}">
              <a16:creationId xmlns:a16="http://schemas.microsoft.com/office/drawing/2014/main" xmlns="" id="{3E4B2D5D-01BD-443E-97FB-DD286F6DF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2" name="Picture 14" descr="s">
          <a:extLst>
            <a:ext uri="{FF2B5EF4-FFF2-40B4-BE49-F238E27FC236}">
              <a16:creationId xmlns:a16="http://schemas.microsoft.com/office/drawing/2014/main" xmlns="" id="{C81A728C-38E9-4561-8CAC-310986587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3" name="Picture 15" descr="s">
          <a:extLst>
            <a:ext uri="{FF2B5EF4-FFF2-40B4-BE49-F238E27FC236}">
              <a16:creationId xmlns:a16="http://schemas.microsoft.com/office/drawing/2014/main" xmlns="" id="{DB340C9D-912F-4E07-9DC0-0C859A5F78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4" name="Picture 16" descr="s">
          <a:extLst>
            <a:ext uri="{FF2B5EF4-FFF2-40B4-BE49-F238E27FC236}">
              <a16:creationId xmlns:a16="http://schemas.microsoft.com/office/drawing/2014/main" xmlns="" id="{CA70984E-B359-469A-B276-E8B7021B1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5" name="Picture 17" descr="s">
          <a:extLst>
            <a:ext uri="{FF2B5EF4-FFF2-40B4-BE49-F238E27FC236}">
              <a16:creationId xmlns:a16="http://schemas.microsoft.com/office/drawing/2014/main" xmlns="" id="{9A3814D4-BDAF-4A7B-9E37-185D0B08C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6" name="Picture 18" descr="s">
          <a:extLst>
            <a:ext uri="{FF2B5EF4-FFF2-40B4-BE49-F238E27FC236}">
              <a16:creationId xmlns:a16="http://schemas.microsoft.com/office/drawing/2014/main" xmlns="" id="{985D5D9F-0EF8-401B-B98E-592C66D12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7" name="Picture 19" descr="s">
          <a:extLst>
            <a:ext uri="{FF2B5EF4-FFF2-40B4-BE49-F238E27FC236}">
              <a16:creationId xmlns:a16="http://schemas.microsoft.com/office/drawing/2014/main" xmlns="" id="{6C565B1E-07A3-4D77-ADDA-4FBF00A6D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8" name="Picture 20" descr="s">
          <a:extLst>
            <a:ext uri="{FF2B5EF4-FFF2-40B4-BE49-F238E27FC236}">
              <a16:creationId xmlns:a16="http://schemas.microsoft.com/office/drawing/2014/main" xmlns="" id="{13159FF7-751C-4097-A9F1-59520B39D7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599" name="Picture 21" descr="s">
          <a:extLst>
            <a:ext uri="{FF2B5EF4-FFF2-40B4-BE49-F238E27FC236}">
              <a16:creationId xmlns:a16="http://schemas.microsoft.com/office/drawing/2014/main" xmlns="" id="{D8F8E186-C676-45CE-9A5C-BC8230586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0" name="Picture 22" descr="s">
          <a:extLst>
            <a:ext uri="{FF2B5EF4-FFF2-40B4-BE49-F238E27FC236}">
              <a16:creationId xmlns:a16="http://schemas.microsoft.com/office/drawing/2014/main" xmlns="" id="{4221A44C-73EC-4DFE-9C6A-079C1FD5B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1" name="Picture 23" descr="s">
          <a:extLst>
            <a:ext uri="{FF2B5EF4-FFF2-40B4-BE49-F238E27FC236}">
              <a16:creationId xmlns:a16="http://schemas.microsoft.com/office/drawing/2014/main" xmlns="" id="{2E37DC1E-FD48-4908-B65E-C393CCA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2" name="Picture 24" descr="s">
          <a:extLst>
            <a:ext uri="{FF2B5EF4-FFF2-40B4-BE49-F238E27FC236}">
              <a16:creationId xmlns:a16="http://schemas.microsoft.com/office/drawing/2014/main" xmlns="" id="{579385E4-7967-43C1-8636-37228C7B0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3" name="Picture 25" descr="s">
          <a:extLst>
            <a:ext uri="{FF2B5EF4-FFF2-40B4-BE49-F238E27FC236}">
              <a16:creationId xmlns:a16="http://schemas.microsoft.com/office/drawing/2014/main" xmlns="" id="{F714F8D6-D520-4811-BD28-58F14CE2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4" name="Picture 26" descr="s">
          <a:extLst>
            <a:ext uri="{FF2B5EF4-FFF2-40B4-BE49-F238E27FC236}">
              <a16:creationId xmlns:a16="http://schemas.microsoft.com/office/drawing/2014/main" xmlns="" id="{0092E198-DC8A-44F3-AF63-50220CDF7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5" name="Picture 27" descr="s">
          <a:extLst>
            <a:ext uri="{FF2B5EF4-FFF2-40B4-BE49-F238E27FC236}">
              <a16:creationId xmlns:a16="http://schemas.microsoft.com/office/drawing/2014/main" xmlns="" id="{4FD6E527-FF83-45E1-A3E1-E155F0ED3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6" name="Picture 28" descr="s">
          <a:extLst>
            <a:ext uri="{FF2B5EF4-FFF2-40B4-BE49-F238E27FC236}">
              <a16:creationId xmlns:a16="http://schemas.microsoft.com/office/drawing/2014/main" xmlns="" id="{363DD9C3-4A85-4F6D-8357-04D5C11AD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7" name="Picture 29" descr="s">
          <a:extLst>
            <a:ext uri="{FF2B5EF4-FFF2-40B4-BE49-F238E27FC236}">
              <a16:creationId xmlns:a16="http://schemas.microsoft.com/office/drawing/2014/main" xmlns="" id="{8639EEBA-38BA-4C49-82EC-45243C090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8" name="Picture 30" descr="s">
          <a:extLst>
            <a:ext uri="{FF2B5EF4-FFF2-40B4-BE49-F238E27FC236}">
              <a16:creationId xmlns:a16="http://schemas.microsoft.com/office/drawing/2014/main" xmlns="" id="{0EEB674A-85B1-4F19-877E-79343AE87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09" name="Picture 31" descr="s">
          <a:extLst>
            <a:ext uri="{FF2B5EF4-FFF2-40B4-BE49-F238E27FC236}">
              <a16:creationId xmlns:a16="http://schemas.microsoft.com/office/drawing/2014/main" xmlns="" id="{3FBF3376-64B5-479A-87CD-60F8EB51F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6</xdr:row>
      <xdr:rowOff>0</xdr:rowOff>
    </xdr:from>
    <xdr:ext cx="7620" cy="7620"/>
    <xdr:pic>
      <xdr:nvPicPr>
        <xdr:cNvPr id="610" name="Picture 32" descr="s">
          <a:extLst>
            <a:ext uri="{FF2B5EF4-FFF2-40B4-BE49-F238E27FC236}">
              <a16:creationId xmlns:a16="http://schemas.microsoft.com/office/drawing/2014/main" xmlns="" id="{DCA43A5B-FFDB-41C1-9A51-8477A56A3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97086"/>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2175</xdr:colOff>
      <xdr:row>1</xdr:row>
      <xdr:rowOff>0</xdr:rowOff>
    </xdr:from>
    <xdr:to>
      <xdr:col>22</xdr:col>
      <xdr:colOff>13607</xdr:colOff>
      <xdr:row>15</xdr:row>
      <xdr:rowOff>231321</xdr:rowOff>
    </xdr:to>
    <xdr:graphicFrame macro="">
      <xdr:nvGraphicFramePr>
        <xdr:cNvPr id="4" name="Диаграмма 2">
          <a:extLst>
            <a:ext uri="{FF2B5EF4-FFF2-40B4-BE49-F238E27FC236}">
              <a16:creationId xmlns:a16="http://schemas.microsoft.com/office/drawing/2014/main" xmlns=""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21770</xdr:colOff>
      <xdr:row>20</xdr:row>
      <xdr:rowOff>21771</xdr:rowOff>
    </xdr:from>
    <xdr:to>
      <xdr:col>5</xdr:col>
      <xdr:colOff>1306285</xdr:colOff>
      <xdr:row>39</xdr:row>
      <xdr:rowOff>65315</xdr:rowOff>
    </xdr:to>
    <xdr:graphicFrame macro="">
      <xdr:nvGraphicFramePr>
        <xdr:cNvPr id="5" name="Диаграмма 1">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10886</xdr:colOff>
      <xdr:row>1</xdr:row>
      <xdr:rowOff>21772</xdr:rowOff>
    </xdr:from>
    <xdr:to>
      <xdr:col>17</xdr:col>
      <xdr:colOff>740227</xdr:colOff>
      <xdr:row>11</xdr:row>
      <xdr:rowOff>3266</xdr:rowOff>
    </xdr:to>
    <xdr:graphicFrame macro="">
      <xdr:nvGraphicFramePr>
        <xdr:cNvPr id="8" name="Диаграмма 2">
          <a:extLst>
            <a:ext uri="{FF2B5EF4-FFF2-40B4-BE49-F238E27FC236}">
              <a16:creationId xmlns:a16="http://schemas.microsoft.com/office/drawing/2014/main" xmlns=""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10886</xdr:colOff>
      <xdr:row>20</xdr:row>
      <xdr:rowOff>0</xdr:rowOff>
    </xdr:from>
    <xdr:to>
      <xdr:col>13</xdr:col>
      <xdr:colOff>54429</xdr:colOff>
      <xdr:row>31</xdr:row>
      <xdr:rowOff>87086</xdr:rowOff>
    </xdr:to>
    <xdr:graphicFrame macro="">
      <xdr:nvGraphicFramePr>
        <xdr:cNvPr id="5" name="Диаграмма 31">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B0F0"/>
  </sheetPr>
  <dimension ref="A1:M28"/>
  <sheetViews>
    <sheetView tabSelected="1" zoomScale="70" zoomScaleNormal="70" workbookViewId="0">
      <pane ySplit="1" topLeftCell="A2" activePane="bottomLeft" state="frozen"/>
      <selection pane="bottomLeft" sqref="A1:XFD1"/>
    </sheetView>
  </sheetViews>
  <sheetFormatPr defaultColWidth="9.109375" defaultRowHeight="13.2" outlineLevelCol="1"/>
  <cols>
    <col min="1" max="1" width="39.44140625" style="32" customWidth="1"/>
    <col min="2" max="3" width="12.6640625" style="32" hidden="1" customWidth="1" outlineLevel="1"/>
    <col min="4" max="4" width="12.6640625" style="6" customWidth="1" collapsed="1"/>
    <col min="5" max="5" width="12.6640625" style="16" customWidth="1"/>
    <col min="6" max="6" width="12.44140625" style="160" hidden="1" customWidth="1" outlineLevel="1"/>
    <col min="7" max="7" width="12.33203125" style="160" customWidth="1" collapsed="1"/>
    <col min="8" max="8" width="12.33203125" style="32" customWidth="1" outlineLevel="1"/>
    <col min="9" max="9" width="12.33203125" style="32" customWidth="1"/>
    <col min="10" max="10" width="9.109375" style="32"/>
    <col min="11" max="11" width="40.5546875" style="32" bestFit="1" customWidth="1"/>
    <col min="12" max="12" width="12.88671875" style="32" customWidth="1"/>
    <col min="13" max="16384" width="9.109375" style="32"/>
  </cols>
  <sheetData>
    <row r="1" spans="1:13" s="261" customFormat="1" ht="24.6" customHeight="1" thickBot="1">
      <c r="A1" s="260" t="s">
        <v>18</v>
      </c>
      <c r="B1" s="260"/>
      <c r="C1" s="260"/>
      <c r="D1" s="260"/>
      <c r="E1" s="260"/>
      <c r="F1" s="260"/>
      <c r="G1" s="260"/>
      <c r="H1" s="260"/>
      <c r="I1" s="260"/>
      <c r="J1" s="260"/>
      <c r="K1" s="260"/>
    </row>
    <row r="2" spans="1:13" ht="36.6" customHeight="1" thickBot="1">
      <c r="A2" s="236" t="s">
        <v>19</v>
      </c>
      <c r="B2" s="11">
        <v>43373</v>
      </c>
      <c r="C2" s="11">
        <v>43465</v>
      </c>
      <c r="D2" s="11" t="s">
        <v>14</v>
      </c>
      <c r="E2" s="11">
        <v>43738</v>
      </c>
      <c r="F2" s="237" t="s">
        <v>20</v>
      </c>
      <c r="G2" s="237" t="s">
        <v>21</v>
      </c>
      <c r="H2" s="237" t="s">
        <v>22</v>
      </c>
      <c r="I2" s="155" t="s">
        <v>23</v>
      </c>
      <c r="J2" s="10"/>
      <c r="K2" s="236" t="s">
        <v>19</v>
      </c>
      <c r="L2" s="237" t="s">
        <v>21</v>
      </c>
      <c r="M2" s="155" t="s">
        <v>23</v>
      </c>
    </row>
    <row r="3" spans="1:13" s="22" customFormat="1" ht="19.2" customHeight="1">
      <c r="A3" s="238" t="s">
        <v>24</v>
      </c>
      <c r="B3" s="58">
        <v>99956.9</v>
      </c>
      <c r="C3" s="58">
        <v>90435.33</v>
      </c>
      <c r="D3" s="58">
        <v>95573.119999999995</v>
      </c>
      <c r="E3" s="58">
        <v>105033</v>
      </c>
      <c r="F3" s="200">
        <v>1.9075072149695282E-2</v>
      </c>
      <c r="G3" s="200">
        <f t="shared" ref="G3:G20" si="0">E3/D3-1</f>
        <v>9.8980550179799565E-2</v>
      </c>
      <c r="H3" s="200">
        <f t="shared" ref="H3:H20" si="1">E3/C3-1</f>
        <v>0.16141556623943321</v>
      </c>
      <c r="I3" s="200">
        <f>E3/B3-1</f>
        <v>5.0782887424480005E-2</v>
      </c>
      <c r="J3" s="201"/>
      <c r="K3" s="238" t="s">
        <v>41</v>
      </c>
      <c r="L3" s="200">
        <v>-8.8365636645561185E-2</v>
      </c>
      <c r="M3" s="200">
        <v>-6.1041394072084421E-2</v>
      </c>
    </row>
    <row r="4" spans="1:13" s="22" customFormat="1" ht="19.2" customHeight="1">
      <c r="A4" s="238" t="s">
        <v>25</v>
      </c>
      <c r="B4" s="58">
        <v>79342.42</v>
      </c>
      <c r="C4" s="58">
        <v>87887.26</v>
      </c>
      <c r="D4" s="58">
        <v>100724</v>
      </c>
      <c r="E4" s="58">
        <v>104745.3</v>
      </c>
      <c r="F4" s="23">
        <v>5.5646125250289336E-2</v>
      </c>
      <c r="G4" s="23">
        <f t="shared" si="0"/>
        <v>3.9923950597672953E-2</v>
      </c>
      <c r="H4" s="23">
        <f t="shared" si="1"/>
        <v>0.19181437673674218</v>
      </c>
      <c r="I4" s="23">
        <f t="shared" ref="I4:I20" si="2">E4/B4-1</f>
        <v>0.32016769843924608</v>
      </c>
      <c r="J4" s="29"/>
      <c r="K4" s="238" t="s">
        <v>40</v>
      </c>
      <c r="L4" s="23">
        <v>-6.930663389190328E-2</v>
      </c>
      <c r="M4" s="23">
        <v>-4.8934186975681748E-2</v>
      </c>
    </row>
    <row r="5" spans="1:13" s="22" customFormat="1" ht="19.2" customHeight="1">
      <c r="A5" s="238" t="s">
        <v>26</v>
      </c>
      <c r="B5" s="58">
        <v>5493.49</v>
      </c>
      <c r="C5" s="58">
        <v>4678.74</v>
      </c>
      <c r="D5" s="58">
        <v>5493.61</v>
      </c>
      <c r="E5" s="58">
        <v>5677.79</v>
      </c>
      <c r="F5" s="23">
        <v>2.6741276097881794E-2</v>
      </c>
      <c r="G5" s="23">
        <f t="shared" si="0"/>
        <v>3.3526224104004632E-2</v>
      </c>
      <c r="H5" s="23">
        <f t="shared" si="1"/>
        <v>0.21352971099056584</v>
      </c>
      <c r="I5" s="23">
        <f>E5/B5-1</f>
        <v>3.3548800489306529E-2</v>
      </c>
      <c r="J5" s="29"/>
      <c r="K5" s="238" t="s">
        <v>39</v>
      </c>
      <c r="L5" s="23">
        <v>-5.8516638465877069E-2</v>
      </c>
      <c r="M5" s="23">
        <v>-8.0429692879768644E-2</v>
      </c>
    </row>
    <row r="6" spans="1:13" s="22" customFormat="1" ht="19.2" customHeight="1">
      <c r="A6" s="238" t="s">
        <v>27</v>
      </c>
      <c r="B6" s="58">
        <v>24120.04</v>
      </c>
      <c r="C6" s="58">
        <v>20014.77</v>
      </c>
      <c r="D6" s="58">
        <v>21338.17</v>
      </c>
      <c r="E6" s="58">
        <v>21755.84</v>
      </c>
      <c r="F6" s="17">
        <v>6.2416856512435004E-3</v>
      </c>
      <c r="G6" s="23">
        <f t="shared" si="0"/>
        <v>1.9573843492670662E-2</v>
      </c>
      <c r="H6" s="23">
        <f t="shared" si="1"/>
        <v>8.6989258432647487E-2</v>
      </c>
      <c r="I6" s="23">
        <f t="shared" si="2"/>
        <v>-9.8018079572007366E-2</v>
      </c>
      <c r="J6" s="29"/>
      <c r="K6" s="238" t="s">
        <v>38</v>
      </c>
      <c r="L6" s="23">
        <v>-5.5826881695431041E-2</v>
      </c>
      <c r="M6" s="23">
        <v>-1.5859347779610511E-2</v>
      </c>
    </row>
    <row r="7" spans="1:13" s="202" customFormat="1" ht="19.2" customHeight="1">
      <c r="A7" s="238" t="s">
        <v>28</v>
      </c>
      <c r="B7" s="58">
        <v>2913.98</v>
      </c>
      <c r="C7" s="58">
        <v>2485.7399999999998</v>
      </c>
      <c r="D7" s="58">
        <v>2924.92</v>
      </c>
      <c r="E7" s="58">
        <v>2976.74</v>
      </c>
      <c r="F7" s="23">
        <v>3.1936212249506157E-2</v>
      </c>
      <c r="G7" s="23">
        <f t="shared" si="0"/>
        <v>1.7716723876208373E-2</v>
      </c>
      <c r="H7" s="23">
        <f t="shared" si="1"/>
        <v>0.19752669225260888</v>
      </c>
      <c r="I7" s="23">
        <f t="shared" si="2"/>
        <v>2.1537553449234359E-2</v>
      </c>
      <c r="J7" s="29"/>
      <c r="K7" s="241" t="s">
        <v>37</v>
      </c>
      <c r="L7" s="17">
        <v>-5.4814169253953549E-2</v>
      </c>
      <c r="M7" s="17">
        <v>-5.7859017283503844E-2</v>
      </c>
    </row>
    <row r="8" spans="1:13" s="22" customFormat="1" ht="19.2" customHeight="1">
      <c r="A8" s="238" t="s">
        <v>29</v>
      </c>
      <c r="B8" s="58">
        <v>26458.31</v>
      </c>
      <c r="C8" s="58">
        <v>23062.400000000001</v>
      </c>
      <c r="D8" s="58">
        <v>26526.58</v>
      </c>
      <c r="E8" s="58">
        <v>26916.83</v>
      </c>
      <c r="F8" s="23">
        <v>2.3059407574932633E-2</v>
      </c>
      <c r="G8" s="23">
        <f t="shared" si="0"/>
        <v>1.4711659022761392E-2</v>
      </c>
      <c r="H8" s="23">
        <f t="shared" si="1"/>
        <v>0.16713048078257242</v>
      </c>
      <c r="I8" s="23">
        <f t="shared" si="2"/>
        <v>1.7329905046845395E-2</v>
      </c>
      <c r="J8" s="29"/>
      <c r="K8" s="238" t="s">
        <v>36</v>
      </c>
      <c r="L8" s="23">
        <v>-3.9018205133746764E-2</v>
      </c>
      <c r="M8" s="23">
        <v>0.11901446260192627</v>
      </c>
    </row>
    <row r="9" spans="1:13" s="22" customFormat="1" ht="19.2" customHeight="1">
      <c r="A9" s="239" t="s">
        <v>30</v>
      </c>
      <c r="B9" s="58">
        <v>12246.73</v>
      </c>
      <c r="C9" s="58">
        <v>10558.96</v>
      </c>
      <c r="D9" s="58">
        <v>12271.03</v>
      </c>
      <c r="E9" s="58">
        <v>12428.08</v>
      </c>
      <c r="F9" s="23">
        <v>6.4635382143390041E-2</v>
      </c>
      <c r="G9" s="23">
        <f t="shared" si="0"/>
        <v>1.2798436643052691E-2</v>
      </c>
      <c r="H9" s="23">
        <f t="shared" si="1"/>
        <v>0.17701743353512089</v>
      </c>
      <c r="I9" s="23">
        <f t="shared" si="2"/>
        <v>1.4808034471242459E-2</v>
      </c>
      <c r="J9" s="203"/>
      <c r="K9" s="274" t="s">
        <v>35</v>
      </c>
      <c r="L9" s="17">
        <v>-3.1318630617329535E-2</v>
      </c>
      <c r="M9" s="17">
        <v>-2.3678875020926027E-2</v>
      </c>
    </row>
    <row r="10" spans="1:13" s="22" customFormat="1" ht="19.2" customHeight="1">
      <c r="A10" s="238" t="s">
        <v>31</v>
      </c>
      <c r="B10" s="58">
        <v>7510.2</v>
      </c>
      <c r="C10" s="58">
        <v>6733.97</v>
      </c>
      <c r="D10" s="58">
        <v>7402.33</v>
      </c>
      <c r="E10" s="58">
        <v>7408.21</v>
      </c>
      <c r="F10" s="17">
        <v>1.6916717382016389E-2</v>
      </c>
      <c r="G10" s="23">
        <f t="shared" si="0"/>
        <v>7.9434448342619035E-4</v>
      </c>
      <c r="H10" s="23">
        <f t="shared" si="1"/>
        <v>0.10012518618289068</v>
      </c>
      <c r="I10" s="23">
        <f t="shared" si="2"/>
        <v>-1.3580197597933497E-2</v>
      </c>
      <c r="J10" s="29"/>
      <c r="K10" s="12" t="s">
        <v>34</v>
      </c>
      <c r="L10" s="23">
        <v>-3.0566038995058054E-2</v>
      </c>
      <c r="M10" s="23">
        <v>2.9716270579687176E-2</v>
      </c>
    </row>
    <row r="11" spans="1:13" s="22" customFormat="1" ht="19.2" customHeight="1">
      <c r="A11" s="239" t="s">
        <v>32</v>
      </c>
      <c r="B11" s="58">
        <v>2475.36</v>
      </c>
      <c r="C11" s="58">
        <v>2369.33</v>
      </c>
      <c r="D11" s="58">
        <v>2779.66</v>
      </c>
      <c r="E11" s="58">
        <v>2747.18</v>
      </c>
      <c r="F11" s="23">
        <v>0.11315526010171806</v>
      </c>
      <c r="G11" s="23">
        <f t="shared" si="0"/>
        <v>-1.1684882323737433E-2</v>
      </c>
      <c r="H11" s="23">
        <f t="shared" si="1"/>
        <v>0.15947546352766384</v>
      </c>
      <c r="I11" s="23">
        <f t="shared" si="2"/>
        <v>0.10981029022041233</v>
      </c>
      <c r="J11" s="29"/>
      <c r="K11" s="273" t="s">
        <v>33</v>
      </c>
      <c r="L11" s="23">
        <v>-2.321705858146772E-2</v>
      </c>
      <c r="M11" s="23">
        <v>6.7358063595414963E-2</v>
      </c>
    </row>
    <row r="12" spans="1:13" s="22" customFormat="1" ht="19.2" customHeight="1">
      <c r="A12" s="238" t="s">
        <v>33</v>
      </c>
      <c r="B12" s="58">
        <v>36227.14</v>
      </c>
      <c r="C12" s="58">
        <v>36076.720000000001</v>
      </c>
      <c r="D12" s="58">
        <v>39586.410000000003</v>
      </c>
      <c r="E12" s="58">
        <v>38667.33</v>
      </c>
      <c r="F12" s="23">
        <v>2.3621185992985794E-2</v>
      </c>
      <c r="G12" s="23">
        <f t="shared" si="0"/>
        <v>-2.321705858146772E-2</v>
      </c>
      <c r="H12" s="23">
        <f t="shared" si="1"/>
        <v>7.1808357300774617E-2</v>
      </c>
      <c r="I12" s="23">
        <f t="shared" si="2"/>
        <v>6.7358063595414963E-2</v>
      </c>
      <c r="J12" s="29"/>
      <c r="K12" s="238" t="s">
        <v>32</v>
      </c>
      <c r="L12" s="23">
        <v>-1.1684882323737433E-2</v>
      </c>
      <c r="M12" s="23">
        <v>0.10981029022041233</v>
      </c>
    </row>
    <row r="13" spans="1:13" s="22" customFormat="1" ht="19.2" customHeight="1">
      <c r="A13" s="12" t="s">
        <v>34</v>
      </c>
      <c r="B13" s="58">
        <v>2821.35</v>
      </c>
      <c r="C13" s="58">
        <v>2493.9</v>
      </c>
      <c r="D13" s="58">
        <v>2996.79</v>
      </c>
      <c r="E13" s="58">
        <v>2905.19</v>
      </c>
      <c r="F13" s="23">
        <v>-3.0403525346516802E-2</v>
      </c>
      <c r="G13" s="23">
        <f t="shared" si="0"/>
        <v>-3.0566038995058054E-2</v>
      </c>
      <c r="H13" s="23">
        <f t="shared" si="1"/>
        <v>0.16491840089819165</v>
      </c>
      <c r="I13" s="23">
        <f t="shared" si="2"/>
        <v>2.9716270579687176E-2</v>
      </c>
      <c r="J13" s="29"/>
      <c r="K13" s="238" t="s">
        <v>31</v>
      </c>
      <c r="L13" s="23">
        <v>7.9434448342619035E-4</v>
      </c>
      <c r="M13" s="23">
        <v>-1.3580197597933497E-2</v>
      </c>
    </row>
    <row r="14" spans="1:13" s="22" customFormat="1" ht="18.75" customHeight="1">
      <c r="A14" s="241" t="s">
        <v>35</v>
      </c>
      <c r="B14" s="219">
        <v>537.61</v>
      </c>
      <c r="C14" s="219">
        <v>559.35670000000005</v>
      </c>
      <c r="D14" s="219">
        <v>541.85</v>
      </c>
      <c r="E14" s="219">
        <v>524.88</v>
      </c>
      <c r="F14" s="23">
        <v>-5.5635339472821954E-2</v>
      </c>
      <c r="G14" s="17">
        <f t="shared" si="0"/>
        <v>-3.1318630617329535E-2</v>
      </c>
      <c r="H14" s="17">
        <f t="shared" si="1"/>
        <v>-6.1636340460389683E-2</v>
      </c>
      <c r="I14" s="17">
        <f t="shared" si="2"/>
        <v>-2.3678875020926027E-2</v>
      </c>
      <c r="J14" s="29"/>
      <c r="K14" s="238" t="s">
        <v>30</v>
      </c>
      <c r="L14" s="23">
        <v>1.2798436643052691E-2</v>
      </c>
      <c r="M14" s="23">
        <v>1.4808034471242459E-2</v>
      </c>
    </row>
    <row r="15" spans="1:13" s="22" customFormat="1" ht="19.2" customHeight="1">
      <c r="A15" s="238" t="s">
        <v>36</v>
      </c>
      <c r="B15" s="58">
        <v>1192.04</v>
      </c>
      <c r="C15" s="58">
        <v>1066.1300000000001</v>
      </c>
      <c r="D15" s="58">
        <v>1388.07</v>
      </c>
      <c r="E15" s="58">
        <v>1333.91</v>
      </c>
      <c r="F15" s="23">
        <v>0.15854971580238875</v>
      </c>
      <c r="G15" s="23">
        <f t="shared" si="0"/>
        <v>-3.9018205133746764E-2</v>
      </c>
      <c r="H15" s="23">
        <f t="shared" si="1"/>
        <v>0.2511701199666081</v>
      </c>
      <c r="I15" s="23">
        <f t="shared" si="2"/>
        <v>0.11901446260192627</v>
      </c>
      <c r="J15" s="29"/>
      <c r="K15" s="238" t="s">
        <v>29</v>
      </c>
      <c r="L15" s="23">
        <v>1.4711659022761392E-2</v>
      </c>
      <c r="M15" s="23">
        <v>1.7329905046845395E-2</v>
      </c>
    </row>
    <row r="16" spans="1:13" s="22" customFormat="1" ht="19.2" customHeight="1">
      <c r="A16" s="241" t="s">
        <v>37</v>
      </c>
      <c r="B16" s="219">
        <v>1657.65</v>
      </c>
      <c r="C16" s="219">
        <v>1705.04</v>
      </c>
      <c r="D16" s="219">
        <v>1652.31</v>
      </c>
      <c r="E16" s="219">
        <v>1561.74</v>
      </c>
      <c r="F16" s="23">
        <v>-4.1355542791499111E-2</v>
      </c>
      <c r="G16" s="17">
        <f t="shared" si="0"/>
        <v>-5.4814169253953549E-2</v>
      </c>
      <c r="H16" s="17">
        <f t="shared" si="1"/>
        <v>-8.404494909210336E-2</v>
      </c>
      <c r="I16" s="17">
        <f t="shared" si="2"/>
        <v>-5.7859017283503844E-2</v>
      </c>
      <c r="J16" s="29"/>
      <c r="K16" s="238" t="s">
        <v>28</v>
      </c>
      <c r="L16" s="23">
        <v>1.7716723876208373E-2</v>
      </c>
      <c r="M16" s="23">
        <v>2.1537553449234359E-2</v>
      </c>
    </row>
    <row r="17" spans="1:13" s="202" customFormat="1" ht="19.2" customHeight="1">
      <c r="A17" s="238" t="s">
        <v>38</v>
      </c>
      <c r="B17" s="58">
        <v>55708.47</v>
      </c>
      <c r="C17" s="58">
        <v>52444.89</v>
      </c>
      <c r="D17" s="58">
        <v>58066.65</v>
      </c>
      <c r="E17" s="58">
        <v>54824.97</v>
      </c>
      <c r="F17" s="23">
        <v>2.840998148330165E-2</v>
      </c>
      <c r="G17" s="23">
        <f t="shared" si="0"/>
        <v>-5.5826881695431041E-2</v>
      </c>
      <c r="H17" s="23">
        <f t="shared" si="1"/>
        <v>4.5382495797016587E-2</v>
      </c>
      <c r="I17" s="23">
        <f t="shared" si="2"/>
        <v>-1.5859347779610511E-2</v>
      </c>
      <c r="J17" s="29"/>
      <c r="K17" s="238" t="s">
        <v>27</v>
      </c>
      <c r="L17" s="23">
        <v>1.9573843492670662E-2</v>
      </c>
      <c r="M17" s="23">
        <v>-9.8018079572007366E-2</v>
      </c>
    </row>
    <row r="18" spans="1:13" s="22" customFormat="1" ht="19.2" customHeight="1">
      <c r="A18" s="239" t="s">
        <v>39</v>
      </c>
      <c r="B18" s="58">
        <v>72.61</v>
      </c>
      <c r="C18" s="58">
        <v>65.989999999999995</v>
      </c>
      <c r="D18" s="58">
        <v>70.92</v>
      </c>
      <c r="E18" s="58">
        <v>66.77</v>
      </c>
      <c r="F18" s="23">
        <v>8.7730061349693189E-2</v>
      </c>
      <c r="G18" s="23">
        <f t="shared" si="0"/>
        <v>-5.8516638465877069E-2</v>
      </c>
      <c r="H18" s="23">
        <f t="shared" si="1"/>
        <v>1.1819972723139838E-2</v>
      </c>
      <c r="I18" s="23">
        <f t="shared" si="2"/>
        <v>-8.0429692879768644E-2</v>
      </c>
      <c r="J18" s="29"/>
      <c r="K18" s="273" t="s">
        <v>26</v>
      </c>
      <c r="L18" s="23">
        <v>3.3526224104004632E-2</v>
      </c>
      <c r="M18" s="23">
        <v>3.3548800489306529E-2</v>
      </c>
    </row>
    <row r="19" spans="1:13" s="22" customFormat="1" ht="19.2" customHeight="1">
      <c r="A19" s="238" t="s">
        <v>40</v>
      </c>
      <c r="B19" s="58">
        <v>2285.11</v>
      </c>
      <c r="C19" s="58">
        <v>2276.63</v>
      </c>
      <c r="D19" s="58">
        <v>2335.13</v>
      </c>
      <c r="E19" s="58">
        <v>2173.29</v>
      </c>
      <c r="F19" s="23">
        <v>9.9650100125860952E-3</v>
      </c>
      <c r="G19" s="23">
        <f t="shared" si="0"/>
        <v>-6.930663389190328E-2</v>
      </c>
      <c r="H19" s="23">
        <f t="shared" si="1"/>
        <v>-4.5391653452691139E-2</v>
      </c>
      <c r="I19" s="23">
        <f t="shared" si="2"/>
        <v>-4.8934186975681748E-2</v>
      </c>
      <c r="J19" s="29"/>
      <c r="K19" s="238" t="s">
        <v>25</v>
      </c>
      <c r="L19" s="23">
        <v>3.9923950597672953E-2</v>
      </c>
      <c r="M19" s="23">
        <v>0.32016769843924608</v>
      </c>
    </row>
    <row r="20" spans="1:13" s="16" customFormat="1" ht="19.2" customHeight="1" thickBot="1">
      <c r="A20" s="240" t="s">
        <v>41</v>
      </c>
      <c r="B20" s="205">
        <v>27788.52</v>
      </c>
      <c r="C20" s="205">
        <v>25504.2</v>
      </c>
      <c r="D20" s="205">
        <v>28621.42</v>
      </c>
      <c r="E20" s="205">
        <v>26092.27</v>
      </c>
      <c r="F20" s="24">
        <v>-1.4799307158081532E-2</v>
      </c>
      <c r="G20" s="24">
        <f t="shared" si="0"/>
        <v>-8.8365636645561185E-2</v>
      </c>
      <c r="H20" s="24">
        <f t="shared" si="1"/>
        <v>2.3057770876953487E-2</v>
      </c>
      <c r="I20" s="24">
        <f t="shared" si="2"/>
        <v>-6.1041394072084421E-2</v>
      </c>
      <c r="J20" s="30"/>
      <c r="K20" s="240" t="s">
        <v>24</v>
      </c>
      <c r="L20" s="24">
        <v>9.8980550179799565E-2</v>
      </c>
      <c r="M20" s="24">
        <v>5.0782887424480005E-2</v>
      </c>
    </row>
    <row r="21" spans="1:13" s="20" customFormat="1" ht="13.2" customHeight="1">
      <c r="A21" s="15" t="s">
        <v>42</v>
      </c>
      <c r="G21" s="156"/>
      <c r="H21" s="156"/>
      <c r="I21" s="157"/>
    </row>
    <row r="22" spans="1:13" s="20" customFormat="1">
      <c r="A22" s="21" t="s">
        <v>4</v>
      </c>
      <c r="G22" s="158"/>
      <c r="H22" s="158"/>
      <c r="I22" s="159"/>
      <c r="K22" s="15" t="s">
        <v>44</v>
      </c>
    </row>
    <row r="23" spans="1:13" s="20" customFormat="1">
      <c r="A23" s="15" t="s">
        <v>43</v>
      </c>
      <c r="G23" s="156"/>
      <c r="H23" s="156"/>
      <c r="I23" s="159"/>
    </row>
    <row r="25" spans="1:13">
      <c r="E25" s="6"/>
      <c r="F25" s="6"/>
      <c r="G25" s="6"/>
      <c r="H25" s="6"/>
      <c r="I25" s="6"/>
    </row>
    <row r="26" spans="1:13">
      <c r="D26" s="215"/>
      <c r="E26" s="3"/>
      <c r="F26" s="215"/>
      <c r="G26" s="215"/>
      <c r="H26" s="216"/>
      <c r="I26" s="215"/>
    </row>
    <row r="27" spans="1:13">
      <c r="D27" s="3"/>
      <c r="E27" s="3"/>
      <c r="F27" s="215"/>
      <c r="G27" s="216"/>
      <c r="H27" s="216"/>
      <c r="I27" s="216"/>
    </row>
    <row r="28" spans="1:13">
      <c r="D28" s="215"/>
      <c r="E28" s="217"/>
      <c r="F28" s="218"/>
      <c r="G28" s="218"/>
      <c r="H28" s="3"/>
      <c r="I28" s="3"/>
    </row>
  </sheetData>
  <sortState ref="K3:M20">
    <sortCondition ref="L3:L20"/>
    <sortCondition ref="M3:M20"/>
  </sortState>
  <mergeCells count="1">
    <mergeCell ref="A1:XFD1"/>
  </mergeCells>
  <phoneticPr fontId="0" type="noConversion"/>
  <conditionalFormatting sqref="F3:I20">
    <cfRule type="cellIs" dxfId="7" priority="7" operator="lessThan">
      <formula>0</formula>
    </cfRule>
  </conditionalFormatting>
  <conditionalFormatting sqref="G27:I27">
    <cfRule type="cellIs" dxfId="5" priority="3" operator="lessThan">
      <formula>0</formula>
    </cfRule>
  </conditionalFormatting>
  <conditionalFormatting sqref="H26">
    <cfRule type="cellIs" dxfId="4" priority="2" operator="lessThan">
      <formula>0</formula>
    </cfRule>
  </conditionalFormatting>
  <conditionalFormatting sqref="L3:M20">
    <cfRule type="cellIs" dxfId="1" priority="1" operator="lessThan">
      <formula>0</formula>
    </cfRule>
  </conditionalFormatting>
  <hyperlinks>
    <hyperlink ref="A22" r:id="rId1"/>
  </hyperlinks>
  <pageMargins left="0.75" right="0.75" top="1" bottom="1" header="0.5" footer="0.5"/>
  <pageSetup paperSize="9" orientation="portrait" verticalDpi="12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115"/>
  <sheetViews>
    <sheetView zoomScale="70" zoomScaleNormal="70" workbookViewId="0">
      <pane ySplit="1" topLeftCell="A2" activePane="bottomLeft" state="frozen"/>
      <selection pane="bottomLeft" sqref="A1:XFD1"/>
    </sheetView>
  </sheetViews>
  <sheetFormatPr defaultRowHeight="13.2" outlineLevelRow="1" outlineLevelCol="1"/>
  <cols>
    <col min="1" max="1" width="63" style="63" customWidth="1"/>
    <col min="2" max="4" width="11.6640625" style="63" hidden="1" customWidth="1" outlineLevel="1"/>
    <col min="5" max="5" width="11.6640625" style="107" hidden="1" customWidth="1" outlineLevel="1"/>
    <col min="6" max="6" width="11.6640625" style="108" customWidth="1" collapsed="1"/>
    <col min="7" max="8" width="11.6640625" style="63" customWidth="1" outlineLevel="1"/>
    <col min="9" max="9" width="12" style="107" customWidth="1"/>
    <col min="10" max="10" width="10.109375" style="63" customWidth="1" outlineLevel="1"/>
    <col min="11" max="11" width="10.6640625" style="63" customWidth="1" outlineLevel="1"/>
    <col min="12" max="12" width="12.5546875" style="63" customWidth="1"/>
    <col min="13" max="247" width="8.88671875" style="63"/>
    <col min="248" max="248" width="62.109375" style="63" customWidth="1"/>
    <col min="249" max="251" width="11" style="63" customWidth="1"/>
    <col min="252" max="253" width="11.44140625" style="63" customWidth="1"/>
    <col min="254" max="254" width="11.33203125" style="63" customWidth="1"/>
    <col min="255" max="255" width="12" style="63" customWidth="1"/>
    <col min="256" max="257" width="10.33203125" style="63" customWidth="1"/>
    <col min="258" max="258" width="12.6640625" style="63" customWidth="1"/>
    <col min="259" max="503" width="8.88671875" style="63"/>
    <col min="504" max="504" width="62.109375" style="63" customWidth="1"/>
    <col min="505" max="507" width="11" style="63" customWidth="1"/>
    <col min="508" max="509" width="11.44140625" style="63" customWidth="1"/>
    <col min="510" max="510" width="11.33203125" style="63" customWidth="1"/>
    <col min="511" max="511" width="12" style="63" customWidth="1"/>
    <col min="512" max="513" width="10.33203125" style="63" customWidth="1"/>
    <col min="514" max="514" width="12.6640625" style="63" customWidth="1"/>
    <col min="515" max="759" width="8.88671875" style="63"/>
    <col min="760" max="760" width="62.109375" style="63" customWidth="1"/>
    <col min="761" max="763" width="11" style="63" customWidth="1"/>
    <col min="764" max="765" width="11.44140625" style="63" customWidth="1"/>
    <col min="766" max="766" width="11.33203125" style="63" customWidth="1"/>
    <col min="767" max="767" width="12" style="63" customWidth="1"/>
    <col min="768" max="769" width="10.33203125" style="63" customWidth="1"/>
    <col min="770" max="770" width="12.6640625" style="63" customWidth="1"/>
    <col min="771" max="1015" width="8.88671875" style="63"/>
    <col min="1016" max="1016" width="62.109375" style="63" customWidth="1"/>
    <col min="1017" max="1019" width="11" style="63" customWidth="1"/>
    <col min="1020" max="1021" width="11.44140625" style="63" customWidth="1"/>
    <col min="1022" max="1022" width="11.33203125" style="63" customWidth="1"/>
    <col min="1023" max="1023" width="12" style="63" customWidth="1"/>
    <col min="1024" max="1025" width="10.33203125" style="63" customWidth="1"/>
    <col min="1026" max="1026" width="12.6640625" style="63" customWidth="1"/>
    <col min="1027" max="1271" width="8.88671875" style="63"/>
    <col min="1272" max="1272" width="62.109375" style="63" customWidth="1"/>
    <col min="1273" max="1275" width="11" style="63" customWidth="1"/>
    <col min="1276" max="1277" width="11.44140625" style="63" customWidth="1"/>
    <col min="1278" max="1278" width="11.33203125" style="63" customWidth="1"/>
    <col min="1279" max="1279" width="12" style="63" customWidth="1"/>
    <col min="1280" max="1281" width="10.33203125" style="63" customWidth="1"/>
    <col min="1282" max="1282" width="12.6640625" style="63" customWidth="1"/>
    <col min="1283" max="1527" width="8.88671875" style="63"/>
    <col min="1528" max="1528" width="62.109375" style="63" customWidth="1"/>
    <col min="1529" max="1531" width="11" style="63" customWidth="1"/>
    <col min="1532" max="1533" width="11.44140625" style="63" customWidth="1"/>
    <col min="1534" max="1534" width="11.33203125" style="63" customWidth="1"/>
    <col min="1535" max="1535" width="12" style="63" customWidth="1"/>
    <col min="1536" max="1537" width="10.33203125" style="63" customWidth="1"/>
    <col min="1538" max="1538" width="12.6640625" style="63" customWidth="1"/>
    <col min="1539" max="1783" width="8.88671875" style="63"/>
    <col min="1784" max="1784" width="62.109375" style="63" customWidth="1"/>
    <col min="1785" max="1787" width="11" style="63" customWidth="1"/>
    <col min="1788" max="1789" width="11.44140625" style="63" customWidth="1"/>
    <col min="1790" max="1790" width="11.33203125" style="63" customWidth="1"/>
    <col min="1791" max="1791" width="12" style="63" customWidth="1"/>
    <col min="1792" max="1793" width="10.33203125" style="63" customWidth="1"/>
    <col min="1794" max="1794" width="12.6640625" style="63" customWidth="1"/>
    <col min="1795" max="2039" width="8.88671875" style="63"/>
    <col min="2040" max="2040" width="62.109375" style="63" customWidth="1"/>
    <col min="2041" max="2043" width="11" style="63" customWidth="1"/>
    <col min="2044" max="2045" width="11.44140625" style="63" customWidth="1"/>
    <col min="2046" max="2046" width="11.33203125" style="63" customWidth="1"/>
    <col min="2047" max="2047" width="12" style="63" customWidth="1"/>
    <col min="2048" max="2049" width="10.33203125" style="63" customWidth="1"/>
    <col min="2050" max="2050" width="12.6640625" style="63" customWidth="1"/>
    <col min="2051" max="2295" width="8.88671875" style="63"/>
    <col min="2296" max="2296" width="62.109375" style="63" customWidth="1"/>
    <col min="2297" max="2299" width="11" style="63" customWidth="1"/>
    <col min="2300" max="2301" width="11.44140625" style="63" customWidth="1"/>
    <col min="2302" max="2302" width="11.33203125" style="63" customWidth="1"/>
    <col min="2303" max="2303" width="12" style="63" customWidth="1"/>
    <col min="2304" max="2305" width="10.33203125" style="63" customWidth="1"/>
    <col min="2306" max="2306" width="12.6640625" style="63" customWidth="1"/>
    <col min="2307" max="2551" width="8.88671875" style="63"/>
    <col min="2552" max="2552" width="62.109375" style="63" customWidth="1"/>
    <col min="2553" max="2555" width="11" style="63" customWidth="1"/>
    <col min="2556" max="2557" width="11.44140625" style="63" customWidth="1"/>
    <col min="2558" max="2558" width="11.33203125" style="63" customWidth="1"/>
    <col min="2559" max="2559" width="12" style="63" customWidth="1"/>
    <col min="2560" max="2561" width="10.33203125" style="63" customWidth="1"/>
    <col min="2562" max="2562" width="12.6640625" style="63" customWidth="1"/>
    <col min="2563" max="2807" width="8.88671875" style="63"/>
    <col min="2808" max="2808" width="62.109375" style="63" customWidth="1"/>
    <col min="2809" max="2811" width="11" style="63" customWidth="1"/>
    <col min="2812" max="2813" width="11.44140625" style="63" customWidth="1"/>
    <col min="2814" max="2814" width="11.33203125" style="63" customWidth="1"/>
    <col min="2815" max="2815" width="12" style="63" customWidth="1"/>
    <col min="2816" max="2817" width="10.33203125" style="63" customWidth="1"/>
    <col min="2818" max="2818" width="12.6640625" style="63" customWidth="1"/>
    <col min="2819" max="3063" width="8.88671875" style="63"/>
    <col min="3064" max="3064" width="62.109375" style="63" customWidth="1"/>
    <col min="3065" max="3067" width="11" style="63" customWidth="1"/>
    <col min="3068" max="3069" width="11.44140625" style="63" customWidth="1"/>
    <col min="3070" max="3070" width="11.33203125" style="63" customWidth="1"/>
    <col min="3071" max="3071" width="12" style="63" customWidth="1"/>
    <col min="3072" max="3073" width="10.33203125" style="63" customWidth="1"/>
    <col min="3074" max="3074" width="12.6640625" style="63" customWidth="1"/>
    <col min="3075" max="3319" width="8.88671875" style="63"/>
    <col min="3320" max="3320" width="62.109375" style="63" customWidth="1"/>
    <col min="3321" max="3323" width="11" style="63" customWidth="1"/>
    <col min="3324" max="3325" width="11.44140625" style="63" customWidth="1"/>
    <col min="3326" max="3326" width="11.33203125" style="63" customWidth="1"/>
    <col min="3327" max="3327" width="12" style="63" customWidth="1"/>
    <col min="3328" max="3329" width="10.33203125" style="63" customWidth="1"/>
    <col min="3330" max="3330" width="12.6640625" style="63" customWidth="1"/>
    <col min="3331" max="3575" width="8.88671875" style="63"/>
    <col min="3576" max="3576" width="62.109375" style="63" customWidth="1"/>
    <col min="3577" max="3579" width="11" style="63" customWidth="1"/>
    <col min="3580" max="3581" width="11.44140625" style="63" customWidth="1"/>
    <col min="3582" max="3582" width="11.33203125" style="63" customWidth="1"/>
    <col min="3583" max="3583" width="12" style="63" customWidth="1"/>
    <col min="3584" max="3585" width="10.33203125" style="63" customWidth="1"/>
    <col min="3586" max="3586" width="12.6640625" style="63" customWidth="1"/>
    <col min="3587" max="3831" width="8.88671875" style="63"/>
    <col min="3832" max="3832" width="62.109375" style="63" customWidth="1"/>
    <col min="3833" max="3835" width="11" style="63" customWidth="1"/>
    <col min="3836" max="3837" width="11.44140625" style="63" customWidth="1"/>
    <col min="3838" max="3838" width="11.33203125" style="63" customWidth="1"/>
    <col min="3839" max="3839" width="12" style="63" customWidth="1"/>
    <col min="3840" max="3841" width="10.33203125" style="63" customWidth="1"/>
    <col min="3842" max="3842" width="12.6640625" style="63" customWidth="1"/>
    <col min="3843" max="4087" width="8.88671875" style="63"/>
    <col min="4088" max="4088" width="62.109375" style="63" customWidth="1"/>
    <col min="4089" max="4091" width="11" style="63" customWidth="1"/>
    <col min="4092" max="4093" width="11.44140625" style="63" customWidth="1"/>
    <col min="4094" max="4094" width="11.33203125" style="63" customWidth="1"/>
    <col min="4095" max="4095" width="12" style="63" customWidth="1"/>
    <col min="4096" max="4097" width="10.33203125" style="63" customWidth="1"/>
    <col min="4098" max="4098" width="12.6640625" style="63" customWidth="1"/>
    <col min="4099" max="4343" width="8.88671875" style="63"/>
    <col min="4344" max="4344" width="62.109375" style="63" customWidth="1"/>
    <col min="4345" max="4347" width="11" style="63" customWidth="1"/>
    <col min="4348" max="4349" width="11.44140625" style="63" customWidth="1"/>
    <col min="4350" max="4350" width="11.33203125" style="63" customWidth="1"/>
    <col min="4351" max="4351" width="12" style="63" customWidth="1"/>
    <col min="4352" max="4353" width="10.33203125" style="63" customWidth="1"/>
    <col min="4354" max="4354" width="12.6640625" style="63" customWidth="1"/>
    <col min="4355" max="4599" width="8.88671875" style="63"/>
    <col min="4600" max="4600" width="62.109375" style="63" customWidth="1"/>
    <col min="4601" max="4603" width="11" style="63" customWidth="1"/>
    <col min="4604" max="4605" width="11.44140625" style="63" customWidth="1"/>
    <col min="4606" max="4606" width="11.33203125" style="63" customWidth="1"/>
    <col min="4607" max="4607" width="12" style="63" customWidth="1"/>
    <col min="4608" max="4609" width="10.33203125" style="63" customWidth="1"/>
    <col min="4610" max="4610" width="12.6640625" style="63" customWidth="1"/>
    <col min="4611" max="4855" width="8.88671875" style="63"/>
    <col min="4856" max="4856" width="62.109375" style="63" customWidth="1"/>
    <col min="4857" max="4859" width="11" style="63" customWidth="1"/>
    <col min="4860" max="4861" width="11.44140625" style="63" customWidth="1"/>
    <col min="4862" max="4862" width="11.33203125" style="63" customWidth="1"/>
    <col min="4863" max="4863" width="12" style="63" customWidth="1"/>
    <col min="4864" max="4865" width="10.33203125" style="63" customWidth="1"/>
    <col min="4866" max="4866" width="12.6640625" style="63" customWidth="1"/>
    <col min="4867" max="5111" width="8.88671875" style="63"/>
    <col min="5112" max="5112" width="62.109375" style="63" customWidth="1"/>
    <col min="5113" max="5115" width="11" style="63" customWidth="1"/>
    <col min="5116" max="5117" width="11.44140625" style="63" customWidth="1"/>
    <col min="5118" max="5118" width="11.33203125" style="63" customWidth="1"/>
    <col min="5119" max="5119" width="12" style="63" customWidth="1"/>
    <col min="5120" max="5121" width="10.33203125" style="63" customWidth="1"/>
    <col min="5122" max="5122" width="12.6640625" style="63" customWidth="1"/>
    <col min="5123" max="5367" width="8.88671875" style="63"/>
    <col min="5368" max="5368" width="62.109375" style="63" customWidth="1"/>
    <col min="5369" max="5371" width="11" style="63" customWidth="1"/>
    <col min="5372" max="5373" width="11.44140625" style="63" customWidth="1"/>
    <col min="5374" max="5374" width="11.33203125" style="63" customWidth="1"/>
    <col min="5375" max="5375" width="12" style="63" customWidth="1"/>
    <col min="5376" max="5377" width="10.33203125" style="63" customWidth="1"/>
    <col min="5378" max="5378" width="12.6640625" style="63" customWidth="1"/>
    <col min="5379" max="5623" width="8.88671875" style="63"/>
    <col min="5624" max="5624" width="62.109375" style="63" customWidth="1"/>
    <col min="5625" max="5627" width="11" style="63" customWidth="1"/>
    <col min="5628" max="5629" width="11.44140625" style="63" customWidth="1"/>
    <col min="5630" max="5630" width="11.33203125" style="63" customWidth="1"/>
    <col min="5631" max="5631" width="12" style="63" customWidth="1"/>
    <col min="5632" max="5633" width="10.33203125" style="63" customWidth="1"/>
    <col min="5634" max="5634" width="12.6640625" style="63" customWidth="1"/>
    <col min="5635" max="5879" width="8.88671875" style="63"/>
    <col min="5880" max="5880" width="62.109375" style="63" customWidth="1"/>
    <col min="5881" max="5883" width="11" style="63" customWidth="1"/>
    <col min="5884" max="5885" width="11.44140625" style="63" customWidth="1"/>
    <col min="5886" max="5886" width="11.33203125" style="63" customWidth="1"/>
    <col min="5887" max="5887" width="12" style="63" customWidth="1"/>
    <col min="5888" max="5889" width="10.33203125" style="63" customWidth="1"/>
    <col min="5890" max="5890" width="12.6640625" style="63" customWidth="1"/>
    <col min="5891" max="6135" width="8.88671875" style="63"/>
    <col min="6136" max="6136" width="62.109375" style="63" customWidth="1"/>
    <col min="6137" max="6139" width="11" style="63" customWidth="1"/>
    <col min="6140" max="6141" width="11.44140625" style="63" customWidth="1"/>
    <col min="6142" max="6142" width="11.33203125" style="63" customWidth="1"/>
    <col min="6143" max="6143" width="12" style="63" customWidth="1"/>
    <col min="6144" max="6145" width="10.33203125" style="63" customWidth="1"/>
    <col min="6146" max="6146" width="12.6640625" style="63" customWidth="1"/>
    <col min="6147" max="6391" width="8.88671875" style="63"/>
    <col min="6392" max="6392" width="62.109375" style="63" customWidth="1"/>
    <col min="6393" max="6395" width="11" style="63" customWidth="1"/>
    <col min="6396" max="6397" width="11.44140625" style="63" customWidth="1"/>
    <col min="6398" max="6398" width="11.33203125" style="63" customWidth="1"/>
    <col min="6399" max="6399" width="12" style="63" customWidth="1"/>
    <col min="6400" max="6401" width="10.33203125" style="63" customWidth="1"/>
    <col min="6402" max="6402" width="12.6640625" style="63" customWidth="1"/>
    <col min="6403" max="6647" width="8.88671875" style="63"/>
    <col min="6648" max="6648" width="62.109375" style="63" customWidth="1"/>
    <col min="6649" max="6651" width="11" style="63" customWidth="1"/>
    <col min="6652" max="6653" width="11.44140625" style="63" customWidth="1"/>
    <col min="6654" max="6654" width="11.33203125" style="63" customWidth="1"/>
    <col min="6655" max="6655" width="12" style="63" customWidth="1"/>
    <col min="6656" max="6657" width="10.33203125" style="63" customWidth="1"/>
    <col min="6658" max="6658" width="12.6640625" style="63" customWidth="1"/>
    <col min="6659" max="6903" width="8.88671875" style="63"/>
    <col min="6904" max="6904" width="62.109375" style="63" customWidth="1"/>
    <col min="6905" max="6907" width="11" style="63" customWidth="1"/>
    <col min="6908" max="6909" width="11.44140625" style="63" customWidth="1"/>
    <col min="6910" max="6910" width="11.33203125" style="63" customWidth="1"/>
    <col min="6911" max="6911" width="12" style="63" customWidth="1"/>
    <col min="6912" max="6913" width="10.33203125" style="63" customWidth="1"/>
    <col min="6914" max="6914" width="12.6640625" style="63" customWidth="1"/>
    <col min="6915" max="7159" width="8.88671875" style="63"/>
    <col min="7160" max="7160" width="62.109375" style="63" customWidth="1"/>
    <col min="7161" max="7163" width="11" style="63" customWidth="1"/>
    <col min="7164" max="7165" width="11.44140625" style="63" customWidth="1"/>
    <col min="7166" max="7166" width="11.33203125" style="63" customWidth="1"/>
    <col min="7167" max="7167" width="12" style="63" customWidth="1"/>
    <col min="7168" max="7169" width="10.33203125" style="63" customWidth="1"/>
    <col min="7170" max="7170" width="12.6640625" style="63" customWidth="1"/>
    <col min="7171" max="7415" width="8.88671875" style="63"/>
    <col min="7416" max="7416" width="62.109375" style="63" customWidth="1"/>
    <col min="7417" max="7419" width="11" style="63" customWidth="1"/>
    <col min="7420" max="7421" width="11.44140625" style="63" customWidth="1"/>
    <col min="7422" max="7422" width="11.33203125" style="63" customWidth="1"/>
    <col min="7423" max="7423" width="12" style="63" customWidth="1"/>
    <col min="7424" max="7425" width="10.33203125" style="63" customWidth="1"/>
    <col min="7426" max="7426" width="12.6640625" style="63" customWidth="1"/>
    <col min="7427" max="7671" width="8.88671875" style="63"/>
    <col min="7672" max="7672" width="62.109375" style="63" customWidth="1"/>
    <col min="7673" max="7675" width="11" style="63" customWidth="1"/>
    <col min="7676" max="7677" width="11.44140625" style="63" customWidth="1"/>
    <col min="7678" max="7678" width="11.33203125" style="63" customWidth="1"/>
    <col min="7679" max="7679" width="12" style="63" customWidth="1"/>
    <col min="7680" max="7681" width="10.33203125" style="63" customWidth="1"/>
    <col min="7682" max="7682" width="12.6640625" style="63" customWidth="1"/>
    <col min="7683" max="7927" width="8.88671875" style="63"/>
    <col min="7928" max="7928" width="62.109375" style="63" customWidth="1"/>
    <col min="7929" max="7931" width="11" style="63" customWidth="1"/>
    <col min="7932" max="7933" width="11.44140625" style="63" customWidth="1"/>
    <col min="7934" max="7934" width="11.33203125" style="63" customWidth="1"/>
    <col min="7935" max="7935" width="12" style="63" customWidth="1"/>
    <col min="7936" max="7937" width="10.33203125" style="63" customWidth="1"/>
    <col min="7938" max="7938" width="12.6640625" style="63" customWidth="1"/>
    <col min="7939" max="8183" width="8.88671875" style="63"/>
    <col min="8184" max="8184" width="62.109375" style="63" customWidth="1"/>
    <col min="8185" max="8187" width="11" style="63" customWidth="1"/>
    <col min="8188" max="8189" width="11.44140625" style="63" customWidth="1"/>
    <col min="8190" max="8190" width="11.33203125" style="63" customWidth="1"/>
    <col min="8191" max="8191" width="12" style="63" customWidth="1"/>
    <col min="8192" max="8193" width="10.33203125" style="63" customWidth="1"/>
    <col min="8194" max="8194" width="12.6640625" style="63" customWidth="1"/>
    <col min="8195" max="8439" width="8.88671875" style="63"/>
    <col min="8440" max="8440" width="62.109375" style="63" customWidth="1"/>
    <col min="8441" max="8443" width="11" style="63" customWidth="1"/>
    <col min="8444" max="8445" width="11.44140625" style="63" customWidth="1"/>
    <col min="8446" max="8446" width="11.33203125" style="63" customWidth="1"/>
    <col min="8447" max="8447" width="12" style="63" customWidth="1"/>
    <col min="8448" max="8449" width="10.33203125" style="63" customWidth="1"/>
    <col min="8450" max="8450" width="12.6640625" style="63" customWidth="1"/>
    <col min="8451" max="8695" width="8.88671875" style="63"/>
    <col min="8696" max="8696" width="62.109375" style="63" customWidth="1"/>
    <col min="8697" max="8699" width="11" style="63" customWidth="1"/>
    <col min="8700" max="8701" width="11.44140625" style="63" customWidth="1"/>
    <col min="8702" max="8702" width="11.33203125" style="63" customWidth="1"/>
    <col min="8703" max="8703" width="12" style="63" customWidth="1"/>
    <col min="8704" max="8705" width="10.33203125" style="63" customWidth="1"/>
    <col min="8706" max="8706" width="12.6640625" style="63" customWidth="1"/>
    <col min="8707" max="8951" width="8.88671875" style="63"/>
    <col min="8952" max="8952" width="62.109375" style="63" customWidth="1"/>
    <col min="8953" max="8955" width="11" style="63" customWidth="1"/>
    <col min="8956" max="8957" width="11.44140625" style="63" customWidth="1"/>
    <col min="8958" max="8958" width="11.33203125" style="63" customWidth="1"/>
    <col min="8959" max="8959" width="12" style="63" customWidth="1"/>
    <col min="8960" max="8961" width="10.33203125" style="63" customWidth="1"/>
    <col min="8962" max="8962" width="12.6640625" style="63" customWidth="1"/>
    <col min="8963" max="9207" width="8.88671875" style="63"/>
    <col min="9208" max="9208" width="62.109375" style="63" customWidth="1"/>
    <col min="9209" max="9211" width="11" style="63" customWidth="1"/>
    <col min="9212" max="9213" width="11.44140625" style="63" customWidth="1"/>
    <col min="9214" max="9214" width="11.33203125" style="63" customWidth="1"/>
    <col min="9215" max="9215" width="12" style="63" customWidth="1"/>
    <col min="9216" max="9217" width="10.33203125" style="63" customWidth="1"/>
    <col min="9218" max="9218" width="12.6640625" style="63" customWidth="1"/>
    <col min="9219" max="9463" width="8.88671875" style="63"/>
    <col min="9464" max="9464" width="62.109375" style="63" customWidth="1"/>
    <col min="9465" max="9467" width="11" style="63" customWidth="1"/>
    <col min="9468" max="9469" width="11.44140625" style="63" customWidth="1"/>
    <col min="9470" max="9470" width="11.33203125" style="63" customWidth="1"/>
    <col min="9471" max="9471" width="12" style="63" customWidth="1"/>
    <col min="9472" max="9473" width="10.33203125" style="63" customWidth="1"/>
    <col min="9474" max="9474" width="12.6640625" style="63" customWidth="1"/>
    <col min="9475" max="9719" width="8.88671875" style="63"/>
    <col min="9720" max="9720" width="62.109375" style="63" customWidth="1"/>
    <col min="9721" max="9723" width="11" style="63" customWidth="1"/>
    <col min="9724" max="9725" width="11.44140625" style="63" customWidth="1"/>
    <col min="9726" max="9726" width="11.33203125" style="63" customWidth="1"/>
    <col min="9727" max="9727" width="12" style="63" customWidth="1"/>
    <col min="9728" max="9729" width="10.33203125" style="63" customWidth="1"/>
    <col min="9730" max="9730" width="12.6640625" style="63" customWidth="1"/>
    <col min="9731" max="9975" width="8.88671875" style="63"/>
    <col min="9976" max="9976" width="62.109375" style="63" customWidth="1"/>
    <col min="9977" max="9979" width="11" style="63" customWidth="1"/>
    <col min="9980" max="9981" width="11.44140625" style="63" customWidth="1"/>
    <col min="9982" max="9982" width="11.33203125" style="63" customWidth="1"/>
    <col min="9983" max="9983" width="12" style="63" customWidth="1"/>
    <col min="9984" max="9985" width="10.33203125" style="63" customWidth="1"/>
    <col min="9986" max="9986" width="12.6640625" style="63" customWidth="1"/>
    <col min="9987" max="10231" width="8.88671875" style="63"/>
    <col min="10232" max="10232" width="62.109375" style="63" customWidth="1"/>
    <col min="10233" max="10235" width="11" style="63" customWidth="1"/>
    <col min="10236" max="10237" width="11.44140625" style="63" customWidth="1"/>
    <col min="10238" max="10238" width="11.33203125" style="63" customWidth="1"/>
    <col min="10239" max="10239" width="12" style="63" customWidth="1"/>
    <col min="10240" max="10241" width="10.33203125" style="63" customWidth="1"/>
    <col min="10242" max="10242" width="12.6640625" style="63" customWidth="1"/>
    <col min="10243" max="10487" width="8.88671875" style="63"/>
    <col min="10488" max="10488" width="62.109375" style="63" customWidth="1"/>
    <col min="10489" max="10491" width="11" style="63" customWidth="1"/>
    <col min="10492" max="10493" width="11.44140625" style="63" customWidth="1"/>
    <col min="10494" max="10494" width="11.33203125" style="63" customWidth="1"/>
    <col min="10495" max="10495" width="12" style="63" customWidth="1"/>
    <col min="10496" max="10497" width="10.33203125" style="63" customWidth="1"/>
    <col min="10498" max="10498" width="12.6640625" style="63" customWidth="1"/>
    <col min="10499" max="10743" width="8.88671875" style="63"/>
    <col min="10744" max="10744" width="62.109375" style="63" customWidth="1"/>
    <col min="10745" max="10747" width="11" style="63" customWidth="1"/>
    <col min="10748" max="10749" width="11.44140625" style="63" customWidth="1"/>
    <col min="10750" max="10750" width="11.33203125" style="63" customWidth="1"/>
    <col min="10751" max="10751" width="12" style="63" customWidth="1"/>
    <col min="10752" max="10753" width="10.33203125" style="63" customWidth="1"/>
    <col min="10754" max="10754" width="12.6640625" style="63" customWidth="1"/>
    <col min="10755" max="10999" width="8.88671875" style="63"/>
    <col min="11000" max="11000" width="62.109375" style="63" customWidth="1"/>
    <col min="11001" max="11003" width="11" style="63" customWidth="1"/>
    <col min="11004" max="11005" width="11.44140625" style="63" customWidth="1"/>
    <col min="11006" max="11006" width="11.33203125" style="63" customWidth="1"/>
    <col min="11007" max="11007" width="12" style="63" customWidth="1"/>
    <col min="11008" max="11009" width="10.33203125" style="63" customWidth="1"/>
    <col min="11010" max="11010" width="12.6640625" style="63" customWidth="1"/>
    <col min="11011" max="11255" width="8.88671875" style="63"/>
    <col min="11256" max="11256" width="62.109375" style="63" customWidth="1"/>
    <col min="11257" max="11259" width="11" style="63" customWidth="1"/>
    <col min="11260" max="11261" width="11.44140625" style="63" customWidth="1"/>
    <col min="11262" max="11262" width="11.33203125" style="63" customWidth="1"/>
    <col min="11263" max="11263" width="12" style="63" customWidth="1"/>
    <col min="11264" max="11265" width="10.33203125" style="63" customWidth="1"/>
    <col min="11266" max="11266" width="12.6640625" style="63" customWidth="1"/>
    <col min="11267" max="11511" width="8.88671875" style="63"/>
    <col min="11512" max="11512" width="62.109375" style="63" customWidth="1"/>
    <col min="11513" max="11515" width="11" style="63" customWidth="1"/>
    <col min="11516" max="11517" width="11.44140625" style="63" customWidth="1"/>
    <col min="11518" max="11518" width="11.33203125" style="63" customWidth="1"/>
    <col min="11519" max="11519" width="12" style="63" customWidth="1"/>
    <col min="11520" max="11521" width="10.33203125" style="63" customWidth="1"/>
    <col min="11522" max="11522" width="12.6640625" style="63" customWidth="1"/>
    <col min="11523" max="11767" width="8.88671875" style="63"/>
    <col min="11768" max="11768" width="62.109375" style="63" customWidth="1"/>
    <col min="11769" max="11771" width="11" style="63" customWidth="1"/>
    <col min="11772" max="11773" width="11.44140625" style="63" customWidth="1"/>
    <col min="11774" max="11774" width="11.33203125" style="63" customWidth="1"/>
    <col min="11775" max="11775" width="12" style="63" customWidth="1"/>
    <col min="11776" max="11777" width="10.33203125" style="63" customWidth="1"/>
    <col min="11778" max="11778" width="12.6640625" style="63" customWidth="1"/>
    <col min="11779" max="12023" width="8.88671875" style="63"/>
    <col min="12024" max="12024" width="62.109375" style="63" customWidth="1"/>
    <col min="12025" max="12027" width="11" style="63" customWidth="1"/>
    <col min="12028" max="12029" width="11.44140625" style="63" customWidth="1"/>
    <col min="12030" max="12030" width="11.33203125" style="63" customWidth="1"/>
    <col min="12031" max="12031" width="12" style="63" customWidth="1"/>
    <col min="12032" max="12033" width="10.33203125" style="63" customWidth="1"/>
    <col min="12034" max="12034" width="12.6640625" style="63" customWidth="1"/>
    <col min="12035" max="12279" width="8.88671875" style="63"/>
    <col min="12280" max="12280" width="62.109375" style="63" customWidth="1"/>
    <col min="12281" max="12283" width="11" style="63" customWidth="1"/>
    <col min="12284" max="12285" width="11.44140625" style="63" customWidth="1"/>
    <col min="12286" max="12286" width="11.33203125" style="63" customWidth="1"/>
    <col min="12287" max="12287" width="12" style="63" customWidth="1"/>
    <col min="12288" max="12289" width="10.33203125" style="63" customWidth="1"/>
    <col min="12290" max="12290" width="12.6640625" style="63" customWidth="1"/>
    <col min="12291" max="12535" width="8.88671875" style="63"/>
    <col min="12536" max="12536" width="62.109375" style="63" customWidth="1"/>
    <col min="12537" max="12539" width="11" style="63" customWidth="1"/>
    <col min="12540" max="12541" width="11.44140625" style="63" customWidth="1"/>
    <col min="12542" max="12542" width="11.33203125" style="63" customWidth="1"/>
    <col min="12543" max="12543" width="12" style="63" customWidth="1"/>
    <col min="12544" max="12545" width="10.33203125" style="63" customWidth="1"/>
    <col min="12546" max="12546" width="12.6640625" style="63" customWidth="1"/>
    <col min="12547" max="12791" width="8.88671875" style="63"/>
    <col min="12792" max="12792" width="62.109375" style="63" customWidth="1"/>
    <col min="12793" max="12795" width="11" style="63" customWidth="1"/>
    <col min="12796" max="12797" width="11.44140625" style="63" customWidth="1"/>
    <col min="12798" max="12798" width="11.33203125" style="63" customWidth="1"/>
    <col min="12799" max="12799" width="12" style="63" customWidth="1"/>
    <col min="12800" max="12801" width="10.33203125" style="63" customWidth="1"/>
    <col min="12802" max="12802" width="12.6640625" style="63" customWidth="1"/>
    <col min="12803" max="13047" width="8.88671875" style="63"/>
    <col min="13048" max="13048" width="62.109375" style="63" customWidth="1"/>
    <col min="13049" max="13051" width="11" style="63" customWidth="1"/>
    <col min="13052" max="13053" width="11.44140625" style="63" customWidth="1"/>
    <col min="13054" max="13054" width="11.33203125" style="63" customWidth="1"/>
    <col min="13055" max="13055" width="12" style="63" customWidth="1"/>
    <col min="13056" max="13057" width="10.33203125" style="63" customWidth="1"/>
    <col min="13058" max="13058" width="12.6640625" style="63" customWidth="1"/>
    <col min="13059" max="13303" width="8.88671875" style="63"/>
    <col min="13304" max="13304" width="62.109375" style="63" customWidth="1"/>
    <col min="13305" max="13307" width="11" style="63" customWidth="1"/>
    <col min="13308" max="13309" width="11.44140625" style="63" customWidth="1"/>
    <col min="13310" max="13310" width="11.33203125" style="63" customWidth="1"/>
    <col min="13311" max="13311" width="12" style="63" customWidth="1"/>
    <col min="13312" max="13313" width="10.33203125" style="63" customWidth="1"/>
    <col min="13314" max="13314" width="12.6640625" style="63" customWidth="1"/>
    <col min="13315" max="13559" width="8.88671875" style="63"/>
    <col min="13560" max="13560" width="62.109375" style="63" customWidth="1"/>
    <col min="13561" max="13563" width="11" style="63" customWidth="1"/>
    <col min="13564" max="13565" width="11.44140625" style="63" customWidth="1"/>
    <col min="13566" max="13566" width="11.33203125" style="63" customWidth="1"/>
    <col min="13567" max="13567" width="12" style="63" customWidth="1"/>
    <col min="13568" max="13569" width="10.33203125" style="63" customWidth="1"/>
    <col min="13570" max="13570" width="12.6640625" style="63" customWidth="1"/>
    <col min="13571" max="13815" width="8.88671875" style="63"/>
    <col min="13816" max="13816" width="62.109375" style="63" customWidth="1"/>
    <col min="13817" max="13819" width="11" style="63" customWidth="1"/>
    <col min="13820" max="13821" width="11.44140625" style="63" customWidth="1"/>
    <col min="13822" max="13822" width="11.33203125" style="63" customWidth="1"/>
    <col min="13823" max="13823" width="12" style="63" customWidth="1"/>
    <col min="13824" max="13825" width="10.33203125" style="63" customWidth="1"/>
    <col min="13826" max="13826" width="12.6640625" style="63" customWidth="1"/>
    <col min="13827" max="14071" width="8.88671875" style="63"/>
    <col min="14072" max="14072" width="62.109375" style="63" customWidth="1"/>
    <col min="14073" max="14075" width="11" style="63" customWidth="1"/>
    <col min="14076" max="14077" width="11.44140625" style="63" customWidth="1"/>
    <col min="14078" max="14078" width="11.33203125" style="63" customWidth="1"/>
    <col min="14079" max="14079" width="12" style="63" customWidth="1"/>
    <col min="14080" max="14081" width="10.33203125" style="63" customWidth="1"/>
    <col min="14082" max="14082" width="12.6640625" style="63" customWidth="1"/>
    <col min="14083" max="14327" width="8.88671875" style="63"/>
    <col min="14328" max="14328" width="62.109375" style="63" customWidth="1"/>
    <col min="14329" max="14331" width="11" style="63" customWidth="1"/>
    <col min="14332" max="14333" width="11.44140625" style="63" customWidth="1"/>
    <col min="14334" max="14334" width="11.33203125" style="63" customWidth="1"/>
    <col min="14335" max="14335" width="12" style="63" customWidth="1"/>
    <col min="14336" max="14337" width="10.33203125" style="63" customWidth="1"/>
    <col min="14338" max="14338" width="12.6640625" style="63" customWidth="1"/>
    <col min="14339" max="14583" width="8.88671875" style="63"/>
    <col min="14584" max="14584" width="62.109375" style="63" customWidth="1"/>
    <col min="14585" max="14587" width="11" style="63" customWidth="1"/>
    <col min="14588" max="14589" width="11.44140625" style="63" customWidth="1"/>
    <col min="14590" max="14590" width="11.33203125" style="63" customWidth="1"/>
    <col min="14591" max="14591" width="12" style="63" customWidth="1"/>
    <col min="14592" max="14593" width="10.33203125" style="63" customWidth="1"/>
    <col min="14594" max="14594" width="12.6640625" style="63" customWidth="1"/>
    <col min="14595" max="14839" width="8.88671875" style="63"/>
    <col min="14840" max="14840" width="62.109375" style="63" customWidth="1"/>
    <col min="14841" max="14843" width="11" style="63" customWidth="1"/>
    <col min="14844" max="14845" width="11.44140625" style="63" customWidth="1"/>
    <col min="14846" max="14846" width="11.33203125" style="63" customWidth="1"/>
    <col min="14847" max="14847" width="12" style="63" customWidth="1"/>
    <col min="14848" max="14849" width="10.33203125" style="63" customWidth="1"/>
    <col min="14850" max="14850" width="12.6640625" style="63" customWidth="1"/>
    <col min="14851" max="15095" width="8.88671875" style="63"/>
    <col min="15096" max="15096" width="62.109375" style="63" customWidth="1"/>
    <col min="15097" max="15099" width="11" style="63" customWidth="1"/>
    <col min="15100" max="15101" width="11.44140625" style="63" customWidth="1"/>
    <col min="15102" max="15102" width="11.33203125" style="63" customWidth="1"/>
    <col min="15103" max="15103" width="12" style="63" customWidth="1"/>
    <col min="15104" max="15105" width="10.33203125" style="63" customWidth="1"/>
    <col min="15106" max="15106" width="12.6640625" style="63" customWidth="1"/>
    <col min="15107" max="15351" width="8.88671875" style="63"/>
    <col min="15352" max="15352" width="62.109375" style="63" customWidth="1"/>
    <col min="15353" max="15355" width="11" style="63" customWidth="1"/>
    <col min="15356" max="15357" width="11.44140625" style="63" customWidth="1"/>
    <col min="15358" max="15358" width="11.33203125" style="63" customWidth="1"/>
    <col min="15359" max="15359" width="12" style="63" customWidth="1"/>
    <col min="15360" max="15361" width="10.33203125" style="63" customWidth="1"/>
    <col min="15362" max="15362" width="12.6640625" style="63" customWidth="1"/>
    <col min="15363" max="15607" width="8.88671875" style="63"/>
    <col min="15608" max="15608" width="62.109375" style="63" customWidth="1"/>
    <col min="15609" max="15611" width="11" style="63" customWidth="1"/>
    <col min="15612" max="15613" width="11.44140625" style="63" customWidth="1"/>
    <col min="15614" max="15614" width="11.33203125" style="63" customWidth="1"/>
    <col min="15615" max="15615" width="12" style="63" customWidth="1"/>
    <col min="15616" max="15617" width="10.33203125" style="63" customWidth="1"/>
    <col min="15618" max="15618" width="12.6640625" style="63" customWidth="1"/>
    <col min="15619" max="15863" width="8.88671875" style="63"/>
    <col min="15864" max="15864" width="62.109375" style="63" customWidth="1"/>
    <col min="15865" max="15867" width="11" style="63" customWidth="1"/>
    <col min="15868" max="15869" width="11.44140625" style="63" customWidth="1"/>
    <col min="15870" max="15870" width="11.33203125" style="63" customWidth="1"/>
    <col min="15871" max="15871" width="12" style="63" customWidth="1"/>
    <col min="15872" max="15873" width="10.33203125" style="63" customWidth="1"/>
    <col min="15874" max="15874" width="12.6640625" style="63" customWidth="1"/>
    <col min="15875" max="16119" width="8.88671875" style="63"/>
    <col min="16120" max="16120" width="62.109375" style="63" customWidth="1"/>
    <col min="16121" max="16123" width="11" style="63" customWidth="1"/>
    <col min="16124" max="16125" width="11.44140625" style="63" customWidth="1"/>
    <col min="16126" max="16126" width="11.33203125" style="63" customWidth="1"/>
    <col min="16127" max="16127" width="12" style="63" customWidth="1"/>
    <col min="16128" max="16129" width="10.33203125" style="63" customWidth="1"/>
    <col min="16130" max="16130" width="12.6640625" style="63" customWidth="1"/>
    <col min="16131" max="16384" width="8.88671875" style="63"/>
  </cols>
  <sheetData>
    <row r="1" spans="1:14" s="263" customFormat="1" ht="26.4" customHeight="1" thickBot="1">
      <c r="A1" s="262" t="s">
        <v>45</v>
      </c>
    </row>
    <row r="2" spans="1:14" ht="42.6" customHeight="1" thickBot="1">
      <c r="A2" s="242" t="s">
        <v>46</v>
      </c>
      <c r="B2" s="128" t="s">
        <v>2</v>
      </c>
      <c r="C2" s="59" t="s">
        <v>3</v>
      </c>
      <c r="D2" s="59" t="s">
        <v>5</v>
      </c>
      <c r="E2" s="60" t="s">
        <v>6</v>
      </c>
      <c r="F2" s="195" t="s">
        <v>65</v>
      </c>
      <c r="G2" s="162" t="s">
        <v>66</v>
      </c>
      <c r="H2" s="60" t="s">
        <v>67</v>
      </c>
      <c r="I2" s="196" t="s">
        <v>68</v>
      </c>
      <c r="J2" s="188" t="s">
        <v>69</v>
      </c>
      <c r="K2" s="61" t="s">
        <v>22</v>
      </c>
      <c r="L2" s="62" t="s">
        <v>70</v>
      </c>
    </row>
    <row r="3" spans="1:14" ht="20.399999999999999" customHeight="1">
      <c r="A3" s="243" t="s">
        <v>48</v>
      </c>
      <c r="B3" s="129">
        <v>2594</v>
      </c>
      <c r="C3" s="64">
        <v>2247</v>
      </c>
      <c r="D3" s="65">
        <v>1631</v>
      </c>
      <c r="E3" s="66">
        <v>982</v>
      </c>
      <c r="F3" s="175">
        <v>924</v>
      </c>
      <c r="G3" s="163">
        <v>884</v>
      </c>
      <c r="H3" s="66">
        <v>655</v>
      </c>
      <c r="I3" s="220">
        <v>619</v>
      </c>
      <c r="J3" s="189">
        <f>I3/H3-1</f>
        <v>-5.4961832061068749E-2</v>
      </c>
      <c r="K3" s="67">
        <f>I3/G3-1</f>
        <v>-0.29977375565610864</v>
      </c>
      <c r="L3" s="70">
        <f>I3/F3-1</f>
        <v>-0.33008658008658009</v>
      </c>
      <c r="M3" s="144"/>
    </row>
    <row r="4" spans="1:14" ht="25.5" customHeight="1">
      <c r="A4" s="244" t="s">
        <v>49</v>
      </c>
      <c r="B4" s="130">
        <v>729</v>
      </c>
      <c r="C4" s="68">
        <v>562</v>
      </c>
      <c r="D4" s="69">
        <v>313</v>
      </c>
      <c r="E4" s="69">
        <v>355</v>
      </c>
      <c r="F4" s="176">
        <v>331</v>
      </c>
      <c r="G4" s="164">
        <v>377</v>
      </c>
      <c r="H4" s="69">
        <v>298</v>
      </c>
      <c r="I4" s="221">
        <v>284</v>
      </c>
      <c r="J4" s="189">
        <f t="shared" ref="J4:J11" si="0">I4/H4-1</f>
        <v>-4.6979865771812124E-2</v>
      </c>
      <c r="K4" s="67">
        <f t="shared" ref="K4:K10" si="1">I4/G4-1</f>
        <v>-0.24668435013262602</v>
      </c>
      <c r="L4" s="70">
        <f t="shared" ref="L4:L11" si="2">I4/F4-1</f>
        <v>-0.14199395770392753</v>
      </c>
      <c r="M4" s="144"/>
    </row>
    <row r="5" spans="1:14" s="75" customFormat="1" ht="18" hidden="1" customHeight="1" outlineLevel="1">
      <c r="A5" s="245" t="s">
        <v>50</v>
      </c>
      <c r="B5" s="71">
        <v>0.28103315343099461</v>
      </c>
      <c r="C5" s="71">
        <v>0.25011125945705387</v>
      </c>
      <c r="D5" s="71">
        <v>0.19190680564071122</v>
      </c>
      <c r="E5" s="71">
        <v>0.36150712830957232</v>
      </c>
      <c r="F5" s="177">
        <v>0.35822510822510822</v>
      </c>
      <c r="G5" s="73">
        <v>0.4264705882352941</v>
      </c>
      <c r="H5" s="72">
        <v>0.45496183206106872</v>
      </c>
      <c r="I5" s="222">
        <f>I4/$I$3</f>
        <v>0.45880452342487882</v>
      </c>
      <c r="J5" s="71">
        <f t="shared" si="0"/>
        <v>8.4461840379046471E-3</v>
      </c>
      <c r="K5" s="73">
        <f t="shared" si="1"/>
        <v>7.5817503203164271E-2</v>
      </c>
      <c r="L5" s="74">
        <f t="shared" si="2"/>
        <v>0.28077153971174629</v>
      </c>
      <c r="M5" s="31"/>
      <c r="N5" s="31"/>
    </row>
    <row r="6" spans="1:14" ht="18" customHeight="1" collapsed="1">
      <c r="A6" s="143" t="s">
        <v>51</v>
      </c>
      <c r="B6" s="131">
        <v>263</v>
      </c>
      <c r="C6" s="77">
        <v>265</v>
      </c>
      <c r="D6" s="77">
        <v>274</v>
      </c>
      <c r="E6" s="77">
        <v>331</v>
      </c>
      <c r="F6" s="178">
        <v>307</v>
      </c>
      <c r="G6" s="165">
        <v>357</v>
      </c>
      <c r="H6" s="77">
        <v>280</v>
      </c>
      <c r="I6" s="223">
        <v>267</v>
      </c>
      <c r="J6" s="190">
        <f t="shared" si="0"/>
        <v>-4.6428571428571375E-2</v>
      </c>
      <c r="K6" s="78">
        <f t="shared" si="1"/>
        <v>-0.25210084033613445</v>
      </c>
      <c r="L6" s="79">
        <f t="shared" si="2"/>
        <v>-0.13029315960912047</v>
      </c>
      <c r="M6" s="204"/>
      <c r="N6" s="204"/>
    </row>
    <row r="7" spans="1:14" s="84" customFormat="1" ht="18" hidden="1" customHeight="1" outlineLevel="1">
      <c r="A7" s="245" t="s">
        <v>52</v>
      </c>
      <c r="B7" s="80">
        <v>0.3607681755829904</v>
      </c>
      <c r="C7" s="81">
        <v>0.47153024911032027</v>
      </c>
      <c r="D7" s="81">
        <v>0.87539936102236426</v>
      </c>
      <c r="E7" s="81">
        <v>0.93239436619718308</v>
      </c>
      <c r="F7" s="179">
        <v>0.92749244712990941</v>
      </c>
      <c r="G7" s="166">
        <v>0.94694960212201595</v>
      </c>
      <c r="H7" s="81">
        <v>0.93959731543624159</v>
      </c>
      <c r="I7" s="224">
        <f>I6/$I$4</f>
        <v>0.9401408450704225</v>
      </c>
      <c r="J7" s="80">
        <f t="shared" si="0"/>
        <v>5.7847082494966173E-4</v>
      </c>
      <c r="K7" s="82">
        <f t="shared" si="1"/>
        <v>-7.1902000236715446E-3</v>
      </c>
      <c r="L7" s="83">
        <f t="shared" si="2"/>
        <v>1.363719777951089E-2</v>
      </c>
      <c r="M7" s="144"/>
    </row>
    <row r="8" spans="1:14" ht="18" customHeight="1" collapsed="1">
      <c r="A8" s="138" t="s">
        <v>53</v>
      </c>
      <c r="B8" s="131">
        <v>126</v>
      </c>
      <c r="C8" s="76">
        <v>31</v>
      </c>
      <c r="D8" s="76">
        <v>7</v>
      </c>
      <c r="E8" s="77">
        <v>6</v>
      </c>
      <c r="F8" s="178">
        <v>6</v>
      </c>
      <c r="G8" s="165">
        <v>5</v>
      </c>
      <c r="H8" s="77">
        <v>3</v>
      </c>
      <c r="I8" s="223">
        <v>3</v>
      </c>
      <c r="J8" s="190">
        <f t="shared" si="0"/>
        <v>0</v>
      </c>
      <c r="K8" s="78">
        <f t="shared" si="1"/>
        <v>-0.4</v>
      </c>
      <c r="L8" s="79">
        <f t="shared" si="2"/>
        <v>-0.5</v>
      </c>
      <c r="M8" s="144"/>
    </row>
    <row r="9" spans="1:14" s="84" customFormat="1" ht="18" hidden="1" customHeight="1" outlineLevel="1">
      <c r="A9" s="245" t="s">
        <v>52</v>
      </c>
      <c r="B9" s="80">
        <v>0.1728395061728395</v>
      </c>
      <c r="C9" s="81">
        <v>5.5160142348754451E-2</v>
      </c>
      <c r="D9" s="81">
        <v>2.2364217252396165E-2</v>
      </c>
      <c r="E9" s="81">
        <v>1.6901408450704224E-2</v>
      </c>
      <c r="F9" s="179">
        <v>1.812688821752266E-2</v>
      </c>
      <c r="G9" s="166">
        <v>1.3262599469496022E-2</v>
      </c>
      <c r="H9" s="81">
        <v>1.0067114093959731E-2</v>
      </c>
      <c r="I9" s="224">
        <f>I8/$I$4</f>
        <v>1.0563380281690141E-2</v>
      </c>
      <c r="J9" s="80">
        <f t="shared" si="0"/>
        <v>4.929577464788748E-2</v>
      </c>
      <c r="K9" s="82">
        <f t="shared" si="1"/>
        <v>-0.20352112676056344</v>
      </c>
      <c r="L9" s="83">
        <f t="shared" si="2"/>
        <v>-0.41725352112676062</v>
      </c>
      <c r="M9" s="144"/>
    </row>
    <row r="10" spans="1:14" ht="18" customHeight="1" collapsed="1">
      <c r="A10" s="138" t="s">
        <v>54</v>
      </c>
      <c r="B10" s="131">
        <v>224</v>
      </c>
      <c r="C10" s="77">
        <v>91</v>
      </c>
      <c r="D10" s="77">
        <v>26</v>
      </c>
      <c r="E10" s="77">
        <v>12</v>
      </c>
      <c r="F10" s="178">
        <v>12</v>
      </c>
      <c r="G10" s="165">
        <v>10</v>
      </c>
      <c r="H10" s="77">
        <v>10</v>
      </c>
      <c r="I10" s="223">
        <v>9</v>
      </c>
      <c r="J10" s="190">
        <f t="shared" si="0"/>
        <v>-9.9999999999999978E-2</v>
      </c>
      <c r="K10" s="78">
        <f t="shared" si="1"/>
        <v>-9.9999999999999978E-2</v>
      </c>
      <c r="L10" s="79">
        <f t="shared" si="2"/>
        <v>-0.25</v>
      </c>
      <c r="M10" s="144"/>
    </row>
    <row r="11" spans="1:14" s="84" customFormat="1" ht="18" hidden="1" customHeight="1" outlineLevel="1">
      <c r="A11" s="245" t="s">
        <v>52</v>
      </c>
      <c r="B11" s="80">
        <v>0.30727023319615915</v>
      </c>
      <c r="C11" s="81">
        <v>0.16192170818505339</v>
      </c>
      <c r="D11" s="81">
        <v>8.3067092651757185E-2</v>
      </c>
      <c r="E11" s="81">
        <v>3.3802816901408447E-2</v>
      </c>
      <c r="F11" s="179">
        <v>3.6253776435045321E-2</v>
      </c>
      <c r="G11" s="166">
        <v>2.6525198938992044E-2</v>
      </c>
      <c r="H11" s="81">
        <v>3.3557046979865772E-2</v>
      </c>
      <c r="I11" s="224">
        <f>I10/$I$4</f>
        <v>3.1690140845070422E-2</v>
      </c>
      <c r="J11" s="80">
        <f t="shared" si="0"/>
        <v>-5.5633802816901445E-2</v>
      </c>
      <c r="K11" s="82">
        <f>I11/G11-1</f>
        <v>0.19471830985915495</v>
      </c>
      <c r="L11" s="83">
        <f t="shared" si="2"/>
        <v>-0.12588028169014098</v>
      </c>
      <c r="M11" s="144"/>
    </row>
    <row r="12" spans="1:14" ht="18" customHeight="1" collapsed="1">
      <c r="A12" s="139" t="s">
        <v>55</v>
      </c>
      <c r="B12" s="132">
        <v>4</v>
      </c>
      <c r="C12" s="85">
        <v>0</v>
      </c>
      <c r="D12" s="85">
        <v>0</v>
      </c>
      <c r="E12" s="85">
        <v>0</v>
      </c>
      <c r="F12" s="180">
        <v>0</v>
      </c>
      <c r="G12" s="167">
        <v>0</v>
      </c>
      <c r="H12" s="85">
        <v>0</v>
      </c>
      <c r="I12" s="225">
        <v>2</v>
      </c>
      <c r="J12" s="191" t="s">
        <v>9</v>
      </c>
      <c r="K12" s="86" t="s">
        <v>9</v>
      </c>
      <c r="L12" s="87" t="s">
        <v>9</v>
      </c>
      <c r="M12" s="144"/>
    </row>
    <row r="13" spans="1:14" s="84" customFormat="1" ht="18" hidden="1" customHeight="1" outlineLevel="1">
      <c r="A13" s="245" t="s">
        <v>52</v>
      </c>
      <c r="B13" s="81">
        <v>5.4869684499314125E-3</v>
      </c>
      <c r="C13" s="81">
        <v>0</v>
      </c>
      <c r="D13" s="81">
        <v>0</v>
      </c>
      <c r="E13" s="81">
        <v>0</v>
      </c>
      <c r="F13" s="179">
        <v>0</v>
      </c>
      <c r="G13" s="166">
        <v>0</v>
      </c>
      <c r="H13" s="81">
        <v>0</v>
      </c>
      <c r="I13" s="224">
        <f>I12/$I$4</f>
        <v>7.0422535211267607E-3</v>
      </c>
      <c r="J13" s="191" t="s">
        <v>9</v>
      </c>
      <c r="K13" s="86" t="s">
        <v>9</v>
      </c>
      <c r="L13" s="87" t="s">
        <v>9</v>
      </c>
      <c r="M13" s="144"/>
    </row>
    <row r="14" spans="1:14" ht="18" customHeight="1" collapsed="1">
      <c r="A14" s="141" t="s">
        <v>56</v>
      </c>
      <c r="B14" s="133">
        <v>1</v>
      </c>
      <c r="C14" s="88">
        <v>141</v>
      </c>
      <c r="D14" s="88">
        <v>0</v>
      </c>
      <c r="E14" s="88">
        <v>0</v>
      </c>
      <c r="F14" s="181">
        <v>0</v>
      </c>
      <c r="G14" s="168">
        <v>0</v>
      </c>
      <c r="H14" s="88">
        <v>0</v>
      </c>
      <c r="I14" s="226">
        <v>0</v>
      </c>
      <c r="J14" s="192" t="s">
        <v>9</v>
      </c>
      <c r="K14" s="89" t="s">
        <v>9</v>
      </c>
      <c r="L14" s="140" t="s">
        <v>9</v>
      </c>
      <c r="M14" s="144"/>
    </row>
    <row r="15" spans="1:14" s="84" customFormat="1" ht="18" hidden="1" customHeight="1" outlineLevel="1">
      <c r="A15" s="246" t="s">
        <v>52</v>
      </c>
      <c r="B15" s="90">
        <v>1.3717421124828531E-3</v>
      </c>
      <c r="C15" s="90">
        <v>0.25088967971530252</v>
      </c>
      <c r="D15" s="90">
        <v>0</v>
      </c>
      <c r="E15" s="90">
        <v>0</v>
      </c>
      <c r="F15" s="182">
        <v>0</v>
      </c>
      <c r="G15" s="169">
        <v>0</v>
      </c>
      <c r="H15" s="90">
        <v>0</v>
      </c>
      <c r="I15" s="227">
        <f>I14/$I$4</f>
        <v>0</v>
      </c>
      <c r="J15" s="193" t="s">
        <v>9</v>
      </c>
      <c r="K15" s="91" t="s">
        <v>9</v>
      </c>
      <c r="L15" s="92" t="s">
        <v>9</v>
      </c>
      <c r="M15" s="144"/>
    </row>
    <row r="16" spans="1:14" ht="18" hidden="1" customHeight="1" outlineLevel="1">
      <c r="A16" s="93" t="s">
        <v>57</v>
      </c>
      <c r="B16" s="94">
        <v>0.84773662551440343</v>
      </c>
      <c r="C16" s="94">
        <v>0.93950177935943058</v>
      </c>
      <c r="D16" s="94">
        <v>0.98083067092651754</v>
      </c>
      <c r="E16" s="94">
        <v>0.98309859154929569</v>
      </c>
      <c r="F16" s="183">
        <v>0.98187311178247738</v>
      </c>
      <c r="G16" s="170">
        <v>0.98673740053050407</v>
      </c>
      <c r="H16" s="94">
        <v>0.98322147651006708</v>
      </c>
      <c r="I16" s="228">
        <f>SUM(I7,I9,I11,I13,I15)</f>
        <v>0.98943661971830976</v>
      </c>
      <c r="J16" s="189">
        <f t="shared" ref="J16:J31" si="3">I16/H16-1</f>
        <v>6.3212036725470711E-3</v>
      </c>
      <c r="K16" s="197">
        <f t="shared" ref="K16:K23" si="4">I16/G16-1</f>
        <v>2.7354990155987746E-3</v>
      </c>
      <c r="L16" s="198">
        <f t="shared" ref="L16:L23" si="5">I16/F16-1</f>
        <v>7.7031419284938618E-3</v>
      </c>
      <c r="M16" s="144"/>
    </row>
    <row r="17" spans="1:13" ht="18" customHeight="1" collapsed="1">
      <c r="A17" s="142" t="s">
        <v>58</v>
      </c>
      <c r="B17" s="134">
        <v>629429.38</v>
      </c>
      <c r="C17" s="95">
        <v>290771.03000000003</v>
      </c>
      <c r="D17" s="96">
        <v>236953.30000000002</v>
      </c>
      <c r="E17" s="96">
        <v>205796.13</v>
      </c>
      <c r="F17" s="184">
        <v>75076.97</v>
      </c>
      <c r="G17" s="171">
        <v>61608.800000000003</v>
      </c>
      <c r="H17" s="96">
        <v>72141.38</v>
      </c>
      <c r="I17" s="231">
        <v>83322.030000000013</v>
      </c>
      <c r="J17" s="189">
        <f t="shared" si="3"/>
        <v>0.15498248023533789</v>
      </c>
      <c r="K17" s="67">
        <f t="shared" si="4"/>
        <v>0.35243715183545232</v>
      </c>
      <c r="L17" s="70">
        <f t="shared" si="5"/>
        <v>0.1098214272632474</v>
      </c>
      <c r="M17" s="144"/>
    </row>
    <row r="18" spans="1:13" ht="18" customHeight="1">
      <c r="A18" s="143" t="s">
        <v>59</v>
      </c>
      <c r="B18" s="135">
        <v>553291.34</v>
      </c>
      <c r="C18" s="97">
        <v>253319.74</v>
      </c>
      <c r="D18" s="98">
        <v>211257.14999999997</v>
      </c>
      <c r="E18" s="98">
        <v>189555.01</v>
      </c>
      <c r="F18" s="185">
        <v>72379.799999999988</v>
      </c>
      <c r="G18" s="172">
        <v>56663.17</v>
      </c>
      <c r="H18" s="98">
        <v>70347.13</v>
      </c>
      <c r="I18" s="232">
        <v>79832.790000000008</v>
      </c>
      <c r="J18" s="71">
        <f t="shared" si="3"/>
        <v>0.13484075327593326</v>
      </c>
      <c r="K18" s="73">
        <f t="shared" si="4"/>
        <v>0.40890087864833569</v>
      </c>
      <c r="L18" s="74">
        <f t="shared" si="5"/>
        <v>0.10297058018950067</v>
      </c>
      <c r="M18" s="144"/>
    </row>
    <row r="19" spans="1:13" s="84" customFormat="1" ht="18" hidden="1" customHeight="1" outlineLevel="1">
      <c r="A19" s="245" t="s">
        <v>60</v>
      </c>
      <c r="B19" s="81">
        <v>0.87903640595867949</v>
      </c>
      <c r="C19" s="81">
        <v>0.87120006418796248</v>
      </c>
      <c r="D19" s="81">
        <v>0.89155605767043522</v>
      </c>
      <c r="E19" s="81">
        <v>0.92108150916151832</v>
      </c>
      <c r="F19" s="179">
        <v>0.96407460237140619</v>
      </c>
      <c r="G19" s="166">
        <v>0.91972526652036712</v>
      </c>
      <c r="H19" s="81">
        <v>0.97512869867474117</v>
      </c>
      <c r="I19" s="224">
        <f>I18/$I$17</f>
        <v>0.958123439863383</v>
      </c>
      <c r="J19" s="80">
        <f t="shared" si="3"/>
        <v>-1.7438989165706409E-2</v>
      </c>
      <c r="K19" s="82">
        <f t="shared" si="4"/>
        <v>4.1749612347053544E-2</v>
      </c>
      <c r="L19" s="83">
        <f t="shared" si="5"/>
        <v>-6.1729273786330641E-3</v>
      </c>
      <c r="M19" s="144"/>
    </row>
    <row r="20" spans="1:13" ht="18" customHeight="1" collapsed="1">
      <c r="A20" s="138" t="s">
        <v>61</v>
      </c>
      <c r="B20" s="136">
        <v>26597.1</v>
      </c>
      <c r="C20" s="99">
        <v>5810.88</v>
      </c>
      <c r="D20" s="100">
        <v>2179.9700000000003</v>
      </c>
      <c r="E20" s="98">
        <v>5051.5600000000004</v>
      </c>
      <c r="F20" s="185">
        <v>152.07</v>
      </c>
      <c r="G20" s="172">
        <v>171.59</v>
      </c>
      <c r="H20" s="98">
        <v>98.18</v>
      </c>
      <c r="I20" s="229">
        <v>72.010000000000005</v>
      </c>
      <c r="J20" s="190">
        <f t="shared" si="3"/>
        <v>-0.26655123243023016</v>
      </c>
      <c r="K20" s="78">
        <f t="shared" si="4"/>
        <v>-0.58033684946675212</v>
      </c>
      <c r="L20" s="79">
        <f t="shared" si="5"/>
        <v>-0.52646807391332939</v>
      </c>
      <c r="M20" s="144"/>
    </row>
    <row r="21" spans="1:13" s="84" customFormat="1" ht="18" hidden="1" customHeight="1" outlineLevel="1">
      <c r="A21" s="245" t="s">
        <v>60</v>
      </c>
      <c r="B21" s="81">
        <v>4.2255892154255653E-2</v>
      </c>
      <c r="C21" s="81">
        <v>1.9984384276521633E-2</v>
      </c>
      <c r="D21" s="81">
        <v>9.1999984807132878E-3</v>
      </c>
      <c r="E21" s="81">
        <v>2.4546428545570806E-2</v>
      </c>
      <c r="F21" s="179">
        <v>2.0255212750328096E-3</v>
      </c>
      <c r="G21" s="166">
        <v>2.785154068899248E-3</v>
      </c>
      <c r="H21" s="81">
        <v>1.3609387566470173E-3</v>
      </c>
      <c r="I21" s="224">
        <f>I20/$I$17</f>
        <v>8.6423722513721758E-4</v>
      </c>
      <c r="J21" s="80">
        <f t="shared" si="3"/>
        <v>-0.3649697894808559</v>
      </c>
      <c r="K21" s="82">
        <f t="shared" si="4"/>
        <v>-0.68969859341433759</v>
      </c>
      <c r="L21" s="83">
        <f t="shared" si="5"/>
        <v>-0.57332601943506201</v>
      </c>
      <c r="M21" s="144"/>
    </row>
    <row r="22" spans="1:13" ht="18" customHeight="1" collapsed="1">
      <c r="A22" s="138" t="s">
        <v>54</v>
      </c>
      <c r="B22" s="136">
        <v>33804.379999999997</v>
      </c>
      <c r="C22" s="99">
        <v>13604.11</v>
      </c>
      <c r="D22" s="100">
        <v>9433.7300000000014</v>
      </c>
      <c r="E22" s="98">
        <v>6120.09</v>
      </c>
      <c r="F22" s="185">
        <v>2345.46</v>
      </c>
      <c r="G22" s="172">
        <v>4160.01</v>
      </c>
      <c r="H22" s="98">
        <v>1478.26</v>
      </c>
      <c r="I22" s="229">
        <v>3356.58</v>
      </c>
      <c r="J22" s="190">
        <f t="shared" si="3"/>
        <v>1.2706289827229309</v>
      </c>
      <c r="K22" s="78">
        <f>I22/G22-1</f>
        <v>-0.1931317472794537</v>
      </c>
      <c r="L22" s="79">
        <f t="shared" si="5"/>
        <v>0.43109667186820499</v>
      </c>
      <c r="M22" s="144"/>
    </row>
    <row r="23" spans="1:13" s="84" customFormat="1" ht="18" hidden="1" customHeight="1" outlineLevel="1">
      <c r="A23" s="245" t="s">
        <v>60</v>
      </c>
      <c r="B23" s="81">
        <v>5.3706390381713667E-2</v>
      </c>
      <c r="C23" s="81">
        <v>4.6786332187219615E-2</v>
      </c>
      <c r="D23" s="81">
        <v>3.9812612865066661E-2</v>
      </c>
      <c r="E23" s="81">
        <v>2.9738605871743068E-2</v>
      </c>
      <c r="F23" s="179">
        <v>3.1240738671259642E-2</v>
      </c>
      <c r="G23" s="166">
        <v>6.7522983729597072E-2</v>
      </c>
      <c r="H23" s="81">
        <v>2.0491152234681398E-2</v>
      </c>
      <c r="I23" s="224">
        <f>I22/$I$17</f>
        <v>4.0284424179295675E-2</v>
      </c>
      <c r="J23" s="80">
        <f t="shared" si="3"/>
        <v>0.96594235980122423</v>
      </c>
      <c r="K23" s="82">
        <f t="shared" si="4"/>
        <v>-0.40339685905144662</v>
      </c>
      <c r="L23" s="83">
        <f t="shared" si="5"/>
        <v>0.28948372838430658</v>
      </c>
      <c r="M23" s="144"/>
    </row>
    <row r="24" spans="1:13" ht="18" customHeight="1" collapsed="1">
      <c r="A24" s="139" t="s">
        <v>62</v>
      </c>
      <c r="B24" s="137">
        <v>580.30999999999995</v>
      </c>
      <c r="C24" s="101">
        <v>19.8</v>
      </c>
      <c r="D24" s="102">
        <v>0</v>
      </c>
      <c r="E24" s="102">
        <v>0</v>
      </c>
      <c r="F24" s="186">
        <v>0</v>
      </c>
      <c r="G24" s="173">
        <v>0</v>
      </c>
      <c r="H24" s="102">
        <v>5.41</v>
      </c>
      <c r="I24" s="233">
        <v>0</v>
      </c>
      <c r="J24" s="191">
        <f>I24/H24-1</f>
        <v>-1</v>
      </c>
      <c r="K24" s="86" t="s">
        <v>9</v>
      </c>
      <c r="L24" s="87" t="s">
        <v>9</v>
      </c>
      <c r="M24" s="144"/>
    </row>
    <row r="25" spans="1:13" s="84" customFormat="1" ht="18" hidden="1" customHeight="1" outlineLevel="1">
      <c r="A25" s="245" t="s">
        <v>60</v>
      </c>
      <c r="B25" s="81">
        <v>9.219620475930118E-4</v>
      </c>
      <c r="C25" s="81">
        <v>6.8094816736041403E-5</v>
      </c>
      <c r="D25" s="81">
        <v>0</v>
      </c>
      <c r="E25" s="81">
        <v>0</v>
      </c>
      <c r="F25" s="179">
        <v>0</v>
      </c>
      <c r="G25" s="166">
        <v>0</v>
      </c>
      <c r="H25" s="81">
        <v>7.4991634482179294E-5</v>
      </c>
      <c r="I25" s="224">
        <f>I24/$I$17</f>
        <v>0</v>
      </c>
      <c r="J25" s="191">
        <f>I25/H25-1</f>
        <v>-1</v>
      </c>
      <c r="K25" s="86" t="s">
        <v>9</v>
      </c>
      <c r="L25" s="87" t="s">
        <v>9</v>
      </c>
      <c r="M25" s="144"/>
    </row>
    <row r="26" spans="1:13" ht="18" customHeight="1" collapsed="1">
      <c r="A26" s="139" t="s">
        <v>56</v>
      </c>
      <c r="B26" s="137">
        <v>1000.26</v>
      </c>
      <c r="C26" s="101">
        <v>8714.5400000000009</v>
      </c>
      <c r="D26" s="102">
        <v>11376.8</v>
      </c>
      <c r="E26" s="102">
        <v>0</v>
      </c>
      <c r="F26" s="186">
        <v>0</v>
      </c>
      <c r="G26" s="173">
        <v>0</v>
      </c>
      <c r="H26" s="102">
        <v>0</v>
      </c>
      <c r="I26" s="233">
        <v>0</v>
      </c>
      <c r="J26" s="191" t="s">
        <v>9</v>
      </c>
      <c r="K26" s="86" t="s">
        <v>9</v>
      </c>
      <c r="L26" s="87" t="s">
        <v>9</v>
      </c>
      <c r="M26" s="144"/>
    </row>
    <row r="27" spans="1:13" s="84" customFormat="1" ht="18" hidden="1" customHeight="1" outlineLevel="1">
      <c r="A27" s="245" t="s">
        <v>60</v>
      </c>
      <c r="B27" s="81">
        <v>1.5891536553314367E-3</v>
      </c>
      <c r="C27" s="81">
        <v>2.9970454759540521E-2</v>
      </c>
      <c r="D27" s="81">
        <v>4.8012836284618103E-2</v>
      </c>
      <c r="E27" s="81">
        <v>0</v>
      </c>
      <c r="F27" s="179">
        <v>0</v>
      </c>
      <c r="G27" s="166">
        <v>0</v>
      </c>
      <c r="H27" s="81">
        <v>0</v>
      </c>
      <c r="I27" s="224">
        <f>I26/$I$17</f>
        <v>0</v>
      </c>
      <c r="J27" s="191" t="s">
        <v>9</v>
      </c>
      <c r="K27" s="86" t="s">
        <v>9</v>
      </c>
      <c r="L27" s="87" t="s">
        <v>9</v>
      </c>
      <c r="M27" s="144"/>
    </row>
    <row r="28" spans="1:13" ht="18" customHeight="1" collapsed="1">
      <c r="A28" s="139" t="s">
        <v>63</v>
      </c>
      <c r="B28" s="137">
        <v>4252.21</v>
      </c>
      <c r="C28" s="101">
        <v>2170.1600000000003</v>
      </c>
      <c r="D28" s="102">
        <v>395.31</v>
      </c>
      <c r="E28" s="102">
        <v>51.83</v>
      </c>
      <c r="F28" s="186">
        <v>10.81</v>
      </c>
      <c r="G28" s="173">
        <v>199.77</v>
      </c>
      <c r="H28" s="102">
        <v>131</v>
      </c>
      <c r="I28" s="230">
        <v>31.59</v>
      </c>
      <c r="J28" s="80">
        <f t="shared" si="3"/>
        <v>-0.75885496183206103</v>
      </c>
      <c r="K28" s="82">
        <f>I28/G28-1</f>
        <v>-0.84186814837062629</v>
      </c>
      <c r="L28" s="83">
        <f>I28/F28-1</f>
        <v>1.9222941720629048</v>
      </c>
      <c r="M28" s="144"/>
    </row>
    <row r="29" spans="1:13" s="84" customFormat="1" ht="18" hidden="1" customHeight="1" outlineLevel="1">
      <c r="A29" s="245" t="s">
        <v>60</v>
      </c>
      <c r="B29" s="81">
        <v>6.7556585935025781E-3</v>
      </c>
      <c r="C29" s="81">
        <v>7.4634670448428106E-3</v>
      </c>
      <c r="D29" s="81">
        <v>1.6683034167492075E-3</v>
      </c>
      <c r="E29" s="81">
        <v>2.5185118884402731E-4</v>
      </c>
      <c r="F29" s="179">
        <v>1.4398556574672633E-4</v>
      </c>
      <c r="G29" s="166">
        <v>3.2425562581968811E-3</v>
      </c>
      <c r="H29" s="81">
        <v>1.8158787647255983E-3</v>
      </c>
      <c r="I29" s="224">
        <f>I28/$I$17</f>
        <v>3.7913142538653936E-4</v>
      </c>
      <c r="J29" s="80">
        <f t="shared" si="3"/>
        <v>-0.79121325016219857</v>
      </c>
      <c r="K29" s="82">
        <f>I29/G29-1</f>
        <v>-0.88307637703181552</v>
      </c>
      <c r="L29" s="83">
        <f>I29/F29-1</f>
        <v>1.6331210591861658</v>
      </c>
      <c r="M29" s="144"/>
    </row>
    <row r="30" spans="1:13" s="84" customFormat="1" ht="18" customHeight="1" collapsed="1" thickBot="1">
      <c r="A30" s="247" t="s">
        <v>64</v>
      </c>
      <c r="B30" s="146">
        <v>9611.4500000000007</v>
      </c>
      <c r="C30" s="147">
        <v>6516.48</v>
      </c>
      <c r="D30" s="148">
        <v>2219.0500000000002</v>
      </c>
      <c r="E30" s="148">
        <v>5018.9800000000005</v>
      </c>
      <c r="F30" s="187">
        <v>188.82</v>
      </c>
      <c r="G30" s="174">
        <v>414.26</v>
      </c>
      <c r="H30" s="148">
        <v>45.33</v>
      </c>
      <c r="I30" s="234">
        <v>29.689999999999998</v>
      </c>
      <c r="J30" s="194">
        <f t="shared" si="3"/>
        <v>-0.34502536951246421</v>
      </c>
      <c r="K30" s="153">
        <f>I30/G30-1</f>
        <v>-0.92833003427798966</v>
      </c>
      <c r="L30" s="154">
        <f>I30/F30-1</f>
        <v>-0.84276030081559161</v>
      </c>
      <c r="M30" s="144"/>
    </row>
    <row r="31" spans="1:13" s="84" customFormat="1" ht="18" hidden="1" customHeight="1" outlineLevel="1">
      <c r="A31" s="245" t="s">
        <v>60</v>
      </c>
      <c r="B31" s="90">
        <v>1.5270100674360007E-2</v>
      </c>
      <c r="C31" s="90">
        <v>2.2411035927478742E-2</v>
      </c>
      <c r="D31" s="81">
        <v>9.3649254937576299E-3</v>
      </c>
      <c r="E31" s="81">
        <v>2.4388116530665568E-2</v>
      </c>
      <c r="F31" s="179">
        <v>2.5150189199164537E-3</v>
      </c>
      <c r="G31" s="166">
        <v>6.7240394229395794E-3</v>
      </c>
      <c r="H31" s="81">
        <v>6.28349499274896E-4</v>
      </c>
      <c r="I31" s="224">
        <f>I30/$I$17</f>
        <v>3.5632833237500327E-4</v>
      </c>
      <c r="J31" s="80">
        <f t="shared" si="3"/>
        <v>-0.43291379592694867</v>
      </c>
      <c r="K31" s="82">
        <f>I31/G31-1</f>
        <v>-0.94700680499293899</v>
      </c>
      <c r="L31" s="145">
        <f>I31/F31-1</f>
        <v>-0.85831982035871124</v>
      </c>
      <c r="M31" s="144"/>
    </row>
    <row r="32" spans="1:13" ht="18" hidden="1" customHeight="1" outlineLevel="1" thickBot="1">
      <c r="A32" s="248" t="s">
        <v>57</v>
      </c>
      <c r="B32" s="103">
        <v>0.99953556346543571</v>
      </c>
      <c r="C32" s="103">
        <v>0.99788383320030183</v>
      </c>
      <c r="D32" s="103">
        <v>0.99961473421134006</v>
      </c>
      <c r="E32" s="103">
        <v>1.0000065112983418</v>
      </c>
      <c r="F32" s="105">
        <v>0.99999986680336184</v>
      </c>
      <c r="G32" s="104">
        <v>0.99999999999999989</v>
      </c>
      <c r="H32" s="103">
        <v>0.99950000956455232</v>
      </c>
      <c r="I32" s="235">
        <f>SUM(I19,I21,I23,I25,I27,I29,I31)</f>
        <v>1.0000075610255774</v>
      </c>
      <c r="J32" s="103" t="s">
        <v>7</v>
      </c>
      <c r="K32" s="104" t="s">
        <v>7</v>
      </c>
      <c r="L32" s="105" t="s">
        <v>7</v>
      </c>
    </row>
    <row r="33" spans="1:12" s="25" customFormat="1" ht="20.399999999999999" customHeight="1" collapsed="1">
      <c r="A33" s="264" t="s">
        <v>47</v>
      </c>
      <c r="B33" s="264"/>
      <c r="C33" s="264"/>
      <c r="D33" s="264"/>
      <c r="E33" s="264"/>
      <c r="F33" s="264"/>
      <c r="G33" s="264"/>
      <c r="H33" s="264"/>
      <c r="I33" s="264"/>
      <c r="J33" s="264"/>
      <c r="K33" s="264"/>
      <c r="L33" s="264"/>
    </row>
    <row r="34" spans="1:12" s="106" customFormat="1" ht="25.2" customHeight="1" collapsed="1">
      <c r="A34" s="265" t="s">
        <v>71</v>
      </c>
      <c r="B34" s="265"/>
      <c r="C34" s="265"/>
      <c r="D34" s="265"/>
      <c r="E34" s="265"/>
      <c r="F34" s="265"/>
      <c r="G34" s="265"/>
      <c r="H34" s="265"/>
      <c r="I34" s="265"/>
      <c r="J34" s="265"/>
      <c r="K34" s="265"/>
      <c r="L34" s="265"/>
    </row>
    <row r="35" spans="1:12" ht="25.2" customHeight="1">
      <c r="A35" s="265" t="s">
        <v>72</v>
      </c>
      <c r="B35" s="265"/>
      <c r="C35" s="265"/>
      <c r="D35" s="265"/>
      <c r="E35" s="265"/>
      <c r="F35" s="265"/>
      <c r="G35" s="265"/>
      <c r="H35" s="265"/>
      <c r="I35" s="265"/>
      <c r="J35" s="265"/>
      <c r="K35" s="265"/>
      <c r="L35" s="265"/>
    </row>
    <row r="115" spans="1:1">
      <c r="A115" s="63" t="s">
        <v>8</v>
      </c>
    </row>
  </sheetData>
  <mergeCells count="4">
    <mergeCell ref="A1:XFD1"/>
    <mergeCell ref="A33:L33"/>
    <mergeCell ref="A34:L34"/>
    <mergeCell ref="A35:L35"/>
  </mergeCells>
  <conditionalFormatting sqref="J3:L32">
    <cfRule type="cellIs" dxfId="3"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0"/>
  <sheetViews>
    <sheetView zoomScale="70" zoomScaleNormal="70" workbookViewId="0">
      <pane ySplit="1" topLeftCell="A2" activePane="bottomLeft" state="frozen"/>
      <selection pane="bottomLeft" sqref="A1:XFD1"/>
    </sheetView>
  </sheetViews>
  <sheetFormatPr defaultColWidth="9.109375" defaultRowHeight="13.2" outlineLevelRow="1" outlineLevelCol="1"/>
  <cols>
    <col min="1" max="1" width="14.5546875" style="2" customWidth="1"/>
    <col min="2" max="2" width="14" style="1" customWidth="1"/>
    <col min="3" max="3" width="14" style="1" hidden="1" customWidth="1" outlineLevel="1"/>
    <col min="4" max="4" width="19.33203125" style="1" hidden="1" customWidth="1" outlineLevel="1"/>
    <col min="5" max="6" width="19.5546875" style="1" hidden="1" customWidth="1" outlineLevel="1"/>
    <col min="7" max="7" width="18" style="1" customWidth="1" collapsed="1"/>
    <col min="8" max="9" width="12.88671875" style="1" customWidth="1"/>
    <col min="10" max="21" width="10.109375" style="1" customWidth="1"/>
    <col min="22" max="22" width="10.5546875" style="1" customWidth="1"/>
    <col min="23" max="249" width="9.109375" style="1"/>
    <col min="250" max="250" width="10.33203125" style="1" customWidth="1"/>
    <col min="251" max="251" width="10.6640625" style="1" customWidth="1"/>
    <col min="252" max="252" width="17.6640625" style="1" customWidth="1"/>
    <col min="253" max="253" width="16" style="1" customWidth="1"/>
    <col min="254" max="254" width="14.44140625" style="1" customWidth="1"/>
    <col min="255" max="267" width="11.6640625" style="1" customWidth="1"/>
    <col min="268" max="505" width="9.109375" style="1"/>
    <col min="506" max="506" width="10.33203125" style="1" customWidth="1"/>
    <col min="507" max="507" width="10.6640625" style="1" customWidth="1"/>
    <col min="508" max="508" width="17.6640625" style="1" customWidth="1"/>
    <col min="509" max="509" width="16" style="1" customWidth="1"/>
    <col min="510" max="510" width="14.44140625" style="1" customWidth="1"/>
    <col min="511" max="523" width="11.6640625" style="1" customWidth="1"/>
    <col min="524" max="761" width="9.109375" style="1"/>
    <col min="762" max="762" width="10.33203125" style="1" customWidth="1"/>
    <col min="763" max="763" width="10.6640625" style="1" customWidth="1"/>
    <col min="764" max="764" width="17.6640625" style="1" customWidth="1"/>
    <col min="765" max="765" width="16" style="1" customWidth="1"/>
    <col min="766" max="766" width="14.44140625" style="1" customWidth="1"/>
    <col min="767" max="779" width="11.6640625" style="1" customWidth="1"/>
    <col min="780" max="1017" width="9.109375" style="1"/>
    <col min="1018" max="1018" width="10.33203125" style="1" customWidth="1"/>
    <col min="1019" max="1019" width="10.6640625" style="1" customWidth="1"/>
    <col min="1020" max="1020" width="17.6640625" style="1" customWidth="1"/>
    <col min="1021" max="1021" width="16" style="1" customWidth="1"/>
    <col min="1022" max="1022" width="14.44140625" style="1" customWidth="1"/>
    <col min="1023" max="1035" width="11.6640625" style="1" customWidth="1"/>
    <col min="1036" max="1273" width="9.109375" style="1"/>
    <col min="1274" max="1274" width="10.33203125" style="1" customWidth="1"/>
    <col min="1275" max="1275" width="10.6640625" style="1" customWidth="1"/>
    <col min="1276" max="1276" width="17.6640625" style="1" customWidth="1"/>
    <col min="1277" max="1277" width="16" style="1" customWidth="1"/>
    <col min="1278" max="1278" width="14.44140625" style="1" customWidth="1"/>
    <col min="1279" max="1291" width="11.6640625" style="1" customWidth="1"/>
    <col min="1292" max="1529" width="9.109375" style="1"/>
    <col min="1530" max="1530" width="10.33203125" style="1" customWidth="1"/>
    <col min="1531" max="1531" width="10.6640625" style="1" customWidth="1"/>
    <col min="1532" max="1532" width="17.6640625" style="1" customWidth="1"/>
    <col min="1533" max="1533" width="16" style="1" customWidth="1"/>
    <col min="1534" max="1534" width="14.44140625" style="1" customWidth="1"/>
    <col min="1535" max="1547" width="11.6640625" style="1" customWidth="1"/>
    <col min="1548" max="1785" width="9.109375" style="1"/>
    <col min="1786" max="1786" width="10.33203125" style="1" customWidth="1"/>
    <col min="1787" max="1787" width="10.6640625" style="1" customWidth="1"/>
    <col min="1788" max="1788" width="17.6640625" style="1" customWidth="1"/>
    <col min="1789" max="1789" width="16" style="1" customWidth="1"/>
    <col min="1790" max="1790" width="14.44140625" style="1" customWidth="1"/>
    <col min="1791" max="1803" width="11.6640625" style="1" customWidth="1"/>
    <col min="1804" max="2041" width="9.109375" style="1"/>
    <col min="2042" max="2042" width="10.33203125" style="1" customWidth="1"/>
    <col min="2043" max="2043" width="10.6640625" style="1" customWidth="1"/>
    <col min="2044" max="2044" width="17.6640625" style="1" customWidth="1"/>
    <col min="2045" max="2045" width="16" style="1" customWidth="1"/>
    <col min="2046" max="2046" width="14.44140625" style="1" customWidth="1"/>
    <col min="2047" max="2059" width="11.6640625" style="1" customWidth="1"/>
    <col min="2060" max="2297" width="9.109375" style="1"/>
    <col min="2298" max="2298" width="10.33203125" style="1" customWidth="1"/>
    <col min="2299" max="2299" width="10.6640625" style="1" customWidth="1"/>
    <col min="2300" max="2300" width="17.6640625" style="1" customWidth="1"/>
    <col min="2301" max="2301" width="16" style="1" customWidth="1"/>
    <col min="2302" max="2302" width="14.44140625" style="1" customWidth="1"/>
    <col min="2303" max="2315" width="11.6640625" style="1" customWidth="1"/>
    <col min="2316" max="2553" width="9.109375" style="1"/>
    <col min="2554" max="2554" width="10.33203125" style="1" customWidth="1"/>
    <col min="2555" max="2555" width="10.6640625" style="1" customWidth="1"/>
    <col min="2556" max="2556" width="17.6640625" style="1" customWidth="1"/>
    <col min="2557" max="2557" width="16" style="1" customWidth="1"/>
    <col min="2558" max="2558" width="14.44140625" style="1" customWidth="1"/>
    <col min="2559" max="2571" width="11.6640625" style="1" customWidth="1"/>
    <col min="2572" max="2809" width="9.109375" style="1"/>
    <col min="2810" max="2810" width="10.33203125" style="1" customWidth="1"/>
    <col min="2811" max="2811" width="10.6640625" style="1" customWidth="1"/>
    <col min="2812" max="2812" width="17.6640625" style="1" customWidth="1"/>
    <col min="2813" max="2813" width="16" style="1" customWidth="1"/>
    <col min="2814" max="2814" width="14.44140625" style="1" customWidth="1"/>
    <col min="2815" max="2827" width="11.6640625" style="1" customWidth="1"/>
    <col min="2828" max="3065" width="9.109375" style="1"/>
    <col min="3066" max="3066" width="10.33203125" style="1" customWidth="1"/>
    <col min="3067" max="3067" width="10.6640625" style="1" customWidth="1"/>
    <col min="3068" max="3068" width="17.6640625" style="1" customWidth="1"/>
    <col min="3069" max="3069" width="16" style="1" customWidth="1"/>
    <col min="3070" max="3070" width="14.44140625" style="1" customWidth="1"/>
    <col min="3071" max="3083" width="11.6640625" style="1" customWidth="1"/>
    <col min="3084" max="3321" width="9.109375" style="1"/>
    <col min="3322" max="3322" width="10.33203125" style="1" customWidth="1"/>
    <col min="3323" max="3323" width="10.6640625" style="1" customWidth="1"/>
    <col min="3324" max="3324" width="17.6640625" style="1" customWidth="1"/>
    <col min="3325" max="3325" width="16" style="1" customWidth="1"/>
    <col min="3326" max="3326" width="14.44140625" style="1" customWidth="1"/>
    <col min="3327" max="3339" width="11.6640625" style="1" customWidth="1"/>
    <col min="3340" max="3577" width="9.109375" style="1"/>
    <col min="3578" max="3578" width="10.33203125" style="1" customWidth="1"/>
    <col min="3579" max="3579" width="10.6640625" style="1" customWidth="1"/>
    <col min="3580" max="3580" width="17.6640625" style="1" customWidth="1"/>
    <col min="3581" max="3581" width="16" style="1" customWidth="1"/>
    <col min="3582" max="3582" width="14.44140625" style="1" customWidth="1"/>
    <col min="3583" max="3595" width="11.6640625" style="1" customWidth="1"/>
    <col min="3596" max="3833" width="9.109375" style="1"/>
    <col min="3834" max="3834" width="10.33203125" style="1" customWidth="1"/>
    <col min="3835" max="3835" width="10.6640625" style="1" customWidth="1"/>
    <col min="3836" max="3836" width="17.6640625" style="1" customWidth="1"/>
    <col min="3837" max="3837" width="16" style="1" customWidth="1"/>
    <col min="3838" max="3838" width="14.44140625" style="1" customWidth="1"/>
    <col min="3839" max="3851" width="11.6640625" style="1" customWidth="1"/>
    <col min="3852" max="4089" width="9.109375" style="1"/>
    <col min="4090" max="4090" width="10.33203125" style="1" customWidth="1"/>
    <col min="4091" max="4091" width="10.6640625" style="1" customWidth="1"/>
    <col min="4092" max="4092" width="17.6640625" style="1" customWidth="1"/>
    <col min="4093" max="4093" width="16" style="1" customWidth="1"/>
    <col min="4094" max="4094" width="14.44140625" style="1" customWidth="1"/>
    <col min="4095" max="4107" width="11.6640625" style="1" customWidth="1"/>
    <col min="4108" max="4345" width="9.109375" style="1"/>
    <col min="4346" max="4346" width="10.33203125" style="1" customWidth="1"/>
    <col min="4347" max="4347" width="10.6640625" style="1" customWidth="1"/>
    <col min="4348" max="4348" width="17.6640625" style="1" customWidth="1"/>
    <col min="4349" max="4349" width="16" style="1" customWidth="1"/>
    <col min="4350" max="4350" width="14.44140625" style="1" customWidth="1"/>
    <col min="4351" max="4363" width="11.6640625" style="1" customWidth="1"/>
    <col min="4364" max="4601" width="9.109375" style="1"/>
    <col min="4602" max="4602" width="10.33203125" style="1" customWidth="1"/>
    <col min="4603" max="4603" width="10.6640625" style="1" customWidth="1"/>
    <col min="4604" max="4604" width="17.6640625" style="1" customWidth="1"/>
    <col min="4605" max="4605" width="16" style="1" customWidth="1"/>
    <col min="4606" max="4606" width="14.44140625" style="1" customWidth="1"/>
    <col min="4607" max="4619" width="11.6640625" style="1" customWidth="1"/>
    <col min="4620" max="4857" width="9.109375" style="1"/>
    <col min="4858" max="4858" width="10.33203125" style="1" customWidth="1"/>
    <col min="4859" max="4859" width="10.6640625" style="1" customWidth="1"/>
    <col min="4860" max="4860" width="17.6640625" style="1" customWidth="1"/>
    <col min="4861" max="4861" width="16" style="1" customWidth="1"/>
    <col min="4862" max="4862" width="14.44140625" style="1" customWidth="1"/>
    <col min="4863" max="4875" width="11.6640625" style="1" customWidth="1"/>
    <col min="4876" max="5113" width="9.109375" style="1"/>
    <col min="5114" max="5114" width="10.33203125" style="1" customWidth="1"/>
    <col min="5115" max="5115" width="10.6640625" style="1" customWidth="1"/>
    <col min="5116" max="5116" width="17.6640625" style="1" customWidth="1"/>
    <col min="5117" max="5117" width="16" style="1" customWidth="1"/>
    <col min="5118" max="5118" width="14.44140625" style="1" customWidth="1"/>
    <col min="5119" max="5131" width="11.6640625" style="1" customWidth="1"/>
    <col min="5132" max="5369" width="9.109375" style="1"/>
    <col min="5370" max="5370" width="10.33203125" style="1" customWidth="1"/>
    <col min="5371" max="5371" width="10.6640625" style="1" customWidth="1"/>
    <col min="5372" max="5372" width="17.6640625" style="1" customWidth="1"/>
    <col min="5373" max="5373" width="16" style="1" customWidth="1"/>
    <col min="5374" max="5374" width="14.44140625" style="1" customWidth="1"/>
    <col min="5375" max="5387" width="11.6640625" style="1" customWidth="1"/>
    <col min="5388" max="5625" width="9.109375" style="1"/>
    <col min="5626" max="5626" width="10.33203125" style="1" customWidth="1"/>
    <col min="5627" max="5627" width="10.6640625" style="1" customWidth="1"/>
    <col min="5628" max="5628" width="17.6640625" style="1" customWidth="1"/>
    <col min="5629" max="5629" width="16" style="1" customWidth="1"/>
    <col min="5630" max="5630" width="14.44140625" style="1" customWidth="1"/>
    <col min="5631" max="5643" width="11.6640625" style="1" customWidth="1"/>
    <col min="5644" max="5881" width="9.109375" style="1"/>
    <col min="5882" max="5882" width="10.33203125" style="1" customWidth="1"/>
    <col min="5883" max="5883" width="10.6640625" style="1" customWidth="1"/>
    <col min="5884" max="5884" width="17.6640625" style="1" customWidth="1"/>
    <col min="5885" max="5885" width="16" style="1" customWidth="1"/>
    <col min="5886" max="5886" width="14.44140625" style="1" customWidth="1"/>
    <col min="5887" max="5899" width="11.6640625" style="1" customWidth="1"/>
    <col min="5900" max="6137" width="9.109375" style="1"/>
    <col min="6138" max="6138" width="10.33203125" style="1" customWidth="1"/>
    <col min="6139" max="6139" width="10.6640625" style="1" customWidth="1"/>
    <col min="6140" max="6140" width="17.6640625" style="1" customWidth="1"/>
    <col min="6141" max="6141" width="16" style="1" customWidth="1"/>
    <col min="6142" max="6142" width="14.44140625" style="1" customWidth="1"/>
    <col min="6143" max="6155" width="11.6640625" style="1" customWidth="1"/>
    <col min="6156" max="6393" width="9.109375" style="1"/>
    <col min="6394" max="6394" width="10.33203125" style="1" customWidth="1"/>
    <col min="6395" max="6395" width="10.6640625" style="1" customWidth="1"/>
    <col min="6396" max="6396" width="17.6640625" style="1" customWidth="1"/>
    <col min="6397" max="6397" width="16" style="1" customWidth="1"/>
    <col min="6398" max="6398" width="14.44140625" style="1" customWidth="1"/>
    <col min="6399" max="6411" width="11.6640625" style="1" customWidth="1"/>
    <col min="6412" max="6649" width="9.109375" style="1"/>
    <col min="6650" max="6650" width="10.33203125" style="1" customWidth="1"/>
    <col min="6651" max="6651" width="10.6640625" style="1" customWidth="1"/>
    <col min="6652" max="6652" width="17.6640625" style="1" customWidth="1"/>
    <col min="6653" max="6653" width="16" style="1" customWidth="1"/>
    <col min="6654" max="6654" width="14.44140625" style="1" customWidth="1"/>
    <col min="6655" max="6667" width="11.6640625" style="1" customWidth="1"/>
    <col min="6668" max="6905" width="9.109375" style="1"/>
    <col min="6906" max="6906" width="10.33203125" style="1" customWidth="1"/>
    <col min="6907" max="6907" width="10.6640625" style="1" customWidth="1"/>
    <col min="6908" max="6908" width="17.6640625" style="1" customWidth="1"/>
    <col min="6909" max="6909" width="16" style="1" customWidth="1"/>
    <col min="6910" max="6910" width="14.44140625" style="1" customWidth="1"/>
    <col min="6911" max="6923" width="11.6640625" style="1" customWidth="1"/>
    <col min="6924" max="7161" width="9.109375" style="1"/>
    <col min="7162" max="7162" width="10.33203125" style="1" customWidth="1"/>
    <col min="7163" max="7163" width="10.6640625" style="1" customWidth="1"/>
    <col min="7164" max="7164" width="17.6640625" style="1" customWidth="1"/>
    <col min="7165" max="7165" width="16" style="1" customWidth="1"/>
    <col min="7166" max="7166" width="14.44140625" style="1" customWidth="1"/>
    <col min="7167" max="7179" width="11.6640625" style="1" customWidth="1"/>
    <col min="7180" max="7417" width="9.109375" style="1"/>
    <col min="7418" max="7418" width="10.33203125" style="1" customWidth="1"/>
    <col min="7419" max="7419" width="10.6640625" style="1" customWidth="1"/>
    <col min="7420" max="7420" width="17.6640625" style="1" customWidth="1"/>
    <col min="7421" max="7421" width="16" style="1" customWidth="1"/>
    <col min="7422" max="7422" width="14.44140625" style="1" customWidth="1"/>
    <col min="7423" max="7435" width="11.6640625" style="1" customWidth="1"/>
    <col min="7436" max="7673" width="9.109375" style="1"/>
    <col min="7674" max="7674" width="10.33203125" style="1" customWidth="1"/>
    <col min="7675" max="7675" width="10.6640625" style="1" customWidth="1"/>
    <col min="7676" max="7676" width="17.6640625" style="1" customWidth="1"/>
    <col min="7677" max="7677" width="16" style="1" customWidth="1"/>
    <col min="7678" max="7678" width="14.44140625" style="1" customWidth="1"/>
    <col min="7679" max="7691" width="11.6640625" style="1" customWidth="1"/>
    <col min="7692" max="7929" width="9.109375" style="1"/>
    <col min="7930" max="7930" width="10.33203125" style="1" customWidth="1"/>
    <col min="7931" max="7931" width="10.6640625" style="1" customWidth="1"/>
    <col min="7932" max="7932" width="17.6640625" style="1" customWidth="1"/>
    <col min="7933" max="7933" width="16" style="1" customWidth="1"/>
    <col min="7934" max="7934" width="14.44140625" style="1" customWidth="1"/>
    <col min="7935" max="7947" width="11.6640625" style="1" customWidth="1"/>
    <col min="7948" max="8185" width="9.109375" style="1"/>
    <col min="8186" max="8186" width="10.33203125" style="1" customWidth="1"/>
    <col min="8187" max="8187" width="10.6640625" style="1" customWidth="1"/>
    <col min="8188" max="8188" width="17.6640625" style="1" customWidth="1"/>
    <col min="8189" max="8189" width="16" style="1" customWidth="1"/>
    <col min="8190" max="8190" width="14.44140625" style="1" customWidth="1"/>
    <col min="8191" max="8203" width="11.6640625" style="1" customWidth="1"/>
    <col min="8204" max="8441" width="9.109375" style="1"/>
    <col min="8442" max="8442" width="10.33203125" style="1" customWidth="1"/>
    <col min="8443" max="8443" width="10.6640625" style="1" customWidth="1"/>
    <col min="8444" max="8444" width="17.6640625" style="1" customWidth="1"/>
    <col min="8445" max="8445" width="16" style="1" customWidth="1"/>
    <col min="8446" max="8446" width="14.44140625" style="1" customWidth="1"/>
    <col min="8447" max="8459" width="11.6640625" style="1" customWidth="1"/>
    <col min="8460" max="8697" width="9.109375" style="1"/>
    <col min="8698" max="8698" width="10.33203125" style="1" customWidth="1"/>
    <col min="8699" max="8699" width="10.6640625" style="1" customWidth="1"/>
    <col min="8700" max="8700" width="17.6640625" style="1" customWidth="1"/>
    <col min="8701" max="8701" width="16" style="1" customWidth="1"/>
    <col min="8702" max="8702" width="14.44140625" style="1" customWidth="1"/>
    <col min="8703" max="8715" width="11.6640625" style="1" customWidth="1"/>
    <col min="8716" max="8953" width="9.109375" style="1"/>
    <col min="8954" max="8954" width="10.33203125" style="1" customWidth="1"/>
    <col min="8955" max="8955" width="10.6640625" style="1" customWidth="1"/>
    <col min="8956" max="8956" width="17.6640625" style="1" customWidth="1"/>
    <col min="8957" max="8957" width="16" style="1" customWidth="1"/>
    <col min="8958" max="8958" width="14.44140625" style="1" customWidth="1"/>
    <col min="8959" max="8971" width="11.6640625" style="1" customWidth="1"/>
    <col min="8972" max="9209" width="9.109375" style="1"/>
    <col min="9210" max="9210" width="10.33203125" style="1" customWidth="1"/>
    <col min="9211" max="9211" width="10.6640625" style="1" customWidth="1"/>
    <col min="9212" max="9212" width="17.6640625" style="1" customWidth="1"/>
    <col min="9213" max="9213" width="16" style="1" customWidth="1"/>
    <col min="9214" max="9214" width="14.44140625" style="1" customWidth="1"/>
    <col min="9215" max="9227" width="11.6640625" style="1" customWidth="1"/>
    <col min="9228" max="9465" width="9.109375" style="1"/>
    <col min="9466" max="9466" width="10.33203125" style="1" customWidth="1"/>
    <col min="9467" max="9467" width="10.6640625" style="1" customWidth="1"/>
    <col min="9468" max="9468" width="17.6640625" style="1" customWidth="1"/>
    <col min="9469" max="9469" width="16" style="1" customWidth="1"/>
    <col min="9470" max="9470" width="14.44140625" style="1" customWidth="1"/>
    <col min="9471" max="9483" width="11.6640625" style="1" customWidth="1"/>
    <col min="9484" max="9721" width="9.109375" style="1"/>
    <col min="9722" max="9722" width="10.33203125" style="1" customWidth="1"/>
    <col min="9723" max="9723" width="10.6640625" style="1" customWidth="1"/>
    <col min="9724" max="9724" width="17.6640625" style="1" customWidth="1"/>
    <col min="9725" max="9725" width="16" style="1" customWidth="1"/>
    <col min="9726" max="9726" width="14.44140625" style="1" customWidth="1"/>
    <col min="9727" max="9739" width="11.6640625" style="1" customWidth="1"/>
    <col min="9740" max="9977" width="9.109375" style="1"/>
    <col min="9978" max="9978" width="10.33203125" style="1" customWidth="1"/>
    <col min="9979" max="9979" width="10.6640625" style="1" customWidth="1"/>
    <col min="9980" max="9980" width="17.6640625" style="1" customWidth="1"/>
    <col min="9981" max="9981" width="16" style="1" customWidth="1"/>
    <col min="9982" max="9982" width="14.44140625" style="1" customWidth="1"/>
    <col min="9983" max="9995" width="11.6640625" style="1" customWidth="1"/>
    <col min="9996" max="10233" width="9.109375" style="1"/>
    <col min="10234" max="10234" width="10.33203125" style="1" customWidth="1"/>
    <col min="10235" max="10235" width="10.6640625" style="1" customWidth="1"/>
    <col min="10236" max="10236" width="17.6640625" style="1" customWidth="1"/>
    <col min="10237" max="10237" width="16" style="1" customWidth="1"/>
    <col min="10238" max="10238" width="14.44140625" style="1" customWidth="1"/>
    <col min="10239" max="10251" width="11.6640625" style="1" customWidth="1"/>
    <col min="10252" max="10489" width="9.109375" style="1"/>
    <col min="10490" max="10490" width="10.33203125" style="1" customWidth="1"/>
    <col min="10491" max="10491" width="10.6640625" style="1" customWidth="1"/>
    <col min="10492" max="10492" width="17.6640625" style="1" customWidth="1"/>
    <col min="10493" max="10493" width="16" style="1" customWidth="1"/>
    <col min="10494" max="10494" width="14.44140625" style="1" customWidth="1"/>
    <col min="10495" max="10507" width="11.6640625" style="1" customWidth="1"/>
    <col min="10508" max="10745" width="9.109375" style="1"/>
    <col min="10746" max="10746" width="10.33203125" style="1" customWidth="1"/>
    <col min="10747" max="10747" width="10.6640625" style="1" customWidth="1"/>
    <col min="10748" max="10748" width="17.6640625" style="1" customWidth="1"/>
    <col min="10749" max="10749" width="16" style="1" customWidth="1"/>
    <col min="10750" max="10750" width="14.44140625" style="1" customWidth="1"/>
    <col min="10751" max="10763" width="11.6640625" style="1" customWidth="1"/>
    <col min="10764" max="11001" width="9.109375" style="1"/>
    <col min="11002" max="11002" width="10.33203125" style="1" customWidth="1"/>
    <col min="11003" max="11003" width="10.6640625" style="1" customWidth="1"/>
    <col min="11004" max="11004" width="17.6640625" style="1" customWidth="1"/>
    <col min="11005" max="11005" width="16" style="1" customWidth="1"/>
    <col min="11006" max="11006" width="14.44140625" style="1" customWidth="1"/>
    <col min="11007" max="11019" width="11.6640625" style="1" customWidth="1"/>
    <col min="11020" max="11257" width="9.109375" style="1"/>
    <col min="11258" max="11258" width="10.33203125" style="1" customWidth="1"/>
    <col min="11259" max="11259" width="10.6640625" style="1" customWidth="1"/>
    <col min="11260" max="11260" width="17.6640625" style="1" customWidth="1"/>
    <col min="11261" max="11261" width="16" style="1" customWidth="1"/>
    <col min="11262" max="11262" width="14.44140625" style="1" customWidth="1"/>
    <col min="11263" max="11275" width="11.6640625" style="1" customWidth="1"/>
    <col min="11276" max="11513" width="9.109375" style="1"/>
    <col min="11514" max="11514" width="10.33203125" style="1" customWidth="1"/>
    <col min="11515" max="11515" width="10.6640625" style="1" customWidth="1"/>
    <col min="11516" max="11516" width="17.6640625" style="1" customWidth="1"/>
    <col min="11517" max="11517" width="16" style="1" customWidth="1"/>
    <col min="11518" max="11518" width="14.44140625" style="1" customWidth="1"/>
    <col min="11519" max="11531" width="11.6640625" style="1" customWidth="1"/>
    <col min="11532" max="11769" width="9.109375" style="1"/>
    <col min="11770" max="11770" width="10.33203125" style="1" customWidth="1"/>
    <col min="11771" max="11771" width="10.6640625" style="1" customWidth="1"/>
    <col min="11772" max="11772" width="17.6640625" style="1" customWidth="1"/>
    <col min="11773" max="11773" width="16" style="1" customWidth="1"/>
    <col min="11774" max="11774" width="14.44140625" style="1" customWidth="1"/>
    <col min="11775" max="11787" width="11.6640625" style="1" customWidth="1"/>
    <col min="11788" max="12025" width="9.109375" style="1"/>
    <col min="12026" max="12026" width="10.33203125" style="1" customWidth="1"/>
    <col min="12027" max="12027" width="10.6640625" style="1" customWidth="1"/>
    <col min="12028" max="12028" width="17.6640625" style="1" customWidth="1"/>
    <col min="12029" max="12029" width="16" style="1" customWidth="1"/>
    <col min="12030" max="12030" width="14.44140625" style="1" customWidth="1"/>
    <col min="12031" max="12043" width="11.6640625" style="1" customWidth="1"/>
    <col min="12044" max="12281" width="9.109375" style="1"/>
    <col min="12282" max="12282" width="10.33203125" style="1" customWidth="1"/>
    <col min="12283" max="12283" width="10.6640625" style="1" customWidth="1"/>
    <col min="12284" max="12284" width="17.6640625" style="1" customWidth="1"/>
    <col min="12285" max="12285" width="16" style="1" customWidth="1"/>
    <col min="12286" max="12286" width="14.44140625" style="1" customWidth="1"/>
    <col min="12287" max="12299" width="11.6640625" style="1" customWidth="1"/>
    <col min="12300" max="12537" width="9.109375" style="1"/>
    <col min="12538" max="12538" width="10.33203125" style="1" customWidth="1"/>
    <col min="12539" max="12539" width="10.6640625" style="1" customWidth="1"/>
    <col min="12540" max="12540" width="17.6640625" style="1" customWidth="1"/>
    <col min="12541" max="12541" width="16" style="1" customWidth="1"/>
    <col min="12542" max="12542" width="14.44140625" style="1" customWidth="1"/>
    <col min="12543" max="12555" width="11.6640625" style="1" customWidth="1"/>
    <col min="12556" max="12793" width="9.109375" style="1"/>
    <col min="12794" max="12794" width="10.33203125" style="1" customWidth="1"/>
    <col min="12795" max="12795" width="10.6640625" style="1" customWidth="1"/>
    <col min="12796" max="12796" width="17.6640625" style="1" customWidth="1"/>
    <col min="12797" max="12797" width="16" style="1" customWidth="1"/>
    <col min="12798" max="12798" width="14.44140625" style="1" customWidth="1"/>
    <col min="12799" max="12811" width="11.6640625" style="1" customWidth="1"/>
    <col min="12812" max="13049" width="9.109375" style="1"/>
    <col min="13050" max="13050" width="10.33203125" style="1" customWidth="1"/>
    <col min="13051" max="13051" width="10.6640625" style="1" customWidth="1"/>
    <col min="13052" max="13052" width="17.6640625" style="1" customWidth="1"/>
    <col min="13053" max="13053" width="16" style="1" customWidth="1"/>
    <col min="13054" max="13054" width="14.44140625" style="1" customWidth="1"/>
    <col min="13055" max="13067" width="11.6640625" style="1" customWidth="1"/>
    <col min="13068" max="13305" width="9.109375" style="1"/>
    <col min="13306" max="13306" width="10.33203125" style="1" customWidth="1"/>
    <col min="13307" max="13307" width="10.6640625" style="1" customWidth="1"/>
    <col min="13308" max="13308" width="17.6640625" style="1" customWidth="1"/>
    <col min="13309" max="13309" width="16" style="1" customWidth="1"/>
    <col min="13310" max="13310" width="14.44140625" style="1" customWidth="1"/>
    <col min="13311" max="13323" width="11.6640625" style="1" customWidth="1"/>
    <col min="13324" max="13561" width="9.109375" style="1"/>
    <col min="13562" max="13562" width="10.33203125" style="1" customWidth="1"/>
    <col min="13563" max="13563" width="10.6640625" style="1" customWidth="1"/>
    <col min="13564" max="13564" width="17.6640625" style="1" customWidth="1"/>
    <col min="13565" max="13565" width="16" style="1" customWidth="1"/>
    <col min="13566" max="13566" width="14.44140625" style="1" customWidth="1"/>
    <col min="13567" max="13579" width="11.6640625" style="1" customWidth="1"/>
    <col min="13580" max="13817" width="9.109375" style="1"/>
    <col min="13818" max="13818" width="10.33203125" style="1" customWidth="1"/>
    <col min="13819" max="13819" width="10.6640625" style="1" customWidth="1"/>
    <col min="13820" max="13820" width="17.6640625" style="1" customWidth="1"/>
    <col min="13821" max="13821" width="16" style="1" customWidth="1"/>
    <col min="13822" max="13822" width="14.44140625" style="1" customWidth="1"/>
    <col min="13823" max="13835" width="11.6640625" style="1" customWidth="1"/>
    <col min="13836" max="14073" width="9.109375" style="1"/>
    <col min="14074" max="14074" width="10.33203125" style="1" customWidth="1"/>
    <col min="14075" max="14075" width="10.6640625" style="1" customWidth="1"/>
    <col min="14076" max="14076" width="17.6640625" style="1" customWidth="1"/>
    <col min="14077" max="14077" width="16" style="1" customWidth="1"/>
    <col min="14078" max="14078" width="14.44140625" style="1" customWidth="1"/>
    <col min="14079" max="14091" width="11.6640625" style="1" customWidth="1"/>
    <col min="14092" max="14329" width="9.109375" style="1"/>
    <col min="14330" max="14330" width="10.33203125" style="1" customWidth="1"/>
    <col min="14331" max="14331" width="10.6640625" style="1" customWidth="1"/>
    <col min="14332" max="14332" width="17.6640625" style="1" customWidth="1"/>
    <col min="14333" max="14333" width="16" style="1" customWidth="1"/>
    <col min="14334" max="14334" width="14.44140625" style="1" customWidth="1"/>
    <col min="14335" max="14347" width="11.6640625" style="1" customWidth="1"/>
    <col min="14348" max="14585" width="9.109375" style="1"/>
    <col min="14586" max="14586" width="10.33203125" style="1" customWidth="1"/>
    <col min="14587" max="14587" width="10.6640625" style="1" customWidth="1"/>
    <col min="14588" max="14588" width="17.6640625" style="1" customWidth="1"/>
    <col min="14589" max="14589" width="16" style="1" customWidth="1"/>
    <col min="14590" max="14590" width="14.44140625" style="1" customWidth="1"/>
    <col min="14591" max="14603" width="11.6640625" style="1" customWidth="1"/>
    <col min="14604" max="14841" width="9.109375" style="1"/>
    <col min="14842" max="14842" width="10.33203125" style="1" customWidth="1"/>
    <col min="14843" max="14843" width="10.6640625" style="1" customWidth="1"/>
    <col min="14844" max="14844" width="17.6640625" style="1" customWidth="1"/>
    <col min="14845" max="14845" width="16" style="1" customWidth="1"/>
    <col min="14846" max="14846" width="14.44140625" style="1" customWidth="1"/>
    <col min="14847" max="14859" width="11.6640625" style="1" customWidth="1"/>
    <col min="14860" max="15097" width="9.109375" style="1"/>
    <col min="15098" max="15098" width="10.33203125" style="1" customWidth="1"/>
    <col min="15099" max="15099" width="10.6640625" style="1" customWidth="1"/>
    <col min="15100" max="15100" width="17.6640625" style="1" customWidth="1"/>
    <col min="15101" max="15101" width="16" style="1" customWidth="1"/>
    <col min="15102" max="15102" width="14.44140625" style="1" customWidth="1"/>
    <col min="15103" max="15115" width="11.6640625" style="1" customWidth="1"/>
    <col min="15116" max="15353" width="9.109375" style="1"/>
    <col min="15354" max="15354" width="10.33203125" style="1" customWidth="1"/>
    <col min="15355" max="15355" width="10.6640625" style="1" customWidth="1"/>
    <col min="15356" max="15356" width="17.6640625" style="1" customWidth="1"/>
    <col min="15357" max="15357" width="16" style="1" customWidth="1"/>
    <col min="15358" max="15358" width="14.44140625" style="1" customWidth="1"/>
    <col min="15359" max="15371" width="11.6640625" style="1" customWidth="1"/>
    <col min="15372" max="15609" width="9.109375" style="1"/>
    <col min="15610" max="15610" width="10.33203125" style="1" customWidth="1"/>
    <col min="15611" max="15611" width="10.6640625" style="1" customWidth="1"/>
    <col min="15612" max="15612" width="17.6640625" style="1" customWidth="1"/>
    <col min="15613" max="15613" width="16" style="1" customWidth="1"/>
    <col min="15614" max="15614" width="14.44140625" style="1" customWidth="1"/>
    <col min="15615" max="15627" width="11.6640625" style="1" customWidth="1"/>
    <col min="15628" max="15865" width="9.109375" style="1"/>
    <col min="15866" max="15866" width="10.33203125" style="1" customWidth="1"/>
    <col min="15867" max="15867" width="10.6640625" style="1" customWidth="1"/>
    <col min="15868" max="15868" width="17.6640625" style="1" customWidth="1"/>
    <col min="15869" max="15869" width="16" style="1" customWidth="1"/>
    <col min="15870" max="15870" width="14.44140625" style="1" customWidth="1"/>
    <col min="15871" max="15883" width="11.6640625" style="1" customWidth="1"/>
    <col min="15884" max="16121" width="9.109375" style="1"/>
    <col min="16122" max="16122" width="10.33203125" style="1" customWidth="1"/>
    <col min="16123" max="16123" width="10.6640625" style="1" customWidth="1"/>
    <col min="16124" max="16124" width="17.6640625" style="1" customWidth="1"/>
    <col min="16125" max="16125" width="16" style="1" customWidth="1"/>
    <col min="16126" max="16126" width="14.44140625" style="1" customWidth="1"/>
    <col min="16127" max="16139" width="11.6640625" style="1" customWidth="1"/>
    <col min="16140" max="16384" width="9.109375" style="1"/>
  </cols>
  <sheetData>
    <row r="1" spans="1:13" s="267" customFormat="1" ht="24" customHeight="1" thickBot="1">
      <c r="A1" s="266" t="s">
        <v>73</v>
      </c>
      <c r="B1" s="266"/>
      <c r="C1" s="266"/>
      <c r="D1" s="266"/>
      <c r="E1" s="266"/>
      <c r="F1" s="266"/>
      <c r="G1" s="266"/>
      <c r="H1" s="266"/>
      <c r="I1" s="266"/>
      <c r="J1" s="266"/>
    </row>
    <row r="2" spans="1:13" ht="90.6" customHeight="1" thickBot="1">
      <c r="A2" s="236" t="s">
        <v>74</v>
      </c>
      <c r="B2" s="249" t="s">
        <v>75</v>
      </c>
      <c r="C2" s="249" t="s">
        <v>76</v>
      </c>
      <c r="D2" s="249" t="s">
        <v>77</v>
      </c>
      <c r="E2" s="249" t="s">
        <v>78</v>
      </c>
      <c r="F2" s="249" t="s">
        <v>79</v>
      </c>
      <c r="G2" s="249" t="s">
        <v>80</v>
      </c>
      <c r="H2" s="249" t="s">
        <v>81</v>
      </c>
      <c r="I2" s="249" t="s">
        <v>82</v>
      </c>
      <c r="J2" s="26"/>
      <c r="K2" s="26"/>
      <c r="L2" s="26"/>
      <c r="M2" s="26"/>
    </row>
    <row r="3" spans="1:13" ht="19.95" hidden="1" customHeight="1" outlineLevel="1">
      <c r="A3" s="212">
        <v>40451</v>
      </c>
      <c r="B3" s="210">
        <v>348</v>
      </c>
      <c r="C3" s="211">
        <v>336</v>
      </c>
      <c r="D3" s="210">
        <v>26</v>
      </c>
      <c r="E3" s="210">
        <v>1266</v>
      </c>
      <c r="F3" s="214">
        <v>3.6379310344827585</v>
      </c>
      <c r="G3" s="213">
        <v>1069</v>
      </c>
      <c r="H3" s="213">
        <v>94</v>
      </c>
      <c r="I3" s="213">
        <v>1</v>
      </c>
    </row>
    <row r="4" spans="1:13" ht="19.95" hidden="1" customHeight="1" outlineLevel="1">
      <c r="A4" s="212">
        <v>40816</v>
      </c>
      <c r="B4" s="210">
        <v>345</v>
      </c>
      <c r="C4" s="211">
        <v>329</v>
      </c>
      <c r="D4" s="210">
        <v>14</v>
      </c>
      <c r="E4" s="210">
        <v>1414.9999999999998</v>
      </c>
      <c r="F4" s="214">
        <v>4.1014492753623184</v>
      </c>
      <c r="G4" s="213">
        <v>1206</v>
      </c>
      <c r="H4" s="213">
        <v>91</v>
      </c>
      <c r="I4" s="213">
        <v>2</v>
      </c>
    </row>
    <row r="5" spans="1:13" ht="19.95" hidden="1" customHeight="1" outlineLevel="1">
      <c r="A5" s="212">
        <v>41182</v>
      </c>
      <c r="B5" s="210">
        <v>344</v>
      </c>
      <c r="C5" s="211">
        <v>324</v>
      </c>
      <c r="D5" s="210">
        <v>14</v>
      </c>
      <c r="E5" s="210">
        <v>1518</v>
      </c>
      <c r="F5" s="214">
        <v>4.4127906976744189</v>
      </c>
      <c r="G5" s="213">
        <v>1200</v>
      </c>
      <c r="H5" s="213">
        <v>84</v>
      </c>
      <c r="I5" s="213">
        <v>6</v>
      </c>
    </row>
    <row r="6" spans="1:13" ht="19.95" hidden="1" customHeight="1" outlineLevel="1">
      <c r="A6" s="212">
        <v>41547</v>
      </c>
      <c r="B6" s="210">
        <v>347</v>
      </c>
      <c r="C6" s="211">
        <v>325</v>
      </c>
      <c r="D6" s="210">
        <v>18</v>
      </c>
      <c r="E6" s="210">
        <v>1593.0000000000002</v>
      </c>
      <c r="F6" s="214">
        <v>4.5907780979827093</v>
      </c>
      <c r="G6" s="213">
        <v>1239</v>
      </c>
      <c r="H6" s="213">
        <v>77</v>
      </c>
      <c r="I6" s="213">
        <v>5</v>
      </c>
    </row>
    <row r="7" spans="1:13" ht="19.95" hidden="1" customHeight="1" outlineLevel="1">
      <c r="A7" s="212">
        <v>41912</v>
      </c>
      <c r="B7" s="210">
        <v>337</v>
      </c>
      <c r="C7" s="211">
        <v>322</v>
      </c>
      <c r="D7" s="210">
        <v>19</v>
      </c>
      <c r="E7" s="210">
        <v>1586</v>
      </c>
      <c r="F7" s="214">
        <v>4.7062314540059349</v>
      </c>
      <c r="G7" s="213">
        <v>1207</v>
      </c>
      <c r="H7" s="213">
        <v>73</v>
      </c>
      <c r="I7" s="213">
        <v>7</v>
      </c>
    </row>
    <row r="8" spans="1:13" ht="19.95" hidden="1" customHeight="1" outlineLevel="1">
      <c r="A8" s="212">
        <v>42277</v>
      </c>
      <c r="B8" s="210">
        <v>320</v>
      </c>
      <c r="C8" s="211">
        <v>309</v>
      </c>
      <c r="D8" s="210">
        <v>16</v>
      </c>
      <c r="E8" s="210">
        <v>1556</v>
      </c>
      <c r="F8" s="214">
        <v>4.8624999999999998</v>
      </c>
      <c r="G8" s="213">
        <v>1151</v>
      </c>
      <c r="H8" s="213">
        <v>71</v>
      </c>
      <c r="I8" s="213">
        <v>5</v>
      </c>
    </row>
    <row r="9" spans="1:13" ht="19.95" hidden="1" customHeight="1" outlineLevel="1">
      <c r="A9" s="212">
        <v>42643</v>
      </c>
      <c r="B9" s="210">
        <v>300</v>
      </c>
      <c r="C9" s="211">
        <v>291</v>
      </c>
      <c r="D9" s="210">
        <v>15</v>
      </c>
      <c r="E9" s="210">
        <v>1601</v>
      </c>
      <c r="F9" s="214">
        <v>5.3366666666666669</v>
      </c>
      <c r="G9" s="213">
        <v>1129</v>
      </c>
      <c r="H9" s="213">
        <v>63</v>
      </c>
      <c r="I9" s="213">
        <v>7</v>
      </c>
    </row>
    <row r="10" spans="1:13" ht="19.95" hidden="1" customHeight="1" outlineLevel="1">
      <c r="A10" s="212" t="s">
        <v>17</v>
      </c>
      <c r="B10" s="210">
        <v>300</v>
      </c>
      <c r="C10" s="211">
        <v>287</v>
      </c>
      <c r="D10" s="210">
        <v>13</v>
      </c>
      <c r="E10" s="210">
        <v>1676</v>
      </c>
      <c r="F10" s="214">
        <v>5.5866666666666669</v>
      </c>
      <c r="G10" s="213">
        <v>1160</v>
      </c>
      <c r="H10" s="213">
        <v>58</v>
      </c>
      <c r="I10" s="213">
        <v>6</v>
      </c>
    </row>
    <row r="11" spans="1:13" s="114" customFormat="1" ht="19.95" hidden="1" customHeight="1" outlineLevel="1">
      <c r="A11" s="109" t="s">
        <v>10</v>
      </c>
      <c r="B11" s="110">
        <v>291</v>
      </c>
      <c r="C11" s="110">
        <v>278</v>
      </c>
      <c r="D11" s="110">
        <v>13</v>
      </c>
      <c r="E11" s="111">
        <v>1729</v>
      </c>
      <c r="F11" s="112">
        <v>5.9415807560137459</v>
      </c>
      <c r="G11" s="113">
        <v>1204</v>
      </c>
      <c r="H11" s="110">
        <v>58</v>
      </c>
      <c r="I11" s="113">
        <v>4</v>
      </c>
    </row>
    <row r="12" spans="1:13" s="114" customFormat="1" ht="22.2" customHeight="1" collapsed="1">
      <c r="A12" s="209" t="s">
        <v>11</v>
      </c>
      <c r="B12" s="110">
        <v>292</v>
      </c>
      <c r="C12" s="110">
        <v>277</v>
      </c>
      <c r="D12" s="110">
        <v>15</v>
      </c>
      <c r="E12" s="111">
        <v>1763</v>
      </c>
      <c r="F12" s="112">
        <v>6.0376712328767121</v>
      </c>
      <c r="G12" s="113">
        <v>1210</v>
      </c>
      <c r="H12" s="110">
        <v>58</v>
      </c>
      <c r="I12" s="113">
        <v>3</v>
      </c>
    </row>
    <row r="13" spans="1:13" s="114" customFormat="1" ht="22.2" customHeight="1">
      <c r="A13" s="209" t="s">
        <v>12</v>
      </c>
      <c r="B13" s="110">
        <v>296</v>
      </c>
      <c r="C13" s="110">
        <v>283</v>
      </c>
      <c r="D13" s="110">
        <v>13</v>
      </c>
      <c r="E13" s="111">
        <v>1783</v>
      </c>
      <c r="F13" s="112">
        <v>6.0236486486486482</v>
      </c>
      <c r="G13" s="113">
        <v>1230</v>
      </c>
      <c r="H13" s="110">
        <v>58</v>
      </c>
      <c r="I13" s="113">
        <v>2</v>
      </c>
    </row>
    <row r="14" spans="1:13" s="114" customFormat="1" ht="22.2" customHeight="1">
      <c r="A14" s="209" t="s">
        <v>13</v>
      </c>
      <c r="B14" s="110">
        <v>298</v>
      </c>
      <c r="C14" s="110">
        <v>283</v>
      </c>
      <c r="D14" s="110">
        <v>15</v>
      </c>
      <c r="E14" s="111">
        <v>1794</v>
      </c>
      <c r="F14" s="112">
        <v>6.0201342281879198</v>
      </c>
      <c r="G14" s="113">
        <v>1242</v>
      </c>
      <c r="H14" s="110">
        <v>58</v>
      </c>
      <c r="I14" s="113">
        <v>2</v>
      </c>
    </row>
    <row r="15" spans="1:13" s="114" customFormat="1" ht="22.2" customHeight="1">
      <c r="A15" s="209" t="s">
        <v>15</v>
      </c>
      <c r="B15" s="110">
        <v>295</v>
      </c>
      <c r="C15" s="110">
        <v>280</v>
      </c>
      <c r="D15" s="110">
        <v>15</v>
      </c>
      <c r="E15" s="111">
        <v>1822</v>
      </c>
      <c r="F15" s="112">
        <v>6.1762711864406779</v>
      </c>
      <c r="G15" s="113">
        <v>1259</v>
      </c>
      <c r="H15" s="110">
        <v>58</v>
      </c>
      <c r="I15" s="113">
        <v>2</v>
      </c>
    </row>
    <row r="16" spans="1:13" s="118" customFormat="1" ht="22.2" customHeight="1" thickBot="1">
      <c r="A16" s="152" t="s">
        <v>16</v>
      </c>
      <c r="B16" s="149">
        <v>294</v>
      </c>
      <c r="C16" s="149">
        <v>282</v>
      </c>
      <c r="D16" s="149">
        <v>12</v>
      </c>
      <c r="E16" s="149">
        <v>1848</v>
      </c>
      <c r="F16" s="150">
        <v>6.2857142857142856</v>
      </c>
      <c r="G16" s="151">
        <v>1284</v>
      </c>
      <c r="H16" s="149">
        <v>60</v>
      </c>
      <c r="I16" s="151">
        <v>2</v>
      </c>
    </row>
    <row r="17" spans="1:2">
      <c r="A17" s="115" t="s">
        <v>83</v>
      </c>
    </row>
    <row r="18" spans="1:2">
      <c r="A18" s="115" t="s">
        <v>84</v>
      </c>
      <c r="B18" s="116"/>
    </row>
    <row r="19" spans="1:2">
      <c r="A19" s="115" t="s">
        <v>85</v>
      </c>
      <c r="B19" s="117" t="s">
        <v>0</v>
      </c>
    </row>
    <row r="20" spans="1:2">
      <c r="A20" s="115" t="s">
        <v>86</v>
      </c>
      <c r="B20" s="117" t="s">
        <v>1</v>
      </c>
    </row>
  </sheetData>
  <mergeCells count="1">
    <mergeCell ref="A1:XFD1"/>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32"/>
  <sheetViews>
    <sheetView zoomScale="70" zoomScaleNormal="70" workbookViewId="0">
      <selection sqref="A1:XFD1"/>
    </sheetView>
  </sheetViews>
  <sheetFormatPr defaultColWidth="9.109375" defaultRowHeight="13.2" outlineLevelRow="1"/>
  <cols>
    <col min="1" max="1" width="29.5546875" style="4" customWidth="1"/>
    <col min="2" max="5" width="14.33203125" style="4" customWidth="1"/>
    <col min="6" max="6" width="14.44140625" style="4" customWidth="1"/>
    <col min="7" max="7" width="13.33203125" style="4" customWidth="1"/>
    <col min="8" max="8" width="11.88671875" style="4" customWidth="1"/>
    <col min="9" max="17" width="12.5546875" style="4" customWidth="1"/>
    <col min="18" max="18" width="12.6640625" style="4" customWidth="1"/>
    <col min="19" max="19" width="11.6640625" style="4" bestFit="1" customWidth="1"/>
    <col min="20" max="21" width="11.5546875" style="4" bestFit="1" customWidth="1"/>
    <col min="22" max="16384" width="9.109375" style="4"/>
  </cols>
  <sheetData>
    <row r="1" spans="1:38" s="269" customFormat="1" ht="24.6" customHeight="1">
      <c r="A1" s="269" t="s">
        <v>87</v>
      </c>
    </row>
    <row r="2" spans="1:38" ht="16.2" outlineLevel="1" thickBot="1">
      <c r="C2" s="32"/>
      <c r="D2" s="27"/>
      <c r="E2" s="250" t="s">
        <v>88</v>
      </c>
      <c r="F2" s="19"/>
      <c r="G2" s="19"/>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8" ht="44.4" customHeight="1" outlineLevel="1" thickBot="1">
      <c r="A3" s="7" t="s">
        <v>89</v>
      </c>
      <c r="B3" s="33">
        <v>43373</v>
      </c>
      <c r="C3" s="33">
        <v>43465</v>
      </c>
      <c r="D3" s="33">
        <v>43646</v>
      </c>
      <c r="E3" s="33">
        <v>43738</v>
      </c>
      <c r="F3" s="14" t="s">
        <v>96</v>
      </c>
      <c r="G3" s="14" t="s">
        <v>97</v>
      </c>
      <c r="H3" s="14" t="s">
        <v>98</v>
      </c>
      <c r="I3" s="3"/>
      <c r="J3" s="3"/>
      <c r="K3" s="3"/>
      <c r="L3" s="3"/>
      <c r="M3" s="3"/>
      <c r="N3" s="3"/>
      <c r="O3" s="3"/>
      <c r="P3" s="3"/>
      <c r="Q3" s="3"/>
      <c r="R3" s="3"/>
      <c r="S3" s="3"/>
      <c r="T3" s="3"/>
      <c r="U3" s="3"/>
      <c r="V3" s="3"/>
      <c r="W3" s="3"/>
      <c r="X3" s="3"/>
      <c r="Y3" s="3"/>
      <c r="Z3" s="3"/>
      <c r="AA3" s="3"/>
      <c r="AB3" s="3"/>
      <c r="AC3" s="3"/>
      <c r="AD3" s="3"/>
      <c r="AE3" s="3"/>
      <c r="AF3" s="3"/>
    </row>
    <row r="4" spans="1:38" ht="18.75" customHeight="1" outlineLevel="1">
      <c r="A4" s="251" t="s">
        <v>90</v>
      </c>
      <c r="B4" s="37">
        <v>293559.59782914812</v>
      </c>
      <c r="C4" s="37">
        <v>296765.38148438092</v>
      </c>
      <c r="D4" s="37">
        <v>329047.52333361941</v>
      </c>
      <c r="E4" s="37">
        <v>339921.72608235088</v>
      </c>
      <c r="F4" s="42">
        <f>E4/D4-1</f>
        <v>3.304751434857689E-2</v>
      </c>
      <c r="G4" s="42">
        <f>E4/C4-1</f>
        <v>0.14542243566991431</v>
      </c>
      <c r="H4" s="42">
        <f>E4/B4-1</f>
        <v>0.15793088897807239</v>
      </c>
      <c r="I4" s="3"/>
      <c r="J4" s="3"/>
      <c r="K4" s="3"/>
      <c r="L4" s="3"/>
      <c r="M4" s="3"/>
      <c r="N4" s="3"/>
      <c r="O4" s="3"/>
      <c r="P4" s="3"/>
      <c r="Q4" s="3"/>
      <c r="R4" s="3"/>
      <c r="S4" s="3"/>
      <c r="T4" s="3"/>
      <c r="U4" s="3"/>
      <c r="V4" s="3"/>
      <c r="W4" s="3"/>
      <c r="X4" s="3"/>
      <c r="Y4" s="3"/>
      <c r="Z4" s="3"/>
      <c r="AA4" s="3"/>
      <c r="AB4" s="3"/>
      <c r="AC4" s="3"/>
      <c r="AD4" s="3"/>
      <c r="AE4" s="3"/>
      <c r="AF4" s="3"/>
    </row>
    <row r="5" spans="1:38" s="32" customFormat="1" ht="18.75" customHeight="1" outlineLevel="1">
      <c r="A5" s="34" t="s">
        <v>91</v>
      </c>
      <c r="B5" s="39">
        <v>87.816291689900027</v>
      </c>
      <c r="C5" s="38">
        <v>87.577871410000014</v>
      </c>
      <c r="D5" s="39">
        <v>86.22428591000002</v>
      </c>
      <c r="E5" s="39">
        <v>85.995118950000005</v>
      </c>
      <c r="F5" s="43">
        <f t="shared" ref="F5:F7" si="0">E5/D5-1</f>
        <v>-2.6578006136138699E-3</v>
      </c>
      <c r="G5" s="43">
        <f t="shared" ref="G5:G9" si="1">E5/C5-1</f>
        <v>-1.8072515745333417E-2</v>
      </c>
      <c r="H5" s="43">
        <f t="shared" ref="H5:H9" si="2">E5/B5-1</f>
        <v>-2.0738438219766953E-2</v>
      </c>
      <c r="I5" s="3"/>
      <c r="J5" s="3"/>
      <c r="K5" s="3"/>
      <c r="L5" s="3"/>
      <c r="M5" s="3"/>
      <c r="N5" s="3"/>
      <c r="O5" s="3"/>
      <c r="P5" s="3"/>
      <c r="Q5" s="3"/>
      <c r="R5" s="3"/>
      <c r="S5" s="3"/>
      <c r="T5" s="3"/>
      <c r="U5" s="3"/>
      <c r="V5" s="3"/>
      <c r="W5" s="3"/>
      <c r="X5" s="3"/>
      <c r="Y5" s="3"/>
      <c r="Z5" s="3"/>
      <c r="AA5" s="3"/>
      <c r="AB5" s="3"/>
      <c r="AC5" s="3"/>
      <c r="AD5" s="3"/>
      <c r="AE5" s="3"/>
      <c r="AF5" s="3"/>
    </row>
    <row r="6" spans="1:38" s="32" customFormat="1" ht="18.75" customHeight="1" outlineLevel="1">
      <c r="A6" s="34" t="s">
        <v>92</v>
      </c>
      <c r="B6" s="39">
        <v>283620.68278511142</v>
      </c>
      <c r="C6" s="39">
        <v>279713.25314672181</v>
      </c>
      <c r="D6" s="39">
        <v>311811.9256547417</v>
      </c>
      <c r="E6" s="39">
        <v>325109.89753425529</v>
      </c>
      <c r="F6" s="43">
        <f t="shared" si="0"/>
        <v>4.2647412704278631E-2</v>
      </c>
      <c r="G6" s="43">
        <f t="shared" si="1"/>
        <v>0.16229708058817272</v>
      </c>
      <c r="H6" s="43">
        <f t="shared" si="2"/>
        <v>0.14628416496895147</v>
      </c>
      <c r="I6" s="3"/>
      <c r="J6" s="3"/>
      <c r="K6" s="3"/>
      <c r="L6" s="3"/>
      <c r="M6" s="3"/>
      <c r="N6" s="3"/>
      <c r="O6" s="3"/>
      <c r="P6" s="3"/>
      <c r="Q6" s="3"/>
      <c r="R6" s="3"/>
      <c r="S6" s="3"/>
      <c r="T6" s="3"/>
      <c r="U6" s="3"/>
      <c r="V6" s="3"/>
      <c r="W6" s="3"/>
      <c r="X6" s="3"/>
      <c r="Y6" s="3"/>
      <c r="Z6" s="3"/>
      <c r="AA6" s="3"/>
      <c r="AB6" s="3"/>
      <c r="AC6" s="3"/>
      <c r="AD6" s="3"/>
      <c r="AE6" s="3"/>
      <c r="AF6" s="3"/>
    </row>
    <row r="7" spans="1:38" ht="18.75" customHeight="1" outlineLevel="1">
      <c r="A7" s="252" t="s">
        <v>93</v>
      </c>
      <c r="B7" s="41">
        <v>1329.1315627993999</v>
      </c>
      <c r="C7" s="40">
        <v>1364.1373239774</v>
      </c>
      <c r="D7" s="41">
        <v>1505.0869704621</v>
      </c>
      <c r="E7" s="41">
        <v>1550.2729564527999</v>
      </c>
      <c r="F7" s="44">
        <f t="shared" si="0"/>
        <v>3.0022176045299664E-2</v>
      </c>
      <c r="G7" s="44">
        <f t="shared" si="1"/>
        <v>0.13644933629752631</v>
      </c>
      <c r="H7" s="44">
        <f>E7/B7-1</f>
        <v>0.16638036432423187</v>
      </c>
      <c r="I7" s="3"/>
      <c r="J7" s="3"/>
      <c r="K7" s="3"/>
      <c r="L7" s="3"/>
      <c r="M7" s="3"/>
      <c r="N7" s="3"/>
      <c r="O7" s="3"/>
      <c r="P7" s="3"/>
      <c r="Q7" s="3"/>
      <c r="R7" s="3"/>
      <c r="S7" s="3"/>
      <c r="T7" s="3"/>
      <c r="U7" s="3"/>
      <c r="V7" s="3"/>
      <c r="W7" s="3"/>
      <c r="X7" s="3"/>
      <c r="Y7" s="3"/>
      <c r="Z7" s="3"/>
      <c r="AA7" s="3"/>
      <c r="AB7" s="3"/>
      <c r="AC7" s="3"/>
      <c r="AD7" s="3"/>
      <c r="AE7" s="3"/>
      <c r="AF7" s="3"/>
    </row>
    <row r="8" spans="1:38" ht="18.75" customHeight="1" outlineLevel="1">
      <c r="A8" s="253" t="s">
        <v>94</v>
      </c>
      <c r="B8" s="41">
        <v>112.58503631000001</v>
      </c>
      <c r="C8" s="40">
        <v>79.834883870000013</v>
      </c>
      <c r="D8" s="41">
        <v>92.749392090000001</v>
      </c>
      <c r="E8" s="41">
        <v>97.746608719999998</v>
      </c>
      <c r="F8" s="44">
        <f>E8/D8-1</f>
        <v>5.3878699551485054E-2</v>
      </c>
      <c r="G8" s="44">
        <f t="shared" si="1"/>
        <v>0.22435962804388532</v>
      </c>
      <c r="H8" s="44">
        <f>E8/B8-1</f>
        <v>-0.13179751125311878</v>
      </c>
      <c r="I8" s="3"/>
      <c r="J8" s="3"/>
      <c r="K8" s="3"/>
      <c r="L8" s="3"/>
      <c r="M8" s="3"/>
      <c r="N8" s="3"/>
      <c r="O8" s="3"/>
      <c r="P8" s="3"/>
      <c r="Q8" s="3"/>
      <c r="R8" s="3"/>
      <c r="S8" s="3"/>
      <c r="T8" s="3"/>
      <c r="U8" s="3"/>
      <c r="V8" s="3"/>
      <c r="W8" s="3"/>
      <c r="X8" s="3"/>
      <c r="Y8" s="3"/>
      <c r="Z8" s="3"/>
      <c r="AA8" s="3"/>
      <c r="AB8" s="3"/>
      <c r="AC8" s="3"/>
      <c r="AD8" s="3"/>
      <c r="AE8" s="3"/>
      <c r="AF8" s="3"/>
    </row>
    <row r="9" spans="1:38" ht="18.75" customHeight="1" outlineLevel="1" thickBot="1">
      <c r="A9" s="254" t="s">
        <v>95</v>
      </c>
      <c r="B9" s="56">
        <f>SUM(B4,B7:B8)</f>
        <v>295001.31442825752</v>
      </c>
      <c r="C9" s="56">
        <f t="shared" ref="C9" si="3">SUM(C4,C7:C8)</f>
        <v>298209.35369222832</v>
      </c>
      <c r="D9" s="56">
        <f>SUM(D4,D7:D8)</f>
        <v>330645.35969617154</v>
      </c>
      <c r="E9" s="56">
        <f>SUM(E4,E7:E8)</f>
        <v>341569.74564752367</v>
      </c>
      <c r="F9" s="45">
        <f>E9/D9-1</f>
        <v>3.3039586466268478E-2</v>
      </c>
      <c r="G9" s="45">
        <f t="shared" si="1"/>
        <v>0.14540252147840449</v>
      </c>
      <c r="H9" s="46">
        <f t="shared" si="2"/>
        <v>0.15785838551099496</v>
      </c>
      <c r="I9" s="3"/>
      <c r="J9" s="3"/>
      <c r="K9" s="3"/>
      <c r="L9" s="3"/>
      <c r="M9" s="3"/>
      <c r="N9" s="3"/>
      <c r="O9" s="3"/>
      <c r="P9" s="3"/>
      <c r="Q9" s="3"/>
      <c r="R9" s="3"/>
      <c r="S9" s="3"/>
      <c r="T9" s="3"/>
      <c r="U9" s="3"/>
      <c r="V9" s="3"/>
      <c r="W9" s="3"/>
      <c r="X9" s="3"/>
      <c r="Y9" s="3"/>
      <c r="Z9" s="3"/>
      <c r="AA9" s="3"/>
      <c r="AB9" s="3"/>
      <c r="AC9" s="3"/>
      <c r="AD9" s="3"/>
      <c r="AE9" s="3"/>
      <c r="AF9" s="3"/>
    </row>
    <row r="10" spans="1:38" ht="36.6" customHeight="1" outlineLevel="1">
      <c r="A10" s="272" t="s">
        <v>114</v>
      </c>
      <c r="B10" s="272"/>
      <c r="C10" s="272"/>
      <c r="D10" s="272"/>
      <c r="E10" s="272"/>
      <c r="F10" s="272"/>
      <c r="G10" s="272"/>
      <c r="H10" s="272"/>
      <c r="I10" s="3"/>
      <c r="J10" s="3"/>
      <c r="K10" s="3"/>
      <c r="L10" s="3"/>
      <c r="M10" s="3"/>
      <c r="N10" s="3"/>
      <c r="O10" s="3"/>
      <c r="P10" s="3"/>
      <c r="Q10" s="3"/>
      <c r="R10" s="3"/>
      <c r="S10" s="3"/>
      <c r="T10" s="3"/>
      <c r="U10" s="3"/>
      <c r="V10" s="3"/>
      <c r="W10" s="3"/>
      <c r="X10" s="3"/>
    </row>
    <row r="11" spans="1:38" s="271" customFormat="1"/>
    <row r="12" spans="1:38" s="270" customFormat="1" ht="24.6" customHeight="1">
      <c r="A12" s="270" t="s">
        <v>99</v>
      </c>
    </row>
    <row r="13" spans="1:38" ht="18.75" customHeight="1" outlineLevel="1" thickBot="1">
      <c r="C13" s="32"/>
      <c r="D13" s="27"/>
      <c r="E13" s="250" t="s">
        <v>88</v>
      </c>
      <c r="F13" s="19"/>
      <c r="G13" s="19"/>
      <c r="I13" s="5"/>
      <c r="J13" s="8"/>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46.95" customHeight="1" outlineLevel="1" thickBot="1">
      <c r="A14" s="7" t="s">
        <v>89</v>
      </c>
      <c r="B14" s="28">
        <v>43373</v>
      </c>
      <c r="C14" s="33">
        <v>43465</v>
      </c>
      <c r="D14" s="33">
        <v>43646</v>
      </c>
      <c r="E14" s="33">
        <v>43738</v>
      </c>
      <c r="F14" s="14" t="s">
        <v>96</v>
      </c>
      <c r="G14" s="14" t="s">
        <v>97</v>
      </c>
      <c r="H14" s="14" t="s">
        <v>98</v>
      </c>
      <c r="I14" s="8"/>
      <c r="J14" s="55"/>
      <c r="K14" s="55"/>
      <c r="L14" s="55"/>
      <c r="M14" s="55"/>
      <c r="N14" s="3"/>
      <c r="O14" s="3"/>
      <c r="P14" s="3"/>
      <c r="Q14" s="3"/>
      <c r="R14" s="3"/>
      <c r="S14" s="3"/>
      <c r="T14" s="3"/>
      <c r="U14" s="3"/>
      <c r="V14" s="3"/>
      <c r="W14" s="3"/>
      <c r="X14" s="3"/>
      <c r="Y14" s="3"/>
      <c r="Z14" s="3"/>
      <c r="AA14" s="3"/>
      <c r="AB14" s="3"/>
      <c r="AC14" s="3"/>
      <c r="AD14" s="3"/>
      <c r="AE14" s="3"/>
      <c r="AF14" s="3"/>
      <c r="AG14" s="3"/>
      <c r="AH14" s="3"/>
      <c r="AI14" s="3"/>
      <c r="AJ14" s="3"/>
      <c r="AK14" s="3"/>
    </row>
    <row r="15" spans="1:38" s="32" customFormat="1" ht="18.75" customHeight="1" outlineLevel="1">
      <c r="A15" s="251" t="s">
        <v>100</v>
      </c>
      <c r="B15" s="206">
        <v>232626.37592808486</v>
      </c>
      <c r="C15" s="37">
        <v>235833.15494747111</v>
      </c>
      <c r="D15" s="37">
        <v>254784.13673339112</v>
      </c>
      <c r="E15" s="37">
        <v>264302.11538894055</v>
      </c>
      <c r="F15" s="42">
        <f>E15/D15-1</f>
        <v>3.7357030063096763E-2</v>
      </c>
      <c r="G15" s="42">
        <f>E15/C15-1</f>
        <v>0.12071653134526628</v>
      </c>
      <c r="H15" s="42">
        <f>E15/B15-1</f>
        <v>0.13616572641207325</v>
      </c>
      <c r="I15" s="199"/>
      <c r="J15" s="3"/>
      <c r="K15" s="3"/>
      <c r="L15" s="3"/>
      <c r="M15" s="3"/>
      <c r="N15" s="3"/>
      <c r="O15" s="3"/>
      <c r="P15" s="3"/>
      <c r="Q15" s="3"/>
      <c r="R15" s="3"/>
      <c r="S15" s="3"/>
      <c r="T15" s="3"/>
      <c r="U15" s="3"/>
      <c r="V15" s="3"/>
      <c r="W15" s="3"/>
      <c r="X15" s="3"/>
      <c r="Y15" s="3"/>
      <c r="Z15" s="3"/>
      <c r="AA15" s="3"/>
      <c r="AB15" s="3"/>
      <c r="AC15" s="3"/>
      <c r="AD15" s="3"/>
      <c r="AE15" s="3"/>
      <c r="AF15" s="3"/>
    </row>
    <row r="16" spans="1:38" ht="18.600000000000001" customHeight="1" outlineLevel="1">
      <c r="A16" s="34" t="s">
        <v>101</v>
      </c>
      <c r="B16" s="207">
        <v>87.455350629900011</v>
      </c>
      <c r="C16" s="38">
        <v>87.353070189999997</v>
      </c>
      <c r="D16" s="38">
        <v>85.95040677999998</v>
      </c>
      <c r="E16" s="38">
        <v>85.770319850000007</v>
      </c>
      <c r="F16" s="47">
        <f>E16/D16-1</f>
        <v>-2.0952423234124051E-3</v>
      </c>
      <c r="G16" s="47">
        <f>E16/C16-1</f>
        <v>-1.8119000700918431E-2</v>
      </c>
      <c r="H16" s="47">
        <f t="shared" ref="H16:H17" si="4">E16/B16-1</f>
        <v>-1.9267326330104639E-2</v>
      </c>
      <c r="I16" s="8"/>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39" ht="18.600000000000001" customHeight="1" outlineLevel="1" thickBot="1">
      <c r="A17" s="35" t="s">
        <v>92</v>
      </c>
      <c r="B17" s="208">
        <v>224406.76825097817</v>
      </c>
      <c r="C17" s="127">
        <v>220438.12399521199</v>
      </c>
      <c r="D17" s="39">
        <v>239679.68919058339</v>
      </c>
      <c r="E17" s="39">
        <v>250988.27987086496</v>
      </c>
      <c r="F17" s="57">
        <f t="shared" ref="F17" si="5">E17/D17-1</f>
        <v>4.7182098401710837E-2</v>
      </c>
      <c r="G17" s="161">
        <f>E17/C17-1</f>
        <v>0.13858834997305869</v>
      </c>
      <c r="H17" s="119">
        <f t="shared" si="4"/>
        <v>0.11845236142859039</v>
      </c>
      <c r="I17" s="3"/>
      <c r="J17" s="3"/>
      <c r="K17" s="3"/>
      <c r="L17" s="3"/>
      <c r="M17" s="3"/>
      <c r="N17" s="3"/>
      <c r="O17" s="3"/>
      <c r="P17" s="3"/>
      <c r="Q17" s="3"/>
      <c r="R17" s="3"/>
      <c r="S17" s="3"/>
      <c r="T17" s="3"/>
      <c r="U17" s="3"/>
      <c r="V17" s="3"/>
      <c r="W17" s="3"/>
      <c r="X17" s="3"/>
      <c r="Y17" s="3"/>
      <c r="Z17" s="3"/>
      <c r="AA17" s="3"/>
      <c r="AB17" s="3"/>
    </row>
    <row r="18" spans="1:39" ht="37.950000000000003" customHeight="1" outlineLevel="1">
      <c r="A18" s="272" t="s">
        <v>114</v>
      </c>
      <c r="B18" s="272"/>
      <c r="C18" s="272"/>
      <c r="D18" s="272"/>
      <c r="E18" s="272"/>
      <c r="F18" s="272"/>
      <c r="G18" s="272"/>
      <c r="H18" s="272"/>
    </row>
    <row r="19" spans="1:39" s="18" customFormat="1" ht="13.95" customHeight="1">
      <c r="B19" s="120"/>
      <c r="C19" s="120"/>
      <c r="D19" s="120"/>
      <c r="E19" s="120"/>
      <c r="F19" s="120"/>
    </row>
    <row r="20" spans="1:39" s="260" customFormat="1" ht="24.6" customHeight="1" thickBot="1">
      <c r="A20" s="261" t="s">
        <v>102</v>
      </c>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row>
    <row r="21" spans="1:39" s="36" customFormat="1" ht="57.6" customHeight="1" outlineLevel="1" thickBot="1">
      <c r="A21" s="255" t="s">
        <v>103</v>
      </c>
      <c r="B21" s="256" t="s">
        <v>88</v>
      </c>
      <c r="C21" s="257" t="s">
        <v>104</v>
      </c>
    </row>
    <row r="22" spans="1:39" s="9" customFormat="1" ht="19.2" customHeight="1" outlineLevel="1">
      <c r="A22" s="121" t="s">
        <v>105</v>
      </c>
      <c r="B22" s="122">
        <v>-1.5316442477200001</v>
      </c>
      <c r="C22" s="48">
        <v>17</v>
      </c>
      <c r="D22" s="13"/>
      <c r="E22" s="13"/>
    </row>
    <row r="23" spans="1:39" s="9" customFormat="1" ht="19.2" customHeight="1" outlineLevel="1">
      <c r="A23" s="121" t="s">
        <v>106</v>
      </c>
      <c r="B23" s="123">
        <v>-0.34120553248000002</v>
      </c>
      <c r="C23" s="49">
        <v>17</v>
      </c>
      <c r="D23" s="13"/>
      <c r="E23" s="13"/>
    </row>
    <row r="24" spans="1:39" s="9" customFormat="1" ht="19.2" customHeight="1" outlineLevel="1">
      <c r="A24" s="121" t="s">
        <v>107</v>
      </c>
      <c r="B24" s="123">
        <v>-2.08365252285035</v>
      </c>
      <c r="C24" s="49">
        <v>17</v>
      </c>
      <c r="D24" s="13"/>
      <c r="E24" s="13"/>
    </row>
    <row r="25" spans="1:39" s="9" customFormat="1" ht="19.2" customHeight="1" outlineLevel="1">
      <c r="A25" s="121" t="s">
        <v>108</v>
      </c>
      <c r="B25" s="123">
        <v>-1.537385136405</v>
      </c>
      <c r="C25" s="49">
        <v>17</v>
      </c>
      <c r="D25" s="13"/>
      <c r="E25" s="13"/>
    </row>
    <row r="26" spans="1:39" s="9" customFormat="1" ht="19.2" customHeight="1" outlineLevel="1" thickBot="1">
      <c r="A26" s="258" t="s">
        <v>109</v>
      </c>
      <c r="B26" s="124">
        <v>5.0954203240000003E-2</v>
      </c>
      <c r="C26" s="50">
        <v>17</v>
      </c>
      <c r="D26" s="13"/>
      <c r="E26" s="13"/>
    </row>
    <row r="27" spans="1:39" s="9" customFormat="1" ht="19.2" customHeight="1" outlineLevel="1" thickBot="1">
      <c r="A27" s="259" t="s">
        <v>111</v>
      </c>
      <c r="B27" s="125">
        <f>SUM(B23:B26)</f>
        <v>-3.9112889884953503</v>
      </c>
      <c r="C27" s="53">
        <f>AVERAGE(C23:C26)</f>
        <v>17</v>
      </c>
      <c r="D27" s="13"/>
    </row>
    <row r="28" spans="1:39" s="9" customFormat="1" ht="19.2" customHeight="1" outlineLevel="1">
      <c r="A28" s="52" t="s">
        <v>110</v>
      </c>
      <c r="B28" s="126">
        <f>SUM(B22:B25)</f>
        <v>-5.4938874394553503</v>
      </c>
      <c r="C28" s="54">
        <f>AVERAGE(C22:C25)</f>
        <v>17</v>
      </c>
      <c r="D28" s="13"/>
    </row>
    <row r="29" spans="1:39" s="9" customFormat="1" outlineLevel="1">
      <c r="A29" s="13"/>
      <c r="B29" s="13"/>
      <c r="C29" s="13"/>
      <c r="D29" s="13"/>
    </row>
    <row r="30" spans="1:39" s="9" customFormat="1" outlineLevel="1">
      <c r="A30" s="51" t="s">
        <v>112</v>
      </c>
      <c r="B30" s="13"/>
      <c r="C30" s="13"/>
      <c r="D30" s="13"/>
      <c r="E30" s="13"/>
    </row>
    <row r="31" spans="1:39" s="9" customFormat="1" outlineLevel="1">
      <c r="A31" s="51" t="s">
        <v>113</v>
      </c>
      <c r="B31" s="13"/>
      <c r="C31" s="13"/>
      <c r="D31" s="13"/>
      <c r="E31" s="13"/>
    </row>
    <row r="32" spans="1:39" s="268" customFormat="1" ht="7.95" customHeight="1" outlineLevel="1"/>
  </sheetData>
  <mergeCells count="7">
    <mergeCell ref="A32:XFD32"/>
    <mergeCell ref="A1:XFD1"/>
    <mergeCell ref="A12:XFD12"/>
    <mergeCell ref="A20:XFD20"/>
    <mergeCell ref="A11:XFD11"/>
    <mergeCell ref="A10:H10"/>
    <mergeCell ref="A18:H18"/>
  </mergeCells>
  <phoneticPr fontId="24" type="noConversion"/>
  <pageMargins left="0.75" right="0.75" top="1" bottom="1" header="0.5" footer="0.5"/>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Іndexes-Ukraine and the World</vt:lpstr>
      <vt:lpstr>Stock Market of Ukraine</vt:lpstr>
      <vt:lpstr>Number of AMC-CII-NPF-IC</vt:lpstr>
      <vt:lpstr>Assets-NAV_Net Inflow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2020-01-08T10:16:15Z</dcterms:modified>
</cp:coreProperties>
</file>