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40009_{AD72A451-02AF-4D5B-8B42-46FC3716EDA2}" xr6:coauthVersionLast="45" xr6:coauthVersionMax="45" xr10:uidLastSave="{00000000-0000-0000-0000-000000000000}"/>
  <bookViews>
    <workbookView xWindow="26991" yWindow="4886" windowWidth="11760" windowHeight="8408" tabRatio="904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NAV'!$B$3:$G$19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0" hidden="1">'IDX + ROR'!$A$22:$C$22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NAV'!$B$34:$E$34</definedName>
    <definedName name="_xlnm._FilterDatabase" localSheetId="5" hidden="1">І_NAV!#REF!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0" l="1"/>
  <c r="D37" i="20"/>
  <c r="C37" i="20"/>
  <c r="B37" i="20"/>
  <c r="K6" i="24"/>
  <c r="I6" i="24"/>
  <c r="G6" i="24"/>
  <c r="F6" i="24"/>
  <c r="E6" i="24"/>
  <c r="E36" i="17"/>
  <c r="D36" i="17"/>
  <c r="C36" i="17"/>
  <c r="B36" i="17"/>
  <c r="K6" i="16"/>
  <c r="B63" i="14"/>
  <c r="B64" i="14"/>
  <c r="B65" i="14"/>
  <c r="B66" i="14"/>
  <c r="C63" i="14"/>
  <c r="C64" i="14"/>
  <c r="C65" i="14"/>
  <c r="C66" i="14"/>
  <c r="D63" i="14"/>
  <c r="D64" i="14"/>
  <c r="D65" i="14"/>
  <c r="D66" i="14"/>
  <c r="E63" i="14"/>
  <c r="E64" i="14"/>
  <c r="E65" i="14"/>
  <c r="E66" i="14"/>
  <c r="E67" i="14"/>
  <c r="D67" i="14"/>
  <c r="C67" i="14"/>
  <c r="B67" i="14"/>
  <c r="K20" i="21"/>
  <c r="C26" i="12"/>
  <c r="D26" i="12" s="1"/>
  <c r="C19" i="12"/>
  <c r="C27" i="12"/>
  <c r="D27" i="12"/>
  <c r="C28" i="12"/>
  <c r="D28" i="12" s="1"/>
  <c r="C29" i="12"/>
  <c r="D29" i="12"/>
  <c r="C30" i="12"/>
  <c r="D30" i="12" s="1"/>
  <c r="C31" i="12"/>
  <c r="D31" i="12"/>
  <c r="C32" i="12"/>
  <c r="D32" i="12" s="1"/>
  <c r="C33" i="12"/>
  <c r="D33" i="12"/>
  <c r="B26" i="12"/>
  <c r="B27" i="12"/>
  <c r="B28" i="12"/>
  <c r="B29" i="12"/>
  <c r="B30" i="12"/>
  <c r="B31" i="12"/>
  <c r="B32" i="12"/>
  <c r="B33" i="12"/>
  <c r="C23" i="12"/>
  <c r="I6" i="16"/>
  <c r="H6" i="16"/>
  <c r="G6" i="16"/>
  <c r="F6" i="16"/>
  <c r="E6" i="16"/>
  <c r="C25" i="12"/>
  <c r="B25" i="12"/>
  <c r="C24" i="12"/>
  <c r="B24" i="12"/>
  <c r="E36" i="20"/>
  <c r="D36" i="20"/>
  <c r="C36" i="20"/>
  <c r="B36" i="20"/>
  <c r="H6" i="24"/>
  <c r="E35" i="17"/>
  <c r="D35" i="17"/>
  <c r="C35" i="17"/>
  <c r="B35" i="17"/>
  <c r="E5" i="22"/>
  <c r="E62" i="14"/>
  <c r="E61" i="14"/>
  <c r="E60" i="14"/>
  <c r="E59" i="14"/>
  <c r="E68" i="14" s="1"/>
  <c r="E58" i="14"/>
  <c r="D62" i="14"/>
  <c r="D61" i="14"/>
  <c r="D60" i="14"/>
  <c r="D59" i="14"/>
  <c r="D58" i="14"/>
  <c r="C62" i="14"/>
  <c r="C61" i="14"/>
  <c r="C69" i="14" s="1"/>
  <c r="C60" i="14"/>
  <c r="C59" i="14"/>
  <c r="C58" i="14"/>
  <c r="B62" i="14"/>
  <c r="B61" i="14"/>
  <c r="B60" i="14"/>
  <c r="B59" i="14"/>
  <c r="B58" i="14"/>
  <c r="I20" i="21"/>
  <c r="H20" i="21"/>
  <c r="G20" i="21"/>
  <c r="F20" i="21"/>
  <c r="E20" i="21"/>
  <c r="C68" i="14"/>
  <c r="D23" i="12"/>
  <c r="D25" i="12"/>
  <c r="D24" i="12"/>
  <c r="F5" i="23"/>
  <c r="E5" i="23"/>
  <c r="F5" i="22"/>
  <c r="D19" i="12"/>
  <c r="E69" i="14" l="1"/>
</calcChain>
</file>

<file path=xl/sharedStrings.xml><?xml version="1.0" encoding="utf-8"?>
<sst xmlns="http://schemas.openxmlformats.org/spreadsheetml/2006/main" count="340" uniqueCount="133">
  <si>
    <t>http://www.task.ua/</t>
  </si>
  <si>
    <t>http://univer.ua/</t>
  </si>
  <si>
    <t>http://otpcapital.com.ua/</t>
  </si>
  <si>
    <t>х</t>
  </si>
  <si>
    <t>http://www.altus.ua/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</si>
  <si>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</si>
  <si>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</si>
  <si>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</si>
  <si>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http://www.kinto.com/</t>
  </si>
  <si>
    <t>http://www.am.eavex.com.ua/</t>
  </si>
  <si>
    <t>http://www.vseswit.com.ua/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</si>
  <si>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</si>
  <si>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</si>
  <si>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</si>
  <si>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</si>
  <si>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</si>
  <si>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</si>
  <si>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</si>
  <si>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</si>
  <si>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October'20</t>
  </si>
  <si>
    <t>November'20</t>
  </si>
  <si>
    <t>YTD 2020</t>
  </si>
  <si>
    <t>Index</t>
  </si>
  <si>
    <t>Monthly change</t>
  </si>
  <si>
    <t>YTD change</t>
  </si>
  <si>
    <t>SHANGHAI SE COMPOSITE (China)</t>
  </si>
  <si>
    <t>HANG SENG (Hong Kong)</t>
  </si>
  <si>
    <t>S&amp;P 500 (USA)</t>
  </si>
  <si>
    <t>DJIA (USA)</t>
  </si>
  <si>
    <t>FTSE 100  (UK)</t>
  </si>
  <si>
    <t>DAX (Germany)</t>
  </si>
  <si>
    <t>NIKKEI 225 (Japan)</t>
  </si>
  <si>
    <t>ММВБ (MICEX) (Russia)</t>
  </si>
  <si>
    <t>CAC 40 (France)</t>
  </si>
  <si>
    <t>РТС (RTSI) (Rusiia)</t>
  </si>
  <si>
    <t>WIG20 (Poland)</t>
  </si>
  <si>
    <t>КІNТО-Klasychnyi</t>
  </si>
  <si>
    <t>OTP Klasychnyi</t>
  </si>
  <si>
    <t>UNIVER.UA/Myhailo Hrushevskyi: Fond Derzhavnykh Paperiv</t>
  </si>
  <si>
    <t>UNIVER.UA/Iaroslav Mudryi: Fond Aktsii</t>
  </si>
  <si>
    <t>OTP Fond Aktsii</t>
  </si>
  <si>
    <t>Sofiivskyi</t>
  </si>
  <si>
    <t>КІNTO-Ekviti</t>
  </si>
  <si>
    <t>Altus – Depozyt</t>
  </si>
  <si>
    <t>KINTO-Kaznacheiskyi</t>
  </si>
  <si>
    <t>Altus – Zbalansovanyi</t>
  </si>
  <si>
    <t>VSI</t>
  </si>
  <si>
    <t>UNIVER.UA/Volodymyr Velykyi: Fond Zbalansovanyi</t>
  </si>
  <si>
    <t>UNIVER.UA/Taras Shevchenko: Fond Zaoshchadzhen</t>
  </si>
  <si>
    <t>Argentum</t>
  </si>
  <si>
    <t>ТАSK Resurs</t>
  </si>
  <si>
    <t>Nadbannia</t>
  </si>
  <si>
    <t>Total</t>
  </si>
  <si>
    <t>Others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</si>
  <si>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</si>
  <si>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</si>
  <si>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</si>
  <si>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</si>
  <si>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</si>
  <si>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</si>
  <si>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</si>
  <si>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</si>
  <si>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</si>
  <si>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</si>
  <si>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</si>
  <si>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</si>
  <si>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</si>
  <si>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</si>
  <si>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"Vsesvit"</t>
  </si>
  <si>
    <t>LLC AMC "TASK-Invest"</t>
  </si>
  <si>
    <t>LLC AMC “ART-KAPITAL Menedzhment”</t>
  </si>
  <si>
    <t>LLC AMC "OZON"</t>
  </si>
  <si>
    <t>(*) All funds are diversified unit funds.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</si>
  <si>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</si>
  <si>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</si>
  <si>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</si>
  <si>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</si>
  <si>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</si>
  <si>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</si>
  <si>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</si>
  <si>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</t>
  </si>
  <si>
    <t>1 year</t>
  </si>
  <si>
    <t>YTD</t>
  </si>
  <si>
    <t>Since fund's inception</t>
  </si>
  <si>
    <t>Since fund's inception, % per annum (average)*</t>
  </si>
  <si>
    <t>Average</t>
  </si>
  <si>
    <t>*The indicator "since the fund's inception, % per annum (average)" is calculated based on compound interest formula.</t>
  </si>
  <si>
    <t>n/a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</si>
  <si>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</si>
  <si>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</si>
  <si>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</si>
  <si>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</si>
  <si>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</si>
  <si>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</si>
  <si>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</si>
  <si>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</si>
  <si>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</si>
  <si>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</si>
  <si>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</si>
  <si>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</si>
  <si>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</si>
  <si>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</si>
  <si>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</si>
  <si>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</si>
  <si>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</si>
  <si>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Type</t>
  </si>
  <si>
    <t>Form</t>
  </si>
  <si>
    <t>Interval Funds. Ranking by NAV</t>
  </si>
  <si>
    <t>Zbalansovanyi Fond Parytet</t>
  </si>
  <si>
    <t>ТАSК Ukrainskyi Kapital</t>
  </si>
  <si>
    <t xml:space="preserve"> LLC AMC “ART-KAPITAL Menedzhment”</t>
  </si>
  <si>
    <t>unit</t>
  </si>
  <si>
    <t>diversified</t>
  </si>
  <si>
    <t>specialized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</si>
  <si>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</si>
  <si>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</si>
  <si>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</si>
  <si>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** According to available data, the net inflow / outflow amounted to UAH 0.00 thousand. , but taking into account these funds, information on which is insufficient to compare with the previous period, the net inflow / outflow</t>
  </si>
  <si>
    <t>amounted to -UAH 69.51k.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</si>
  <si>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</si>
  <si>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</si>
  <si>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</si>
  <si>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</si>
  <si>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</si>
  <si>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</si>
  <si>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</si>
  <si>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</si>
  <si>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non-diversified</t>
  </si>
  <si>
    <t>ТАSК Universal</t>
  </si>
  <si>
    <t>Rates of Return of Closed-End CII. Ranking by Date of Reaching Compliance with Standards</t>
  </si>
  <si>
    <t>Since fund's inception, % per annum (average)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</si>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</sst>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55"/>
      </left>
      <right/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2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wrapText="1" shrinkToFit="1"/>
    </xf>
    <xf numFmtId="4" fontId="10" fillId="0" borderId="48" xfId="0" applyNumberFormat="1" applyFont="1" applyFill="1" applyBorder="1" applyAlignment="1">
      <alignment horizontal="right" vertical="center" indent="1"/>
    </xf>
    <xf numFmtId="10" fontId="15" fillId="0" borderId="48" xfId="5" applyNumberFormat="1" applyFont="1" applyFill="1" applyBorder="1" applyAlignment="1">
      <alignment horizontal="right" vertical="center" wrapText="1" indent="1"/>
    </xf>
    <xf numFmtId="4" fontId="10" fillId="0" borderId="49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10" fontId="21" fillId="0" borderId="50" xfId="5" applyNumberFormat="1" applyFont="1" applyFill="1" applyBorder="1" applyAlignment="1">
      <alignment horizontal="center" vertical="center" wrapText="1"/>
    </xf>
    <xf numFmtId="10" fontId="21" fillId="0" borderId="50" xfId="5" applyNumberFormat="1" applyFont="1" applyFill="1" applyBorder="1" applyAlignment="1">
      <alignment horizontal="right" vertical="center" wrapText="1" indent="1"/>
    </xf>
    <xf numFmtId="0" fontId="10" fillId="0" borderId="51" xfId="0" applyFont="1" applyFill="1" applyBorder="1" applyAlignment="1">
      <alignment horizontal="center" vertical="center"/>
    </xf>
    <xf numFmtId="10" fontId="20" fillId="0" borderId="12" xfId="0" applyNumberFormat="1" applyFont="1" applyBorder="1" applyAlignment="1">
      <alignment horizontal="right" vertical="center" indent="1"/>
    </xf>
    <xf numFmtId="10" fontId="13" fillId="0" borderId="52" xfId="0" applyNumberFormat="1" applyFont="1" applyBorder="1" applyAlignment="1">
      <alignment horizontal="right" vertical="center" indent="1"/>
    </xf>
    <xf numFmtId="4" fontId="15" fillId="0" borderId="53" xfId="3" applyNumberFormat="1" applyFont="1" applyFill="1" applyBorder="1" applyAlignment="1">
      <alignment horizontal="right" vertical="center" wrapText="1" indent="1"/>
    </xf>
    <xf numFmtId="3" fontId="15" fillId="0" borderId="53" xfId="3" applyNumberFormat="1" applyFont="1" applyFill="1" applyBorder="1" applyAlignment="1">
      <alignment horizontal="right" vertical="center" wrapText="1" indent="1"/>
    </xf>
    <xf numFmtId="3" fontId="10" fillId="0" borderId="53" xfId="0" applyNumberFormat="1" applyFont="1" applyBorder="1" applyAlignment="1">
      <alignment horizontal="right" vertical="center" indent="1"/>
    </xf>
    <xf numFmtId="0" fontId="16" fillId="0" borderId="54" xfId="1" applyFont="1" applyFill="1" applyBorder="1" applyAlignment="1" applyProtection="1">
      <alignment vertical="center" wrapText="1"/>
    </xf>
    <xf numFmtId="14" fontId="15" fillId="0" borderId="50" xfId="4" applyNumberFormat="1" applyFont="1" applyFill="1" applyBorder="1" applyAlignment="1">
      <alignment horizontal="center" vertical="center" wrapText="1"/>
    </xf>
    <xf numFmtId="10" fontId="15" fillId="0" borderId="50" xfId="5" applyNumberFormat="1" applyFont="1" applyFill="1" applyBorder="1" applyAlignment="1">
      <alignment horizontal="right" vertical="center" wrapText="1" indent="1"/>
    </xf>
    <xf numFmtId="10" fontId="15" fillId="0" borderId="50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10" fontId="15" fillId="0" borderId="53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4" fontId="10" fillId="0" borderId="55" xfId="0" applyNumberFormat="1" applyFont="1" applyFill="1" applyBorder="1" applyAlignment="1">
      <alignment horizontal="right" vertical="center" indent="1"/>
    </xf>
    <xf numFmtId="10" fontId="15" fillId="0" borderId="55" xfId="5" applyNumberFormat="1" applyFont="1" applyFill="1" applyBorder="1" applyAlignment="1">
      <alignment horizontal="right" vertical="center" wrapText="1" indent="1"/>
    </xf>
    <xf numFmtId="4" fontId="10" fillId="0" borderId="56" xfId="0" applyNumberFormat="1" applyFont="1" applyFill="1" applyBorder="1" applyAlignment="1">
      <alignment horizontal="right" vertical="center" indent="1"/>
    </xf>
    <xf numFmtId="0" fontId="11" fillId="0" borderId="13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left" vertical="center" wrapText="1"/>
    </xf>
    <xf numFmtId="10" fontId="20" fillId="0" borderId="63" xfId="0" applyNumberFormat="1" applyFont="1" applyBorder="1" applyAlignment="1">
      <alignment horizontal="right" vertical="center" inden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7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0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1" xfId="0" applyFont="1" applyBorder="1" applyAlignment="1">
      <alignment horizontal="center" vertical="center" wrapText="1"/>
    </xf>
    <xf numFmtId="0" fontId="15" fillId="0" borderId="21" xfId="4" applyFont="1" applyBorder="1" applyAlignment="1">
      <alignment vertical="center" wrapText="1"/>
    </xf>
    <xf numFmtId="0" fontId="11" fillId="0" borderId="64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15" fillId="0" borderId="66" xfId="4" applyFont="1" applyBorder="1" applyAlignment="1">
      <alignment vertical="center" wrapText="1"/>
    </xf>
    <xf numFmtId="0" fontId="15" fillId="0" borderId="25" xfId="4" applyFont="1" applyBorder="1" applyAlignment="1">
      <alignment vertical="center" wrapText="1"/>
    </xf>
    <xf numFmtId="0" fontId="22" fillId="0" borderId="67" xfId="11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22" fillId="0" borderId="53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0" xfId="4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5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15" fillId="0" borderId="5" xfId="4" applyFont="1" applyBorder="1" applyAlignment="1">
      <alignment vertical="center" wrapText="1"/>
    </xf>
    <xf numFmtId="0" fontId="0" fillId="0" borderId="60" xfId="0" applyBorder="1"/>
    <xf numFmtId="0" fontId="10" fillId="0" borderId="10" xfId="0" applyFont="1" applyBorder="1" applyAlignment="1">
      <alignment horizontal="left" vertical="center" wrapText="1" shrinkToFit="1"/>
    </xf>
    <xf numFmtId="0" fontId="22" fillId="0" borderId="5" xfId="4" applyFont="1" applyBorder="1" applyAlignment="1">
      <alignment vertical="center" wrapText="1"/>
    </xf>
    <xf numFmtId="0" fontId="22" fillId="0" borderId="21" xfId="4" applyFont="1" applyBorder="1" applyAlignment="1">
      <alignment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5" fillId="0" borderId="50" xfId="4" applyFont="1" applyBorder="1" applyAlignment="1">
      <alignment vertical="center" wrapText="1"/>
    </xf>
    <xf numFmtId="0" fontId="21" fillId="0" borderId="50" xfId="4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 shrinkToFit="1"/>
    </xf>
    <xf numFmtId="0" fontId="11" fillId="0" borderId="69" xfId="0" applyFont="1" applyBorder="1" applyAlignment="1">
      <alignment vertical="center" wrapText="1"/>
    </xf>
    <xf numFmtId="0" fontId="11" fillId="0" borderId="69" xfId="0" applyFont="1" applyBorder="1" applyAlignment="1">
      <alignment horizontal="center" vertical="center" wrapText="1"/>
    </xf>
  </cellXfs>
  <cellStyles count="12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3921043214206347"/>
          <c:y val="1.9867576437541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139597408722541E-2"/>
          <c:y val="0.33333378245208595"/>
          <c:w val="0.95316863172154287"/>
          <c:h val="0.28918361259088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3.6452534024855598E-4"/>
                  <c:y val="2.4252881460021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B6-4776-A0B7-19238C6A967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B6-4776-A0B7-19238C6A967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9B6-4776-A0B7-19238C6A967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October'20</c:v>
                </c:pt>
                <c:pt idx="1">
                  <c:v>November'20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-1.7992083483275856E-4</c:v>
                </c:pt>
                <c:pt idx="1">
                  <c:v>1.4796153000219858E-2</c:v>
                </c:pt>
                <c:pt idx="2">
                  <c:v>-4.1597174531541325E-3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B6-4776-A0B7-19238C6A967F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8579944706836944E-3"/>
                  <c:y val="2.343963710157004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B6-4776-A0B7-19238C6A967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9B6-4776-A0B7-19238C6A967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9B6-4776-A0B7-19238C6A967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October'20</c:v>
                </c:pt>
                <c:pt idx="1">
                  <c:v>November'20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2.3847194515145276E-3</c:v>
                </c:pt>
                <c:pt idx="1">
                  <c:v>0.1362003888825345</c:v>
                </c:pt>
                <c:pt idx="2">
                  <c:v>-1.8864570164348948E-2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B6-4776-A0B7-19238C6A967F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925868652099159E-3"/>
                  <c:y val="-1.55538736235890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B6-4776-A0B7-19238C6A967F}"/>
                </c:ext>
              </c:extLst>
            </c:dLbl>
            <c:dLbl>
              <c:idx val="1"/>
              <c:layout>
                <c:manualLayout>
                  <c:x val="2.2108971800050004E-3"/>
                  <c:y val="-2.02492710229367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B6-4776-A0B7-19238C6A967F}"/>
                </c:ext>
              </c:extLst>
            </c:dLbl>
            <c:dLbl>
              <c:idx val="2"/>
              <c:layout>
                <c:manualLayout>
                  <c:x val="2.1405040018822596E-3"/>
                  <c:y val="-8.780055452687007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B6-4776-A0B7-19238C6A967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9B6-4776-A0B7-19238C6A967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9B6-4776-A0B7-19238C6A967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October'20</c:v>
                </c:pt>
                <c:pt idx="1">
                  <c:v>November'20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9.1623198384964757E-3</c:v>
                </c:pt>
                <c:pt idx="1">
                  <c:v>3.1869134474794003E-2</c:v>
                </c:pt>
                <c:pt idx="2">
                  <c:v>0.10544995293124201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B6-4776-A0B7-19238C6A967F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3638040692687823E-3"/>
                  <c:y val="-7.611813408724021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B6-4776-A0B7-19238C6A967F}"/>
                </c:ext>
              </c:extLst>
            </c:dLbl>
            <c:dLbl>
              <c:idx val="1"/>
              <c:layout>
                <c:manualLayout>
                  <c:x val="2.3638401723860003E-3"/>
                  <c:y val="9.2427431113706326E-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B6-4776-A0B7-19238C6A967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9B6-4776-A0B7-19238C6A967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49B6-4776-A0B7-19238C6A967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October'20</c:v>
                </c:pt>
                <c:pt idx="1">
                  <c:v>November'20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1.0533780072824461E-2</c:v>
                </c:pt>
                <c:pt idx="1">
                  <c:v>2.3495627703375432E-2</c:v>
                </c:pt>
                <c:pt idx="2">
                  <c:v>-3.7325614292753051E-3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9B6-4776-A0B7-19238C6A967F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6-4776-A0B7-19238C6A967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6-4776-A0B7-19238C6A967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6-4776-A0B7-19238C6A967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October'20</c:v>
                </c:pt>
                <c:pt idx="1">
                  <c:v>November'20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3.7623308744518913E-2</c:v>
                </c:pt>
                <c:pt idx="1">
                  <c:v>7.1123537909271506E-2</c:v>
                </c:pt>
                <c:pt idx="2">
                  <c:v>-4.1008212903014041E-2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9B6-4776-A0B7-19238C6A96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500620792"/>
        <c:axId val="1"/>
      </c:barChart>
      <c:catAx>
        <c:axId val="500620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05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006207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973376829549554"/>
          <c:y val="0.85430578681428659"/>
          <c:w val="0.60422443128398373"/>
          <c:h val="8.388532273628653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840493948040966"/>
          <c:y val="1.2278347172731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666151994809918"/>
          <c:y val="0.20873190193642766"/>
          <c:w val="0.55915958992863646"/>
          <c:h val="0.587996403494119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C40-45A1-A993-2234C2EA7218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C40-45A1-A993-2234C2EA7218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C40-45A1-A993-2234C2EA7218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C40-45A1-A993-2234C2EA7218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C40-45A1-A993-2234C2EA7218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C40-45A1-A993-2234C2EA7218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C40-45A1-A993-2234C2EA7218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C40-45A1-A993-2234C2EA7218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C40-45A1-A993-2234C2EA7218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C40-45A1-A993-2234C2EA7218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C40-45A1-A993-2234C2EA7218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C40-45A1-A993-2234C2EA72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ROR'!$A$23:$A$35</c:f>
              <c:strCache>
                <c:ptCount val="13"/>
                <c:pt idx="0">
                  <c:v>PFTS Index</c:v>
                </c:pt>
                <c:pt idx="1">
                  <c:v>SHANGHAI SE COMPOSITE (China)</c:v>
                </c:pt>
                <c:pt idx="2">
                  <c:v>HANG SENG (Hong Kong)</c:v>
                </c:pt>
                <c:pt idx="3">
                  <c:v>S&amp;P 500 (USA)</c:v>
                </c:pt>
                <c:pt idx="4">
                  <c:v>DJIA (USA)</c:v>
                </c:pt>
                <c:pt idx="5">
                  <c:v>FTSE 100  (UK)</c:v>
                </c:pt>
                <c:pt idx="6">
                  <c:v>UX Index</c:v>
                </c:pt>
                <c:pt idx="7">
                  <c:v>DAX (Germany)</c:v>
                </c:pt>
                <c:pt idx="8">
                  <c:v>NIKKEI 225 (Japan)</c:v>
                </c:pt>
                <c:pt idx="9">
                  <c:v>ММВБ (MICEX) (Russia)</c:v>
                </c:pt>
                <c:pt idx="10">
                  <c:v>CAC 40 (France)</c:v>
                </c:pt>
                <c:pt idx="11">
                  <c:v>РТС (RTSI) (Rusiia)</c:v>
                </c:pt>
                <c:pt idx="12">
                  <c:v>WIG20 (Poland)</c:v>
                </c:pt>
              </c:strCache>
            </c:strRef>
          </c:cat>
          <c:val>
            <c:numRef>
              <c:f>'IDX + ROR'!$B$23:$B$35</c:f>
              <c:numCache>
                <c:formatCode>0.00%</c:formatCode>
                <c:ptCount val="13"/>
                <c:pt idx="0">
                  <c:v>1.4796153000219858E-2</c:v>
                </c:pt>
                <c:pt idx="1">
                  <c:v>5.1861821722855694E-2</c:v>
                </c:pt>
                <c:pt idx="2">
                  <c:v>9.2671467954679621E-2</c:v>
                </c:pt>
                <c:pt idx="3">
                  <c:v>0.10754565805086314</c:v>
                </c:pt>
                <c:pt idx="4">
                  <c:v>0.11837172095269732</c:v>
                </c:pt>
                <c:pt idx="5">
                  <c:v>0.12352279878865446</c:v>
                </c:pt>
                <c:pt idx="6">
                  <c:v>0.1362003888825345</c:v>
                </c:pt>
                <c:pt idx="7">
                  <c:v>0.15010453009913061</c:v>
                </c:pt>
                <c:pt idx="8">
                  <c:v>0.15043175540200182</c:v>
                </c:pt>
                <c:pt idx="9">
                  <c:v>0.15498087780003633</c:v>
                </c:pt>
                <c:pt idx="10">
                  <c:v>0.20118887998885571</c:v>
                </c:pt>
                <c:pt idx="11">
                  <c:v>0.20192199512469533</c:v>
                </c:pt>
                <c:pt idx="12">
                  <c:v>0.20717428445153918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40-45A1-A993-2234C2EA7218}"/>
            </c:ext>
          </c:extLst>
        </c:ser>
        <c:ser>
          <c:idx val="1"/>
          <c:order val="1"/>
          <c:tx>
            <c:strRef>
              <c:f>'IDX + ROR'!$C$22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ROR'!$A$23:$A$35</c:f>
              <c:strCache>
                <c:ptCount val="13"/>
                <c:pt idx="0">
                  <c:v>PFTS Index</c:v>
                </c:pt>
                <c:pt idx="1">
                  <c:v>SHANGHAI SE COMPOSITE (China)</c:v>
                </c:pt>
                <c:pt idx="2">
                  <c:v>HANG SENG (Hong Kong)</c:v>
                </c:pt>
                <c:pt idx="3">
                  <c:v>S&amp;P 500 (USA)</c:v>
                </c:pt>
                <c:pt idx="4">
                  <c:v>DJIA (USA)</c:v>
                </c:pt>
                <c:pt idx="5">
                  <c:v>FTSE 100  (UK)</c:v>
                </c:pt>
                <c:pt idx="6">
                  <c:v>UX Index</c:v>
                </c:pt>
                <c:pt idx="7">
                  <c:v>DAX (Germany)</c:v>
                </c:pt>
                <c:pt idx="8">
                  <c:v>NIKKEI 225 (Japan)</c:v>
                </c:pt>
                <c:pt idx="9">
                  <c:v>ММВБ (MICEX) (Russia)</c:v>
                </c:pt>
                <c:pt idx="10">
                  <c:v>CAC 40 (France)</c:v>
                </c:pt>
                <c:pt idx="11">
                  <c:v>РТС (RTSI) (Rusiia)</c:v>
                </c:pt>
                <c:pt idx="12">
                  <c:v>WIG20 (Poland)</c:v>
                </c:pt>
              </c:strCache>
            </c:strRef>
          </c:cat>
          <c:val>
            <c:numRef>
              <c:f>'IDX + ROR'!$C$23:$C$35</c:f>
              <c:numCache>
                <c:formatCode>0.00%</c:formatCode>
                <c:ptCount val="13"/>
                <c:pt idx="0">
                  <c:v>-4.1597174531541325E-3</c:v>
                </c:pt>
                <c:pt idx="1">
                  <c:v>0.11200870785411743</c:v>
                </c:pt>
                <c:pt idx="2">
                  <c:v>-6.5564965989410973E-2</c:v>
                </c:pt>
                <c:pt idx="3">
                  <c:v>0.12097697769578852</c:v>
                </c:pt>
                <c:pt idx="4">
                  <c:v>3.8551511575264819E-2</c:v>
                </c:pt>
                <c:pt idx="5">
                  <c:v>-0.16920916838582745</c:v>
                </c:pt>
                <c:pt idx="6">
                  <c:v>-1.8864570164348948E-2</c:v>
                </c:pt>
                <c:pt idx="7">
                  <c:v>3.1813697778173555E-3</c:v>
                </c:pt>
                <c:pt idx="8">
                  <c:v>0.1173878601423195</c:v>
                </c:pt>
                <c:pt idx="9">
                  <c:v>2.0260221217583085E-2</c:v>
                </c:pt>
                <c:pt idx="10">
                  <c:v>-7.6866073609164198E-2</c:v>
                </c:pt>
                <c:pt idx="11">
                  <c:v>-0.17234589262195599</c:v>
                </c:pt>
                <c:pt idx="12">
                  <c:v>-0.14885423400880904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C40-45A1-A993-2234C2EA72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502764296"/>
        <c:axId val="1"/>
      </c:barChart>
      <c:catAx>
        <c:axId val="5027642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"/>
          <c:min val="-0.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027642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915015808186024"/>
          <c:y val="0.88813377882754507"/>
          <c:w val="0.54776605596457328"/>
          <c:h val="5.59346926757747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6083858740773824"/>
          <c:y val="7.3232447392152941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7789080668766506"/>
          <c:y val="0.35227332452432192"/>
          <c:w val="0.29263054819981704"/>
          <c:h val="0.323232871248123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E0-42A5-B98B-3DA454C6B7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8E0-42A5-B98B-3DA454C6B7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8E0-42A5-B98B-3DA454C6B7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8E0-42A5-B98B-3DA454C6B7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F8E0-42A5-B98B-3DA454C6B7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8E0-42A5-B98B-3DA454C6B7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F8E0-42A5-B98B-3DA454C6B7C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8E0-42A5-B98B-3DA454C6B7C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8E0-42A5-B98B-3DA454C6B7C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8E0-42A5-B98B-3DA454C6B7C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F8E0-42A5-B98B-3DA454C6B7CE}"/>
              </c:ext>
            </c:extLst>
          </c:dPt>
          <c:dLbls>
            <c:dLbl>
              <c:idx val="0"/>
              <c:layout>
                <c:manualLayout>
                  <c:x val="-3.232209412100373E-2"/>
                  <c:y val="-9.732473286267162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E0-42A5-B98B-3DA454C6B7CE}"/>
                </c:ext>
              </c:extLst>
            </c:dLbl>
            <c:dLbl>
              <c:idx val="1"/>
              <c:layout>
                <c:manualLayout>
                  <c:x val="-7.8144086457611062E-3"/>
                  <c:y val="-0.1004047693119270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E0-42A5-B98B-3DA454C6B7CE}"/>
                </c:ext>
              </c:extLst>
            </c:dLbl>
            <c:dLbl>
              <c:idx val="2"/>
              <c:layout>
                <c:manualLayout>
                  <c:x val="8.5859614176851062E-2"/>
                  <c:y val="-8.92687205885289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E0-42A5-B98B-3DA454C6B7CE}"/>
                </c:ext>
              </c:extLst>
            </c:dLbl>
            <c:dLbl>
              <c:idx val="3"/>
              <c:layout>
                <c:manualLayout>
                  <c:x val="0.10388629981521591"/>
                  <c:y val="3.02298747969179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0-42A5-B98B-3DA454C6B7CE}"/>
                </c:ext>
              </c:extLst>
            </c:dLbl>
            <c:dLbl>
              <c:idx val="4"/>
              <c:layout>
                <c:manualLayout>
                  <c:x val="1.3430410953946259E-2"/>
                  <c:y val="0.1521967047973020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E0-42A5-B98B-3DA454C6B7CE}"/>
                </c:ext>
              </c:extLst>
            </c:dLbl>
            <c:dLbl>
              <c:idx val="5"/>
              <c:layout>
                <c:manualLayout>
                  <c:x val="-3.5346125130982897E-2"/>
                  <c:y val="0.15397556097497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E0-42A5-B98B-3DA454C6B7CE}"/>
                </c:ext>
              </c:extLst>
            </c:dLbl>
            <c:dLbl>
              <c:idx val="6"/>
              <c:layout>
                <c:manualLayout>
                  <c:x val="1.1557344871995445E-2"/>
                  <c:y val="0.131537793065732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E0-42A5-B98B-3DA454C6B7CE}"/>
                </c:ext>
              </c:extLst>
            </c:dLbl>
            <c:dLbl>
              <c:idx val="7"/>
              <c:layout>
                <c:manualLayout>
                  <c:x val="-8.9049719776669367E-2"/>
                  <c:y val="6.153923222226831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E0-42A5-B98B-3DA454C6B7CE}"/>
                </c:ext>
              </c:extLst>
            </c:dLbl>
            <c:dLbl>
              <c:idx val="8"/>
              <c:layout>
                <c:manualLayout>
                  <c:x val="-6.6266824267602775E-2"/>
                  <c:y val="-1.706049443457258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E0-42A5-B98B-3DA454C6B7CE}"/>
                </c:ext>
              </c:extLst>
            </c:dLbl>
            <c:dLbl>
              <c:idx val="9"/>
              <c:layout>
                <c:manualLayout>
                  <c:x val="-7.8682493812027021E-2"/>
                  <c:y val="-0.1002741676470900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E0-42A5-B98B-3DA454C6B7CE}"/>
                </c:ext>
              </c:extLst>
            </c:dLbl>
            <c:dLbl>
              <c:idx val="10"/>
              <c:layout>
                <c:manualLayout>
                  <c:x val="-4.23367948936062E-2"/>
                  <c:y val="-0.1619030762684849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E0-42A5-B98B-3DA454C6B7C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</c:v>
                </c:pt>
                <c:pt idx="3">
                  <c:v>UNIVER.UA/Myhailo Hrushevskyi: Fond Derzhavnykh Paperiv</c:v>
                </c:pt>
                <c:pt idx="4">
                  <c:v>UNIVER.UA/Iaroslav Mudryi: Fond Aktsii</c:v>
                </c:pt>
                <c:pt idx="5">
                  <c:v>OTP Fond Aktsii</c:v>
                </c:pt>
                <c:pt idx="6">
                  <c:v>Sofiivskyi</c:v>
                </c:pt>
                <c:pt idx="7">
                  <c:v>UNIVER.UA/Taras Shevchenko: Fond Zaoshchadzhen</c:v>
                </c:pt>
                <c:pt idx="8">
                  <c:v>Argentum</c:v>
                </c:pt>
                <c:pt idx="9">
                  <c:v>ТАSK Resurs</c:v>
                </c:pt>
                <c:pt idx="10">
                  <c:v>Nadbannia</c:v>
                </c:pt>
              </c:strCache>
            </c:strRef>
          </c:cat>
          <c:val>
            <c:numRef>
              <c:f>O_NAV!$C$23:$C$33</c:f>
              <c:numCache>
                <c:formatCode>#,##0.00</c:formatCode>
                <c:ptCount val="11"/>
                <c:pt idx="0">
                  <c:v>1988615.5600999892</c:v>
                </c:pt>
                <c:pt idx="1">
                  <c:v>30630518.989999998</c:v>
                </c:pt>
                <c:pt idx="2">
                  <c:v>26074277.390000001</c:v>
                </c:pt>
                <c:pt idx="3">
                  <c:v>7976471.3700000001</c:v>
                </c:pt>
                <c:pt idx="4">
                  <c:v>6630772.2300000004</c:v>
                </c:pt>
                <c:pt idx="5">
                  <c:v>6229451.0800000001</c:v>
                </c:pt>
                <c:pt idx="6">
                  <c:v>5449541.0301000001</c:v>
                </c:pt>
                <c:pt idx="7">
                  <c:v>1366493.63</c:v>
                </c:pt>
                <c:pt idx="8">
                  <c:v>1314926.3999999999</c:v>
                </c:pt>
                <c:pt idx="9">
                  <c:v>1049489.1000999999</c:v>
                </c:pt>
                <c:pt idx="10">
                  <c:v>939126.46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E0-42A5-B98B-3DA454C6B7C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8E0-42A5-B98B-3DA454C6B7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F8E0-42A5-B98B-3DA454C6B7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8E0-42A5-B98B-3DA454C6B7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8E0-42A5-B98B-3DA454C6B7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8E0-42A5-B98B-3DA454C6B7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8E0-42A5-B98B-3DA454C6B7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8E0-42A5-B98B-3DA454C6B7C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8E0-42A5-B98B-3DA454C6B7C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8E0-42A5-B98B-3DA454C6B7C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8E0-42A5-B98B-3DA454C6B7C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8E0-42A5-B98B-3DA454C6B7C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</c:v>
                </c:pt>
                <c:pt idx="3">
                  <c:v>UNIVER.UA/Myhailo Hrushevskyi: Fond Derzhavnykh Paperiv</c:v>
                </c:pt>
                <c:pt idx="4">
                  <c:v>UNIVER.UA/Iaroslav Mudryi: Fond Aktsii</c:v>
                </c:pt>
                <c:pt idx="5">
                  <c:v>OTP Fond Aktsii</c:v>
                </c:pt>
                <c:pt idx="6">
                  <c:v>Sofiivskyi</c:v>
                </c:pt>
                <c:pt idx="7">
                  <c:v>UNIVER.UA/Taras Shevchenko: Fond Zaoshchadzhen</c:v>
                </c:pt>
                <c:pt idx="8">
                  <c:v>Argentum</c:v>
                </c:pt>
                <c:pt idx="9">
                  <c:v>ТАSK Resurs</c:v>
                </c:pt>
                <c:pt idx="10">
                  <c:v>Nadbannia</c:v>
                </c:pt>
              </c:strCache>
            </c:strRef>
          </c:cat>
          <c:val>
            <c:numRef>
              <c:f>O_NAV!$D$23:$D$33</c:f>
              <c:numCache>
                <c:formatCode>0.00%</c:formatCode>
                <c:ptCount val="11"/>
                <c:pt idx="0">
                  <c:v>1.8297248866576764E-2</c:v>
                </c:pt>
                <c:pt idx="1">
                  <c:v>0.28183136052915903</c:v>
                </c:pt>
                <c:pt idx="2">
                  <c:v>0.23990938821629121</c:v>
                </c:pt>
                <c:pt idx="3">
                  <c:v>7.3391501435640064E-2</c:v>
                </c:pt>
                <c:pt idx="4">
                  <c:v>6.1009725612222343E-2</c:v>
                </c:pt>
                <c:pt idx="5">
                  <c:v>5.7317170296703454E-2</c:v>
                </c:pt>
                <c:pt idx="6">
                  <c:v>5.0141219065663566E-2</c:v>
                </c:pt>
                <c:pt idx="7">
                  <c:v>1.2573105895563189E-2</c:v>
                </c:pt>
                <c:pt idx="8">
                  <c:v>1.2098635887583083E-2</c:v>
                </c:pt>
                <c:pt idx="9">
                  <c:v>9.656347678544697E-3</c:v>
                </c:pt>
                <c:pt idx="10">
                  <c:v>8.6409011880321674E-3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8E0-42A5-B98B-3DA454C6B7C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40448103386044709"/>
          <c:y val="3.8415416812049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252580074098484E-2"/>
          <c:y val="0.4093642854034048"/>
          <c:w val="0.89898251936556584"/>
          <c:h val="0.322929597576292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NAV'!$C$57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B65-4ED2-BF43-F063B535F950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AB65-4ED2-BF43-F063B535F950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B65-4ED2-BF43-F063B535F950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B65-4ED2-BF43-F063B535F950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B65-4ED2-BF43-F063B535F950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B65-4ED2-BF43-F063B535F950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B65-4ED2-BF43-F063B535F950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B65-4ED2-BF43-F063B535F950}"/>
                </c:ext>
              </c:extLst>
            </c:dLbl>
            <c:dLbl>
              <c:idx val="8"/>
              <c:layout>
                <c:manualLayout>
                  <c:x val="8.6967733945975123E-4"/>
                  <c:y val="2.8044870981303038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65-4ED2-BF43-F063B535F950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B65-4ED2-BF43-F063B535F950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B65-4ED2-BF43-F063B535F950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B65-4ED2-BF43-F063B535F950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B65-4ED2-BF43-F063B535F95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B65-4ED2-BF43-F063B535F950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B65-4ED2-BF43-F063B535F950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65-4ED2-BF43-F063B535F950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B65-4ED2-BF43-F063B535F950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B65-4ED2-BF43-F063B535F950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B65-4ED2-BF43-F063B535F950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B65-4ED2-BF43-F063B535F950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B65-4ED2-BF43-F063B535F95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NAV'!$B$58:$B$68</c:f>
              <c:strCache>
                <c:ptCount val="11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КІNTO-Ekviti</c:v>
                </c:pt>
                <c:pt idx="3">
                  <c:v>Sofiivskyi</c:v>
                </c:pt>
                <c:pt idx="4">
                  <c:v>Argentum</c:v>
                </c:pt>
                <c:pt idx="5">
                  <c:v>UNIVER.UA/Taras Shevchenko: Fond Zaoshchadzhen</c:v>
                </c:pt>
                <c:pt idx="6">
                  <c:v>VSI</c:v>
                </c:pt>
                <c:pt idx="7">
                  <c:v>КІNТО-Klasychnyi</c:v>
                </c:pt>
                <c:pt idx="8">
                  <c:v>KINTO-Kaznacheiskyi</c:v>
                </c:pt>
                <c:pt idx="9">
                  <c:v>OTP Fond Aktsii</c:v>
                </c:pt>
                <c:pt idx="10">
                  <c:v>Others</c:v>
                </c:pt>
              </c:strCache>
            </c:strRef>
          </c:cat>
          <c:val>
            <c:numRef>
              <c:f>' O_dynamics NAV'!$C$58:$C$68</c:f>
              <c:numCache>
                <c:formatCode>#,##0.00</c:formatCode>
                <c:ptCount val="11"/>
                <c:pt idx="0">
                  <c:v>1061.1578100000022</c:v>
                </c:pt>
                <c:pt idx="1">
                  <c:v>425.81827000000044</c:v>
                </c:pt>
                <c:pt idx="2">
                  <c:v>366.26534999999961</c:v>
                </c:pt>
                <c:pt idx="3">
                  <c:v>263.82574999999997</c:v>
                </c:pt>
                <c:pt idx="4">
                  <c:v>72.960209999999961</c:v>
                </c:pt>
                <c:pt idx="5">
                  <c:v>8.0811799999999341</c:v>
                </c:pt>
                <c:pt idx="6">
                  <c:v>4.1658999999999065</c:v>
                </c:pt>
                <c:pt idx="7">
                  <c:v>860.92866999999808</c:v>
                </c:pt>
                <c:pt idx="8">
                  <c:v>-50.312879999999886</c:v>
                </c:pt>
                <c:pt idx="9">
                  <c:v>482.71033000000006</c:v>
                </c:pt>
                <c:pt idx="10">
                  <c:v>183.57618000000048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B65-4ED2-BF43-F063B535F950}"/>
            </c:ext>
          </c:extLst>
        </c:ser>
        <c:ser>
          <c:idx val="0"/>
          <c:order val="1"/>
          <c:tx>
            <c:strRef>
              <c:f>' O_dynamics NAV'!$E$57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0295960872004829E-3"/>
                  <c:y val="-4.541402952161155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B65-4ED2-BF43-F063B535F950}"/>
                </c:ext>
              </c:extLst>
            </c:dLbl>
            <c:dLbl>
              <c:idx val="1"/>
              <c:layout>
                <c:manualLayout>
                  <c:x val="4.9190510433081425E-3"/>
                  <c:y val="-2.556812733018332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B65-4ED2-BF43-F063B535F950}"/>
                </c:ext>
              </c:extLst>
            </c:dLbl>
            <c:dLbl>
              <c:idx val="2"/>
              <c:layout>
                <c:manualLayout>
                  <c:x val="4.4282428859356293E-3"/>
                  <c:y val="3.611477568254040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B65-4ED2-BF43-F063B535F950}"/>
                </c:ext>
              </c:extLst>
            </c:dLbl>
            <c:dLbl>
              <c:idx val="3"/>
              <c:layout>
                <c:manualLayout>
                  <c:x val="4.5763567251083104E-3"/>
                  <c:y val="-1.100159354132768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B65-4ED2-BF43-F063B535F950}"/>
                </c:ext>
              </c:extLst>
            </c:dLbl>
            <c:dLbl>
              <c:idx val="4"/>
              <c:layout>
                <c:manualLayout>
                  <c:x val="2.2804764019822565E-3"/>
                  <c:y val="-1.100159354132768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B65-4ED2-BF43-F063B535F950}"/>
                </c:ext>
              </c:extLst>
            </c:dLbl>
            <c:dLbl>
              <c:idx val="5"/>
              <c:layout>
                <c:manualLayout>
                  <c:x val="1.6139255203886371E-3"/>
                  <c:y val="-2.3006411295092288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B65-4ED2-BF43-F063B535F950}"/>
                </c:ext>
              </c:extLst>
            </c:dLbl>
            <c:dLbl>
              <c:idx val="6"/>
              <c:layout>
                <c:manualLayout>
                  <c:x val="3.3913688010938081E-3"/>
                  <c:y val="-5.902086455638833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B65-4ED2-BF43-F063B535F950}"/>
                </c:ext>
              </c:extLst>
            </c:dLbl>
            <c:dLbl>
              <c:idx val="7"/>
              <c:layout>
                <c:manualLayout>
                  <c:x val="2.498074323234678E-3"/>
                  <c:y val="8.763756725035154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B65-4ED2-BF43-F063B535F950}"/>
                </c:ext>
              </c:extLst>
            </c:dLbl>
            <c:dLbl>
              <c:idx val="8"/>
              <c:layout>
                <c:manualLayout>
                  <c:x val="2.5583168002968337E-3"/>
                  <c:y val="-3.293843395083206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B65-4ED2-BF43-F063B535F950}"/>
                </c:ext>
              </c:extLst>
            </c:dLbl>
            <c:dLbl>
              <c:idx val="9"/>
              <c:layout>
                <c:manualLayout>
                  <c:x val="2.2990982790862535E-3"/>
                  <c:y val="9.064204324338853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B65-4ED2-BF43-F063B535F950}"/>
                </c:ext>
              </c:extLst>
            </c:dLbl>
            <c:dLbl>
              <c:idx val="10"/>
              <c:layout>
                <c:manualLayout>
                  <c:x val="1.539829995485853E-3"/>
                  <c:y val="-4.5517985043065257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B65-4ED2-BF43-F063B535F95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4501069819262671"/>
                  <c:y val="0.363745977939095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B65-4ED2-BF43-F063B535F95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9022459019515405"/>
                  <c:y val="0.3577435690622130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B65-4ED2-BF43-F063B535F950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3421648511653184"/>
                  <c:y val="0.392557540548133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B65-4ED2-BF43-F063B535F950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902304475867614"/>
                  <c:y val="0.3553426055114599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B65-4ED2-BF43-F063B535F950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2464426912158675"/>
                  <c:y val="0.358944050837589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B65-4ED2-BF43-F063B535F95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6659950224104889"/>
                  <c:y val="0.3613450143883426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B65-4ED2-BF43-F063B535F950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0936940008127745"/>
                  <c:y val="0.3661469414898489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B65-4ED2-BF43-F063B535F950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4562198015537604"/>
                  <c:y val="0.424970548483299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B65-4ED2-BF43-F063B535F950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78533679081867291"/>
                  <c:y val="0.4753907830491152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B65-4ED2-BF43-F063B535F950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1792337964932316"/>
                  <c:y val="0.6782722030877528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B65-4ED2-BF43-F063B535F950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86721059525568178"/>
                  <c:y val="0.424970548483299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B65-4ED2-BF43-F063B535F95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NAV'!$B$58:$B$68</c:f>
              <c:strCache>
                <c:ptCount val="11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КІNTO-Ekviti</c:v>
                </c:pt>
                <c:pt idx="3">
                  <c:v>Sofiivskyi</c:v>
                </c:pt>
                <c:pt idx="4">
                  <c:v>Argentum</c:v>
                </c:pt>
                <c:pt idx="5">
                  <c:v>UNIVER.UA/Taras Shevchenko: Fond Zaoshchadzhen</c:v>
                </c:pt>
                <c:pt idx="6">
                  <c:v>VSI</c:v>
                </c:pt>
                <c:pt idx="7">
                  <c:v>КІNТО-Klasychnyi</c:v>
                </c:pt>
                <c:pt idx="8">
                  <c:v>KINTO-Kaznacheiskyi</c:v>
                </c:pt>
                <c:pt idx="9">
                  <c:v>OTP Fond Aktsii</c:v>
                </c:pt>
                <c:pt idx="10">
                  <c:v>Others</c:v>
                </c:pt>
              </c:strCache>
            </c:strRef>
          </c:cat>
          <c:val>
            <c:numRef>
              <c:f>' O_dynamics NAV'!$E$58:$E$68</c:f>
              <c:numCache>
                <c:formatCode>#,##0.00</c:formatCode>
                <c:ptCount val="11"/>
                <c:pt idx="0">
                  <c:v>954.27562556999032</c:v>
                </c:pt>
                <c:pt idx="1">
                  <c:v>171.67185305056717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-11.650919219784512</c:v>
                </c:pt>
                <c:pt idx="8">
                  <c:v>-106.20067649115093</c:v>
                </c:pt>
                <c:pt idx="9">
                  <c:v>-230.51844737894982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B65-4ED2-BF43-F063B535F9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500614560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93858450578523E-2"/>
                  <c:y val="-6.78515499333021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B65-4ED2-BF43-F063B535F950}"/>
                </c:ext>
              </c:extLst>
            </c:dLbl>
            <c:dLbl>
              <c:idx val="1"/>
              <c:layout>
                <c:manualLayout>
                  <c:x val="-1.5865088647191411E-2"/>
                  <c:y val="-5.599859227107117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B65-4ED2-BF43-F063B535F950}"/>
                </c:ext>
              </c:extLst>
            </c:dLbl>
            <c:dLbl>
              <c:idx val="2"/>
              <c:layout>
                <c:manualLayout>
                  <c:x val="-6.3483305192067463E-3"/>
                  <c:y val="4.806817785179912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B65-4ED2-BF43-F063B535F950}"/>
                </c:ext>
              </c:extLst>
            </c:dLbl>
            <c:dLbl>
              <c:idx val="3"/>
              <c:layout>
                <c:manualLayout>
                  <c:x val="-1.4754196248079832E-2"/>
                  <c:y val="4.486719962563423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B65-4ED2-BF43-F063B535F950}"/>
                </c:ext>
              </c:extLst>
            </c:dLbl>
            <c:dLbl>
              <c:idx val="4"/>
              <c:layout>
                <c:manualLayout>
                  <c:x val="-1.8272073652355281E-2"/>
                  <c:y val="3.978211435529999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B65-4ED2-BF43-F063B535F950}"/>
                </c:ext>
              </c:extLst>
            </c:dLbl>
            <c:dLbl>
              <c:idx val="5"/>
              <c:layout>
                <c:manualLayout>
                  <c:x val="-1.8123959813182544E-2"/>
                  <c:y val="0.106006519231337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B65-4ED2-BF43-F063B535F950}"/>
                </c:ext>
              </c:extLst>
            </c:dLbl>
            <c:dLbl>
              <c:idx val="6"/>
              <c:layout>
                <c:manualLayout>
                  <c:x val="-1.8383178334392958E-2"/>
                  <c:y val="9.05015202799573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B65-4ED2-BF43-F063B535F950}"/>
                </c:ext>
              </c:extLst>
            </c:dLbl>
            <c:dLbl>
              <c:idx val="7"/>
              <c:layout>
                <c:manualLayout>
                  <c:x val="-1.5791070332921375E-2"/>
                  <c:y val="0.100183254414090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B65-4ED2-BF43-F063B535F950}"/>
                </c:ext>
              </c:extLst>
            </c:dLbl>
            <c:dLbl>
              <c:idx val="8"/>
              <c:layout>
                <c:manualLayout>
                  <c:x val="-1.9308947737196935E-2"/>
                  <c:y val="9.61021545881906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B65-4ED2-BF43-F063B535F950}"/>
                </c:ext>
              </c:extLst>
            </c:dLbl>
            <c:dLbl>
              <c:idx val="9"/>
              <c:layout>
                <c:manualLayout>
                  <c:x val="-2.1197495699940005E-2"/>
                  <c:y val="5.13794862423261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B65-4ED2-BF43-F063B535F950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AB65-4ED2-BF43-F063B535F95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54587448942365"/>
                  <c:y val="1.20048177537655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B65-4ED2-BF43-F063B535F95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86359750948482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B65-4ED2-BF43-F063B535F950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AB65-4ED2-BF43-F063B535F950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AB65-4ED2-BF43-F063B535F950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AB65-4ED2-BF43-F063B535F95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454182195011260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B65-4ED2-BF43-F063B535F950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902247791432703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B65-4ED2-BF43-F063B535F950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350313387854145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B65-4ED2-BF43-F063B535F950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AB65-4ED2-BF43-F063B535F950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AB65-4ED2-BF43-F063B535F950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AB65-4ED2-BF43-F063B535F95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NAV'!$B$58:$B$67</c:f>
              <c:strCache>
                <c:ptCount val="10"/>
                <c:pt idx="0">
                  <c:v>OTP Klasychnyi</c:v>
                </c:pt>
                <c:pt idx="1">
                  <c:v>UNIVER.UA/Iaroslav Mudryi: Fond Aktsii</c:v>
                </c:pt>
                <c:pt idx="2">
                  <c:v>КІNTO-Ekviti</c:v>
                </c:pt>
                <c:pt idx="3">
                  <c:v>Sofiivskyi</c:v>
                </c:pt>
                <c:pt idx="4">
                  <c:v>Argentum</c:v>
                </c:pt>
                <c:pt idx="5">
                  <c:v>UNIVER.UA/Taras Shevchenko: Fond Zaoshchadzhen</c:v>
                </c:pt>
                <c:pt idx="6">
                  <c:v>VSI</c:v>
                </c:pt>
                <c:pt idx="7">
                  <c:v>КІNТО-Klasychnyi</c:v>
                </c:pt>
                <c:pt idx="8">
                  <c:v>KINTO-Kaznacheiskyi</c:v>
                </c:pt>
                <c:pt idx="9">
                  <c:v>OTP Fond Aktsii</c:v>
                </c:pt>
              </c:strCache>
            </c:strRef>
          </c:cat>
          <c:val>
            <c:numRef>
              <c:f>' O_dynamics NAV'!$D$58:$D$67</c:f>
              <c:numCache>
                <c:formatCode>0.00%</c:formatCode>
                <c:ptCount val="10"/>
                <c:pt idx="0">
                  <c:v>4.2424048971823697E-2</c:v>
                </c:pt>
                <c:pt idx="1">
                  <c:v>6.8625532557537366E-2</c:v>
                </c:pt>
                <c:pt idx="2">
                  <c:v>8.0613968373369843E-2</c:v>
                </c:pt>
                <c:pt idx="3">
                  <c:v>5.0875479225097844E-2</c:v>
                </c:pt>
                <c:pt idx="4">
                  <c:v>5.8745729624089013E-2</c:v>
                </c:pt>
                <c:pt idx="5">
                  <c:v>5.948988468119483E-3</c:v>
                </c:pt>
                <c:pt idx="6">
                  <c:v>1.8647776197965333E-3</c:v>
                </c:pt>
                <c:pt idx="7">
                  <c:v>2.8919735231344564E-2</c:v>
                </c:pt>
                <c:pt idx="8">
                  <c:v>-1.3011053277259831E-2</c:v>
                </c:pt>
                <c:pt idx="9">
                  <c:v>8.3997234432404158E-2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AB65-4ED2-BF43-F063B535F9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061456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1200"/>
          <c:min val="-3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06145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3910466238924591E-2"/>
          <c:y val="0.7551030367118523"/>
          <c:w val="0.46069289959331894"/>
          <c:h val="5.16207163411918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2222246259542431"/>
          <c:y val="5.494506313450674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11122383785416"/>
          <c:y val="0.12148963959740938"/>
          <c:w val="0.82944506319822153"/>
          <c:h val="0.841269966659447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69-4C22-8BF8-0936EBDC2B9A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69-4C22-8BF8-0936EBDC2B9A}"/>
              </c:ext>
            </c:extLst>
          </c:dPt>
          <c:dPt>
            <c:idx val="18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69-4C22-8BF8-0936EBDC2B9A}"/>
              </c:ext>
            </c:extLst>
          </c:dPt>
          <c:dPt>
            <c:idx val="1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69-4C22-8BF8-0936EBDC2B9A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69-4C22-8BF8-0936EBDC2B9A}"/>
              </c:ext>
            </c:extLst>
          </c:dPt>
          <c:dPt>
            <c:idx val="2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69-4C22-8BF8-0936EBDC2B9A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E69-4C22-8BF8-0936EBDC2B9A}"/>
              </c:ext>
            </c:extLst>
          </c:dPt>
          <c:cat>
            <c:strRef>
              <c:f>'O_diagram(ROR)'!$A$2:$A$24</c:f>
              <c:strCache>
                <c:ptCount val="23"/>
                <c:pt idx="0">
                  <c:v>VSI</c:v>
                </c:pt>
                <c:pt idx="1">
                  <c:v>OTP Klasychnyi</c:v>
                </c:pt>
                <c:pt idx="2">
                  <c:v>Altus – Depozyt</c:v>
                </c:pt>
                <c:pt idx="3">
                  <c:v>UNIVER.UA/Myhailo Hrushevskyi: Fond Derzhavnykh Paperiv</c:v>
                </c:pt>
                <c:pt idx="4">
                  <c:v>UNIVER.UA/Taras Shevchenko: Fond Zaoshchadzhen</c:v>
                </c:pt>
                <c:pt idx="5">
                  <c:v>Altus – Zbalansovanyi</c:v>
                </c:pt>
                <c:pt idx="6">
                  <c:v>ТАSK Resurs</c:v>
                </c:pt>
                <c:pt idx="7">
                  <c:v>KINTO-Kaznacheiskyi</c:v>
                </c:pt>
                <c:pt idx="8">
                  <c:v>UNIVER.UA/Volodymyr Velykyi: Fond Zbalansovanyi</c:v>
                </c:pt>
                <c:pt idx="9">
                  <c:v>КІNТО-Klasychnyi</c:v>
                </c:pt>
                <c:pt idx="10">
                  <c:v>UNIVER.UA/Iaroslav Mudryi: Fond Aktsii</c:v>
                </c:pt>
                <c:pt idx="11">
                  <c:v>Nadbannia</c:v>
                </c:pt>
                <c:pt idx="12">
                  <c:v>Sofiivskyi</c:v>
                </c:pt>
                <c:pt idx="13">
                  <c:v>Argentum</c:v>
                </c:pt>
                <c:pt idx="14">
                  <c:v>КІNTO-Ekviti</c:v>
                </c:pt>
                <c:pt idx="15">
                  <c:v>OTP Fond Aktsii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'O_diagram(ROR)'!$B$2:$B$24</c:f>
              <c:numCache>
                <c:formatCode>0.00%</c:formatCode>
                <c:ptCount val="23"/>
                <c:pt idx="0">
                  <c:v>1.8647776197975308E-3</c:v>
                </c:pt>
                <c:pt idx="1">
                  <c:v>4.1929013320256558E-3</c:v>
                </c:pt>
                <c:pt idx="2">
                  <c:v>5.5529019256514989E-3</c:v>
                </c:pt>
                <c:pt idx="3">
                  <c:v>5.6595999624569071E-3</c:v>
                </c:pt>
                <c:pt idx="4">
                  <c:v>5.9489884681409588E-3</c:v>
                </c:pt>
                <c:pt idx="5">
                  <c:v>6.2106849868219793E-3</c:v>
                </c:pt>
                <c:pt idx="6">
                  <c:v>9.2884157134520695E-3</c:v>
                </c:pt>
                <c:pt idx="7">
                  <c:v>1.4585677140974473E-2</c:v>
                </c:pt>
                <c:pt idx="8">
                  <c:v>2.6479840784630948E-2</c:v>
                </c:pt>
                <c:pt idx="9">
                  <c:v>2.9323831828143243E-2</c:v>
                </c:pt>
                <c:pt idx="10">
                  <c:v>3.9523945334710486E-2</c:v>
                </c:pt>
                <c:pt idx="11">
                  <c:v>4.4362457647510123E-2</c:v>
                </c:pt>
                <c:pt idx="12">
                  <c:v>5.0875479225103826E-2</c:v>
                </c:pt>
                <c:pt idx="13">
                  <c:v>5.8745729624101184E-2</c:v>
                </c:pt>
                <c:pt idx="14">
                  <c:v>8.0613968373511424E-2</c:v>
                </c:pt>
                <c:pt idx="15">
                  <c:v>0.12667695162967174</c:v>
                </c:pt>
                <c:pt idx="16">
                  <c:v>3.1869134474794003E-2</c:v>
                </c:pt>
                <c:pt idx="17">
                  <c:v>0.1362003888825345</c:v>
                </c:pt>
                <c:pt idx="18">
                  <c:v>1.4796153000219858E-2</c:v>
                </c:pt>
                <c:pt idx="19">
                  <c:v>2.0939534632294476E-2</c:v>
                </c:pt>
                <c:pt idx="20">
                  <c:v>2.7482927109825361E-3</c:v>
                </c:pt>
                <c:pt idx="21">
                  <c:v>8.4931506849315087E-3</c:v>
                </c:pt>
                <c:pt idx="22">
                  <c:v>-3.5179004260007529E-2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69-4C22-8BF8-0936EBDC2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00609640"/>
        <c:axId val="1"/>
      </c:barChart>
      <c:catAx>
        <c:axId val="500609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4000000000000001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00609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3060346567106391"/>
          <c:y val="6.90184565957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293104831727379E-2"/>
          <c:y val="0.3696321786571507"/>
          <c:w val="0.94396556690955691"/>
          <c:h val="0.40797576565478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FA3-47BA-AD2F-9DC57A131BF4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FA3-47BA-AD2F-9DC57A131BF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474141112972979"/>
                  <c:y val="0.6012274441228343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A3-47BA-AD2F-9DC57A131BF4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FA3-47BA-AD2F-9DC57A131BF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7025865595632916"/>
                  <c:y val="0.5613501136452994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A3-47BA-AD2F-9DC57A131BF4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FA3-47BA-AD2F-9DC57A131BF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9827590407146087"/>
                  <c:y val="0.266871365503502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A3-47BA-AD2F-9DC57A131BF4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FA3-47BA-AD2F-9DC57A131BF4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FA3-47BA-AD2F-9DC57A131BF4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FA3-47BA-AD2F-9DC57A131BF4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FA3-47BA-AD2F-9DC57A131BF4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FA3-47BA-AD2F-9DC57A131BF4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FA3-47BA-AD2F-9DC57A131BF4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FA3-47BA-AD2F-9DC57A131BF4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A3-47BA-AD2F-9DC57A131BF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NAV'!$B$35:$B$36</c:f>
              <c:strCache>
                <c:ptCount val="2"/>
                <c:pt idx="0">
                  <c:v>Zbalansovanyi Fond Parytet</c:v>
                </c:pt>
                <c:pt idx="1">
                  <c:v>ТАSК Ukrainskyi Kapital</c:v>
                </c:pt>
              </c:strCache>
            </c:strRef>
          </c:cat>
          <c:val>
            <c:numRef>
              <c:f>'І_dynamics NAV'!$C$35:$C$36</c:f>
              <c:numCache>
                <c:formatCode>#,##0.00</c:formatCode>
                <c:ptCount val="2"/>
                <c:pt idx="0">
                  <c:v>41.87334999999986</c:v>
                </c:pt>
                <c:pt idx="1">
                  <c:v>16.381449999999955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FA3-47BA-AD2F-9DC57A131BF4}"/>
            </c:ext>
          </c:extLst>
        </c:ser>
        <c:ser>
          <c:idx val="0"/>
          <c:order val="1"/>
          <c:tx>
            <c:strRef>
              <c:f>'І_dynamics NAV'!$E$34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394276849590383E-2"/>
                  <c:y val="-2.621100271055110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FA3-47BA-AD2F-9DC57A131BF4}"/>
                </c:ext>
              </c:extLst>
            </c:dLbl>
            <c:dLbl>
              <c:idx val="1"/>
              <c:layout>
                <c:manualLayout>
                  <c:x val="4.1874204093269585E-3"/>
                  <c:y val="4.4638668875540688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A3-47BA-AD2F-9DC57A131BF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051727771192251"/>
                  <c:y val="0.587423752803687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FA3-47BA-AD2F-9DC57A131BF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456899574905906"/>
                  <c:y val="0.550613909285963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A3-47BA-AD2F-9DC57A131BF4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FA3-47BA-AD2F-9DC57A131BF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706900429924305"/>
                  <c:y val="0.4769942222505140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A3-47BA-AD2F-9DC57A131BF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439659615334339"/>
                  <c:y val="0.279141313342744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FA3-47BA-AD2F-9DC57A131BF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5172418274579187"/>
                  <c:y val="0.386503356936107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A3-47BA-AD2F-9DC57A131BF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5387935527298264"/>
                  <c:y val="0.55828262668548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A3-47BA-AD2F-9DC57A131BF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0301727310797715"/>
                  <c:y val="0.5153378092481436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FA3-47BA-AD2F-9DC57A131BF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625000295967908"/>
                  <c:y val="0.3941720743356337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FA3-47BA-AD2F-9DC57A131BF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1206899772217838"/>
                  <c:y val="0.3819021264963922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A3-47BA-AD2F-9DC57A131BF4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FA3-47BA-AD2F-9DC57A131BF4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FA3-47BA-AD2F-9DC57A131BF4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FA3-47BA-AD2F-9DC57A131BF4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FA3-47BA-AD2F-9DC57A131BF4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NAV'!$B$35:$B$36</c:f>
              <c:strCache>
                <c:ptCount val="2"/>
                <c:pt idx="0">
                  <c:v>Zbalansovanyi Fond Parytet</c:v>
                </c:pt>
                <c:pt idx="1">
                  <c:v>ТАSК Ukrainskyi Kapital</c:v>
                </c:pt>
              </c:strCache>
            </c:strRef>
          </c:cat>
          <c:val>
            <c:numRef>
              <c:f>'І_dynamics NAV'!$E$35:$E$36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FA3-47BA-AD2F-9DC57A131B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500622432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589234975612501E-3"/>
                  <c:y val="-5.049650523286064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FA3-47BA-AD2F-9DC57A131BF4}"/>
                </c:ext>
              </c:extLst>
            </c:dLbl>
            <c:dLbl>
              <c:idx val="1"/>
              <c:layout>
                <c:manualLayout>
                  <c:x val="-4.0210309718945458E-3"/>
                  <c:y val="-5.54317707264773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FA3-47BA-AD2F-9DC57A131BF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603451727687012"/>
                  <c:y val="0.6119636484821707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FA3-47BA-AD2F-9DC57A131BF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5129313245539868"/>
                  <c:y val="0.5690188310448253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FA3-47BA-AD2F-9DC57A131BF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0474141639138155"/>
                  <c:y val="0.68404959203771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FA3-47BA-AD2F-9DC57A131BF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1077589946751563"/>
                  <c:y val="0.432515661333263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FA3-47BA-AD2F-9DC57A131BF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2758625044125533"/>
                  <c:y val="0.3650309482174351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FA3-47BA-AD2F-9DC57A131BF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396552165935236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FA3-47BA-AD2F-9DC57A131BF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29741422968446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FA3-47BA-AD2F-9DC57A131BF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8965520343939437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FA3-47BA-AD2F-9DC57A131BF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836209729225415"/>
                  <c:y val="0.590491239763497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FA3-47BA-AD2F-9DC57A131BF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9094830695570899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FA3-47BA-AD2F-9DC57A131BF4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FA3-47BA-AD2F-9DC57A131BF4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FA3-47BA-AD2F-9DC57A131BF4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FA3-47BA-AD2F-9DC57A131B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NAV'!$D$35:$D$36</c:f>
              <c:numCache>
                <c:formatCode>0.00%</c:formatCode>
                <c:ptCount val="2"/>
                <c:pt idx="0">
                  <c:v>2.6553015493526094E-2</c:v>
                </c:pt>
                <c:pt idx="1">
                  <c:v>2.04382399131036E-2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FA3-47BA-AD2F-9DC57A131B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06224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0622432"/>
        <c:crosses val="autoZero"/>
        <c:crossBetween val="between"/>
        <c:minorUnit val="8.7934034999999716E-2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97413861368843"/>
          <c:y val="0.81441778782965568"/>
          <c:w val="0.51034485443877409"/>
          <c:h val="6.90184565957335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0427720628045479"/>
          <c:y val="6.47948619699297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14618299945851E-2"/>
          <c:y val="0.15406778290627737"/>
          <c:w val="0.92582566323768278"/>
          <c:h val="0.802016402605574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32A-4876-B08D-29C450FA35FA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2A-4876-B08D-29C450FA35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2A-4876-B08D-29C450FA35FA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32A-4876-B08D-29C450FA35FA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32A-4876-B08D-29C450FA35FA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2A-4876-B08D-29C450FA35FA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32A-4876-B08D-29C450FA35FA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2A-4876-B08D-29C450FA35FA}"/>
              </c:ext>
            </c:extLst>
          </c:dPt>
          <c:dPt>
            <c:idx val="1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32A-4876-B08D-29C450FA35FA}"/>
              </c:ext>
            </c:extLst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2A-4876-B08D-29C450FA35FA}"/>
              </c:ext>
            </c:extLst>
          </c:dPt>
          <c:cat>
            <c:strRef>
              <c:f>'І_diagram(ROR)'!$A$2:$A$10</c:f>
              <c:strCache>
                <c:ptCount val="9"/>
                <c:pt idx="0">
                  <c:v>ТАSК Ukrainskyi Kapital</c:v>
                </c:pt>
                <c:pt idx="1">
                  <c:v>Zbalansovanyi Fond Parytet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'І_diagram(ROR)'!$B$2:$B$10</c:f>
              <c:numCache>
                <c:formatCode>0.00%</c:formatCode>
                <c:ptCount val="9"/>
                <c:pt idx="0">
                  <c:v>2.0438239913115996E-2</c:v>
                </c:pt>
                <c:pt idx="1">
                  <c:v>2.6553015493634868E-2</c:v>
                </c:pt>
                <c:pt idx="2">
                  <c:v>2.3495627703375432E-2</c:v>
                </c:pt>
                <c:pt idx="3">
                  <c:v>0.1362003888825345</c:v>
                </c:pt>
                <c:pt idx="4">
                  <c:v>1.4796153000219858E-2</c:v>
                </c:pt>
                <c:pt idx="5">
                  <c:v>2.0939534632294476E-2</c:v>
                </c:pt>
                <c:pt idx="6">
                  <c:v>2.7482927109825361E-3</c:v>
                </c:pt>
                <c:pt idx="7">
                  <c:v>8.4931506849315087E-3</c:v>
                </c:pt>
                <c:pt idx="8">
                  <c:v>-3.5179004260007529E-2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2A-4876-B08D-29C450FA3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00625712"/>
        <c:axId val="1"/>
      </c:barChart>
      <c:catAx>
        <c:axId val="50062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4000000000000001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0062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7509707064096875"/>
          <c:y val="5.1194862856025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81633279400983E-2"/>
          <c:y val="0.35836319311370723"/>
          <c:w val="0.92796995627822054"/>
          <c:h val="0.426622848944889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407462072432431E-3"/>
                  <c:y val="-9.53613844648287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B7-4575-8FBE-14893F1B5D88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FB7-4575-8FBE-14893F1B5D8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268238696351817"/>
                  <c:y val="0.366895650092605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B7-4575-8FBE-14893F1B5D8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023030426957328"/>
                  <c:y val="0.539251281066340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B7-4575-8FBE-14893F1B5D88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FB7-4575-8FBE-14893F1B5D8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7892764761560975"/>
                  <c:y val="0.587033040148168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B7-4575-8FBE-14893F1B5D8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48927235101869848"/>
                  <c:y val="0.5153604015254266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B7-4575-8FBE-14893F1B5D8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6513446965746306"/>
                  <c:y val="0.5187733843169857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B7-4575-8FBE-14893F1B5D8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4137973030955464"/>
                  <c:y val="0.51024092733808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B7-4575-8FBE-14893F1B5D8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1149471874841275"/>
                  <c:y val="0.5187733843169857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B7-4575-8FBE-14893F1B5D8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59389958592413"/>
                  <c:y val="0.5904460229397271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B7-4575-8FBE-14893F1B5D8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9272062913864234"/>
                  <c:y val="0.723552351810532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B7-4575-8FBE-14893F1B5D88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3409996657796843"/>
                  <c:y val="0.723552351810532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B7-4575-8FBE-14893F1B5D88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77011872070603"/>
                  <c:y val="0.955635181636552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B7-4575-8FBE-14893F1B5D88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B7-4575-8FBE-14893F1B5D88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4789301357937233"/>
                  <c:y val="0.4829370650056150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B7-4575-8FBE-14893F1B5D8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NAV'!$C$36:$C$37</c:f>
              <c:numCache>
                <c:formatCode>#,##0.00</c:formatCode>
                <c:ptCount val="2"/>
                <c:pt idx="0">
                  <c:v>955.82717999999966</c:v>
                </c:pt>
                <c:pt idx="1">
                  <c:v>33.270410000000034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FB7-4575-8FBE-14893F1B5D88}"/>
            </c:ext>
          </c:extLst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4FB7-4575-8FBE-14893F1B5D88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FB7-4575-8FBE-14893F1B5D88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4FB7-4575-8FBE-14893F1B5D88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4FB7-4575-8FBE-14893F1B5D88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4FB7-4575-8FBE-14893F1B5D88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4FB7-4575-8FBE-14893F1B5D88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4FB7-4575-8FBE-14893F1B5D88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FB7-4575-8FBE-14893F1B5D8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432994345568464"/>
                  <c:y val="0.5187733843169857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B7-4575-8FBE-14893F1B5D8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4367864786788851"/>
                  <c:y val="0.501708470359190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B7-4575-8FBE-14893F1B5D88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FB7-4575-8FBE-14893F1B5D88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FB7-4575-8FBE-14893F1B5D88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4FB7-4575-8FBE-14893F1B5D88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FB7-4575-8FBE-14893F1B5D88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FB7-4575-8FBE-14893F1B5D88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FB7-4575-8FBE-14893F1B5D88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348691316529647"/>
                  <c:y val="0.5187733843169857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B7-4575-8FBE-14893F1B5D88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FB7-4575-8FBE-14893F1B5D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500611280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251909143813386E-3"/>
                  <c:y val="-5.461989182216003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FB7-4575-8FBE-14893F1B5D88}"/>
                </c:ext>
              </c:extLst>
            </c:dLbl>
            <c:dLbl>
              <c:idx val="1"/>
              <c:layout>
                <c:manualLayout>
                  <c:x val="-6.6408542444237328E-3"/>
                  <c:y val="2.649302036878675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FB7-4575-8FBE-14893F1B5D8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942571258942361"/>
                  <c:y val="0.5819135659608294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FB7-4575-8FBE-14893F1B5D88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4FB7-4575-8FBE-14893F1B5D88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4FB7-4575-8FBE-14893F1B5D88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4FB7-4575-8FBE-14893F1B5D88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4FB7-4575-8FBE-14893F1B5D8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8773984844376148"/>
                  <c:y val="1.36519311662364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FB7-4575-8FBE-14893F1B5D8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4942571258942361"/>
                  <c:y val="1.36519311662364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FB7-4575-8FBE-14893F1B5D8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2528783122818796"/>
                  <c:y val="1.36519311662364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FB7-4575-8FBE-14893F1B5D8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6475126216576446"/>
                  <c:y val="0.866897629056015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FB7-4575-8FBE-14893F1B5D8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0344860551180093"/>
                  <c:y val="0.89932096557582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FB7-4575-8FBE-14893F1B5D88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444448009377999"/>
                  <c:y val="0.87884306882647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FB7-4575-8FBE-14893F1B5D88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8582413837712599"/>
                  <c:y val="0.936863776282977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FB7-4575-8FBE-14893F1B5D88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3333374802968567"/>
                  <c:y val="0.98293904396902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FB7-4575-8FBE-14893F1B5D88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B7-4575-8FBE-14893F1B5D88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318038645896054"/>
                  <c:y val="0.663825152958248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B7-4575-8FBE-14893F1B5D8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NAV'!$D$36:$D$37</c:f>
              <c:numCache>
                <c:formatCode>0.00%</c:formatCode>
                <c:ptCount val="2"/>
                <c:pt idx="0">
                  <c:v>0.10035756726701475</c:v>
                </c:pt>
                <c:pt idx="1">
                  <c:v>4.1889508551522875E-2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4FB7-4575-8FBE-14893F1B5D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061128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0611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9386985874350932"/>
          <c:y val="0.85836517207711793"/>
          <c:w val="0.41954050459316744"/>
          <c:h val="7.33791300185210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0740579406083335"/>
          <c:y val="9.132428235969816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179564274159448E-2"/>
          <c:y val="0.21278557789809674"/>
          <c:w val="0.9621748077536656"/>
          <c:h val="0.73150750170118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23A-4F06-906E-3DF97E18C0B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3A-4F06-906E-3DF97E18C0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3A-4F06-906E-3DF97E18C0B9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3A-4F06-906E-3DF97E18C0B9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3A-4F06-906E-3DF97E18C0B9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3A-4F06-906E-3DF97E18C0B9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3A-4F06-906E-3DF97E18C0B9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4.1889508551589572E-2</c:v>
                </c:pt>
                <c:pt idx="1">
                  <c:v>0.10035756726695344</c:v>
                </c:pt>
                <c:pt idx="2">
                  <c:v>7.1123537909271506E-2</c:v>
                </c:pt>
                <c:pt idx="3">
                  <c:v>0.1362003888825345</c:v>
                </c:pt>
                <c:pt idx="4">
                  <c:v>1.4796153000219858E-2</c:v>
                </c:pt>
                <c:pt idx="5">
                  <c:v>2.0939534632294476E-2</c:v>
                </c:pt>
                <c:pt idx="6">
                  <c:v>2.7482927109825361E-3</c:v>
                </c:pt>
                <c:pt idx="7">
                  <c:v>8.4931506849315087E-3</c:v>
                </c:pt>
                <c:pt idx="8">
                  <c:v>-3.5179004260007529E-2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3A-4F06-906E-3DF97E18C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00615872"/>
        <c:axId val="1"/>
      </c:barChart>
      <c:catAx>
        <c:axId val="50061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4000000000000001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0061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10886</xdr:colOff>
      <xdr:row>6</xdr:row>
      <xdr:rowOff>10886</xdr:rowOff>
    </xdr:from>
    <xdr:to>
      <xdr:col>11</xdr:col>
      <xdr:colOff>631371</xdr:colOff>
      <xdr:row>19</xdr:row>
      <xdr:rowOff>141514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5C9FC125-36AB-4F44-9A1A-EB7E8B7E5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21771</xdr:colOff>
      <xdr:row>21</xdr:row>
      <xdr:rowOff>16329</xdr:rowOff>
    </xdr:from>
    <xdr:to>
      <xdr:col>11</xdr:col>
      <xdr:colOff>604157</xdr:colOff>
      <xdr:row>41</xdr:row>
      <xdr:rowOff>130629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EC0592AC-B18E-4A7E-A13D-239CC224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283029</xdr:colOff>
      <xdr:row>33</xdr:row>
      <xdr:rowOff>103414</xdr:rowOff>
    </xdr:from>
    <xdr:to>
      <xdr:col>4</xdr:col>
      <xdr:colOff>566057</xdr:colOff>
      <xdr:row>57</xdr:row>
      <xdr:rowOff>103414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2E82A3FE-C88F-4C5C-BC9E-4E3CD5BE9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</xdr:colOff>
      <xdr:row>26</xdr:row>
      <xdr:rowOff>103414</xdr:rowOff>
    </xdr:from>
    <xdr:to>
      <xdr:col>7</xdr:col>
      <xdr:colOff>38100</xdr:colOff>
      <xdr:row>51</xdr:row>
      <xdr:rowOff>141514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BE96C426-565B-4059-80BE-91B815229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</xdr:colOff>
      <xdr:row>0</xdr:row>
      <xdr:rowOff>87086</xdr:rowOff>
    </xdr:from>
    <xdr:to>
      <xdr:col>18</xdr:col>
      <xdr:colOff>32657</xdr:colOff>
      <xdr:row>53</xdr:row>
      <xdr:rowOff>103414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234C190C-F201-4952-921F-3F76E39E0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16329</xdr:rowOff>
    </xdr:from>
    <xdr:to>
      <xdr:col>7</xdr:col>
      <xdr:colOff>10886</xdr:colOff>
      <xdr:row>31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34B0AB65-263E-4EE8-993D-C6407C18E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</xdr:colOff>
      <xdr:row>1</xdr:row>
      <xdr:rowOff>27214</xdr:rowOff>
    </xdr:from>
    <xdr:to>
      <xdr:col>18</xdr:col>
      <xdr:colOff>288471</xdr:colOff>
      <xdr:row>47</xdr:row>
      <xdr:rowOff>16329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758BDA92-8B3F-45D3-81D8-F1ED9AF54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10886</xdr:colOff>
      <xdr:row>11</xdr:row>
      <xdr:rowOff>125186</xdr:rowOff>
    </xdr:from>
    <xdr:to>
      <xdr:col>9</xdr:col>
      <xdr:colOff>315686</xdr:colOff>
      <xdr:row>29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E7E06953-34DA-48A7-BC98-7FDA1648D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10886</xdr:colOff>
      <xdr:row>1</xdr:row>
      <xdr:rowOff>0</xdr:rowOff>
    </xdr:from>
    <xdr:to>
      <xdr:col>18</xdr:col>
      <xdr:colOff>429986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1F4C2F7F-40D7-4F89-8191-1492C44FC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7"/>
  <sheetViews>
    <sheetView tabSelected="1" zoomScale="60" zoomScaleNormal="60" workbookViewId="0">
      <selection activeCell="B88" sqref="B88"/>
    </sheetView>
  </sheetViews>
  <sheetFormatPr defaultRowHeight="12.45" x14ac:dyDescent="0.3"/>
  <cols>
    <col min="1" max="1" width="29.15234375" style="3" customWidth="1"/>
    <col min="2" max="6" width="16.69140625" customWidth="1"/>
  </cols>
  <sheetData>
    <row r="1" spans="1:14" ht="15.9" thickBot="1" x14ac:dyDescent="0.4">
      <c r="A1" s="65" t="s">
        <v>12</v>
      </c>
      <c r="B1" s="65"/>
      <c r="C1" s="65"/>
      <c r="D1" s="66"/>
      <c r="E1" s="66"/>
      <c r="F1" s="66"/>
    </row>
    <row r="2" spans="1:14" ht="14.6" thickBot="1" x14ac:dyDescent="0.35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15" x14ac:dyDescent="0.3">
      <c r="A3" s="79" t="s">
        <v>19</v>
      </c>
      <c r="B3" s="80">
        <v>-1.7992083483275856E-4</v>
      </c>
      <c r="C3" s="80">
        <v>2.3847194515145276E-3</v>
      </c>
      <c r="D3" s="80">
        <v>9.1623198384964757E-3</v>
      </c>
      <c r="E3" s="80">
        <v>1.0533780072824461E-2</v>
      </c>
      <c r="F3" s="80">
        <v>3.7623308744518913E-2</v>
      </c>
      <c r="G3" s="53"/>
      <c r="H3" s="53"/>
      <c r="I3" s="2"/>
      <c r="J3" s="2"/>
      <c r="K3" s="2"/>
      <c r="L3" s="2"/>
    </row>
    <row r="4" spans="1:14" ht="14.15" x14ac:dyDescent="0.3">
      <c r="A4" s="79" t="s">
        <v>20</v>
      </c>
      <c r="B4" s="80">
        <v>1.4796153000219858E-2</v>
      </c>
      <c r="C4" s="80">
        <v>0.1362003888825345</v>
      </c>
      <c r="D4" s="80">
        <v>3.1869134474794003E-2</v>
      </c>
      <c r="E4" s="80">
        <v>2.3495627703375432E-2</v>
      </c>
      <c r="F4" s="80">
        <v>7.1123537909271506E-2</v>
      </c>
      <c r="G4" s="53"/>
      <c r="H4" s="53"/>
      <c r="I4" s="2"/>
      <c r="J4" s="2"/>
      <c r="K4" s="2"/>
      <c r="L4" s="2"/>
    </row>
    <row r="5" spans="1:14" ht="14.6" thickBot="1" x14ac:dyDescent="0.35">
      <c r="A5" s="187" t="s">
        <v>21</v>
      </c>
      <c r="B5" s="71">
        <v>-4.1597174531541325E-3</v>
      </c>
      <c r="C5" s="71">
        <v>-1.8864570164348948E-2</v>
      </c>
      <c r="D5" s="71">
        <v>0.10544995293124201</v>
      </c>
      <c r="E5" s="71">
        <v>-3.7325614292753051E-3</v>
      </c>
      <c r="F5" s="71">
        <v>-4.1008212903014041E-2</v>
      </c>
      <c r="G5" s="53"/>
      <c r="H5" s="53"/>
      <c r="I5" s="2"/>
      <c r="J5" s="2"/>
      <c r="K5" s="2"/>
      <c r="L5" s="2"/>
    </row>
    <row r="6" spans="1:14" ht="14.15" x14ac:dyDescent="0.35">
      <c r="A6" s="63"/>
      <c r="B6" s="62"/>
      <c r="C6" s="62"/>
      <c r="D6" s="64"/>
      <c r="E6" s="64"/>
      <c r="F6" s="64"/>
      <c r="G6" s="10"/>
      <c r="J6" s="2"/>
      <c r="K6" s="2"/>
      <c r="L6" s="2"/>
      <c r="M6" s="2"/>
      <c r="N6" s="2"/>
    </row>
    <row r="7" spans="1:14" ht="14.15" x14ac:dyDescent="0.35">
      <c r="A7" s="63"/>
      <c r="B7" s="64"/>
      <c r="C7" s="64"/>
      <c r="D7" s="64"/>
      <c r="E7" s="64"/>
      <c r="F7" s="64"/>
      <c r="J7" s="4"/>
      <c r="K7" s="4"/>
      <c r="L7" s="4"/>
      <c r="M7" s="4"/>
      <c r="N7" s="4"/>
    </row>
    <row r="8" spans="1:14" ht="14.15" x14ac:dyDescent="0.35">
      <c r="A8" s="63"/>
      <c r="B8" s="64"/>
      <c r="C8" s="64"/>
      <c r="D8" s="64"/>
      <c r="E8" s="64"/>
      <c r="F8" s="64"/>
    </row>
    <row r="9" spans="1:14" ht="14.15" x14ac:dyDescent="0.35">
      <c r="A9" s="63"/>
      <c r="B9" s="64"/>
      <c r="C9" s="64"/>
      <c r="D9" s="64"/>
      <c r="E9" s="64"/>
      <c r="F9" s="64"/>
    </row>
    <row r="10" spans="1:14" ht="14.15" x14ac:dyDescent="0.35">
      <c r="A10" s="63"/>
      <c r="B10" s="64"/>
      <c r="C10" s="64"/>
      <c r="D10" s="64"/>
      <c r="E10" s="64"/>
      <c r="F10" s="64"/>
      <c r="N10" s="10"/>
    </row>
    <row r="11" spans="1:14" ht="14.15" x14ac:dyDescent="0.35">
      <c r="A11" s="63"/>
      <c r="B11" s="64"/>
      <c r="C11" s="64"/>
      <c r="D11" s="64"/>
      <c r="E11" s="64"/>
      <c r="F11" s="64"/>
    </row>
    <row r="12" spans="1:14" ht="14.15" x14ac:dyDescent="0.35">
      <c r="A12" s="63"/>
      <c r="B12" s="64"/>
      <c r="C12" s="64"/>
      <c r="D12" s="64"/>
      <c r="E12" s="64"/>
      <c r="F12" s="64"/>
    </row>
    <row r="13" spans="1:14" ht="14.15" x14ac:dyDescent="0.35">
      <c r="A13" s="63"/>
      <c r="B13" s="64"/>
      <c r="C13" s="64"/>
      <c r="D13" s="64"/>
      <c r="E13" s="64"/>
      <c r="F13" s="64"/>
    </row>
    <row r="14" spans="1:14" ht="14.15" x14ac:dyDescent="0.35">
      <c r="A14" s="63"/>
      <c r="B14" s="64"/>
      <c r="C14" s="64"/>
      <c r="D14" s="64"/>
      <c r="E14" s="64"/>
      <c r="F14" s="64"/>
    </row>
    <row r="15" spans="1:14" ht="14.15" x14ac:dyDescent="0.35">
      <c r="A15" s="63"/>
      <c r="B15" s="64"/>
      <c r="C15" s="64"/>
      <c r="D15" s="64"/>
      <c r="E15" s="64"/>
      <c r="F15" s="64"/>
    </row>
    <row r="16" spans="1:14" ht="14.15" x14ac:dyDescent="0.35">
      <c r="A16" s="63"/>
      <c r="B16" s="64"/>
      <c r="C16" s="64"/>
      <c r="D16" s="64"/>
      <c r="E16" s="64"/>
      <c r="F16" s="64"/>
    </row>
    <row r="17" spans="1:6" ht="14.15" x14ac:dyDescent="0.35">
      <c r="A17" s="63"/>
      <c r="B17" s="64"/>
      <c r="C17" s="64"/>
      <c r="D17" s="64"/>
      <c r="E17" s="64"/>
      <c r="F17" s="64"/>
    </row>
    <row r="18" spans="1:6" ht="14.15" x14ac:dyDescent="0.35">
      <c r="A18" s="63"/>
      <c r="B18" s="64"/>
      <c r="C18" s="64"/>
      <c r="D18" s="64"/>
      <c r="E18" s="64"/>
      <c r="F18" s="64"/>
    </row>
    <row r="19" spans="1:6" ht="14.15" x14ac:dyDescent="0.35">
      <c r="A19" s="63"/>
      <c r="B19" s="64"/>
      <c r="C19" s="64"/>
      <c r="D19" s="64"/>
      <c r="E19" s="64"/>
      <c r="F19" s="64"/>
    </row>
    <row r="20" spans="1:6" ht="14.15" x14ac:dyDescent="0.35">
      <c r="A20" s="63"/>
      <c r="B20" s="64"/>
      <c r="C20" s="64"/>
      <c r="D20" s="64"/>
      <c r="E20" s="64"/>
      <c r="F20" s="64"/>
    </row>
    <row r="21" spans="1:6" ht="14.15" x14ac:dyDescent="0.35">
      <c r="A21" s="63"/>
      <c r="B21" s="64"/>
      <c r="C21" s="64"/>
      <c r="D21" s="64"/>
      <c r="E21" s="64"/>
      <c r="F21" s="64"/>
    </row>
    <row r="22" spans="1:6" ht="14.15" x14ac:dyDescent="0.35">
      <c r="A22" s="188" t="s">
        <v>22</v>
      </c>
      <c r="B22" s="189" t="s">
        <v>23</v>
      </c>
      <c r="C22" s="190" t="s">
        <v>24</v>
      </c>
      <c r="D22" s="68"/>
      <c r="E22" s="64"/>
      <c r="F22" s="64"/>
    </row>
    <row r="23" spans="1:6" ht="14.15" x14ac:dyDescent="0.35">
      <c r="A23" s="191" t="s">
        <v>14</v>
      </c>
      <c r="B23" s="27">
        <v>1.4796153000219858E-2</v>
      </c>
      <c r="C23" s="59">
        <v>-4.1597174531541325E-3</v>
      </c>
      <c r="D23" s="68"/>
      <c r="E23" s="64"/>
      <c r="F23" s="64"/>
    </row>
    <row r="24" spans="1:6" ht="28.3" x14ac:dyDescent="0.35">
      <c r="A24" s="26" t="s">
        <v>25</v>
      </c>
      <c r="B24" s="27">
        <v>5.1861821722855694E-2</v>
      </c>
      <c r="C24" s="59">
        <v>0.11200870785411743</v>
      </c>
      <c r="D24" s="68"/>
      <c r="E24" s="64"/>
      <c r="F24" s="64"/>
    </row>
    <row r="25" spans="1:6" ht="14.15" x14ac:dyDescent="0.35">
      <c r="A25" s="26" t="s">
        <v>26</v>
      </c>
      <c r="B25" s="27">
        <v>9.2671467954679621E-2</v>
      </c>
      <c r="C25" s="59">
        <v>-6.5564965989410973E-2</v>
      </c>
      <c r="D25" s="68"/>
      <c r="E25" s="64"/>
      <c r="F25" s="64"/>
    </row>
    <row r="26" spans="1:6" ht="14.15" x14ac:dyDescent="0.35">
      <c r="A26" s="26" t="s">
        <v>27</v>
      </c>
      <c r="B26" s="27">
        <v>0.10754565805086314</v>
      </c>
      <c r="C26" s="59">
        <v>0.12097697769578852</v>
      </c>
      <c r="D26" s="68"/>
      <c r="E26" s="64"/>
      <c r="F26" s="64"/>
    </row>
    <row r="27" spans="1:6" ht="14.15" x14ac:dyDescent="0.35">
      <c r="A27" s="26" t="s">
        <v>28</v>
      </c>
      <c r="B27" s="27">
        <v>0.11837172095269732</v>
      </c>
      <c r="C27" s="59">
        <v>3.8551511575264819E-2</v>
      </c>
      <c r="D27" s="68"/>
      <c r="E27" s="64"/>
      <c r="F27" s="64"/>
    </row>
    <row r="28" spans="1:6" ht="14.15" x14ac:dyDescent="0.35">
      <c r="A28" s="26" t="s">
        <v>29</v>
      </c>
      <c r="B28" s="27">
        <v>0.12352279878865446</v>
      </c>
      <c r="C28" s="59">
        <v>-0.16920916838582745</v>
      </c>
      <c r="D28" s="68"/>
      <c r="E28" s="64"/>
      <c r="F28" s="64"/>
    </row>
    <row r="29" spans="1:6" ht="14.15" x14ac:dyDescent="0.35">
      <c r="A29" s="192" t="s">
        <v>15</v>
      </c>
      <c r="B29" s="27">
        <v>0.1362003888825345</v>
      </c>
      <c r="C29" s="59">
        <v>-1.8864570164348948E-2</v>
      </c>
      <c r="D29" s="68"/>
      <c r="E29" s="64"/>
      <c r="F29" s="64"/>
    </row>
    <row r="30" spans="1:6" ht="14.15" x14ac:dyDescent="0.35">
      <c r="A30" s="26" t="s">
        <v>30</v>
      </c>
      <c r="B30" s="27">
        <v>0.15010453009913061</v>
      </c>
      <c r="C30" s="59">
        <v>3.1813697778173555E-3</v>
      </c>
      <c r="D30" s="68"/>
      <c r="E30" s="64"/>
      <c r="F30" s="64"/>
    </row>
    <row r="31" spans="1:6" ht="14.15" x14ac:dyDescent="0.35">
      <c r="A31" s="26" t="s">
        <v>31</v>
      </c>
      <c r="B31" s="27">
        <v>0.15043175540200182</v>
      </c>
      <c r="C31" s="59">
        <v>0.1173878601423195</v>
      </c>
      <c r="D31" s="68"/>
      <c r="E31" s="64"/>
      <c r="F31" s="64"/>
    </row>
    <row r="32" spans="1:6" ht="14.15" x14ac:dyDescent="0.35">
      <c r="A32" s="26" t="s">
        <v>32</v>
      </c>
      <c r="B32" s="27">
        <v>0.15498087780003633</v>
      </c>
      <c r="C32" s="59">
        <v>2.0260221217583085E-2</v>
      </c>
      <c r="D32" s="68"/>
      <c r="E32" s="64"/>
      <c r="F32" s="64"/>
    </row>
    <row r="33" spans="1:6" ht="14.15" x14ac:dyDescent="0.35">
      <c r="A33" s="26" t="s">
        <v>33</v>
      </c>
      <c r="B33" s="27">
        <v>0.20118887998885571</v>
      </c>
      <c r="C33" s="59">
        <v>-7.6866073609164198E-2</v>
      </c>
      <c r="D33" s="68"/>
      <c r="E33" s="64"/>
      <c r="F33" s="64"/>
    </row>
    <row r="34" spans="1:6" ht="14.15" x14ac:dyDescent="0.35">
      <c r="A34" s="26" t="s">
        <v>34</v>
      </c>
      <c r="B34" s="27">
        <v>0.20192199512469533</v>
      </c>
      <c r="C34" s="59">
        <v>-0.17234589262195599</v>
      </c>
      <c r="D34" s="68"/>
      <c r="E34" s="64"/>
      <c r="F34" s="64"/>
    </row>
    <row r="35" spans="1:6" ht="14.6" thickBot="1" x14ac:dyDescent="0.4">
      <c r="A35" s="69" t="s">
        <v>35</v>
      </c>
      <c r="B35" s="70">
        <v>0.20717428445153918</v>
      </c>
      <c r="C35" s="71">
        <v>-0.14885423400880904</v>
      </c>
      <c r="D35" s="68"/>
      <c r="E35" s="64"/>
      <c r="F35" s="64"/>
    </row>
    <row r="36" spans="1:6" ht="14.15" x14ac:dyDescent="0.35">
      <c r="A36" s="63"/>
      <c r="B36" s="64"/>
      <c r="C36" s="64"/>
      <c r="D36" s="68"/>
      <c r="E36" s="64"/>
      <c r="F36" s="64"/>
    </row>
    <row r="37" spans="1:6" ht="14.15" x14ac:dyDescent="0.35">
      <c r="A37" s="63"/>
      <c r="B37" s="64"/>
      <c r="C37" s="64"/>
      <c r="D37" s="68"/>
      <c r="E37" s="64"/>
      <c r="F37" s="64"/>
    </row>
  </sheetData>
  <autoFilter ref="A22:C22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6"/>
  <sheetViews>
    <sheetView zoomScale="60" zoomScaleNormal="60" workbookViewId="0">
      <selection activeCell="I11" sqref="I11"/>
    </sheetView>
  </sheetViews>
  <sheetFormatPr defaultColWidth="9.15234375" defaultRowHeight="14.15" x14ac:dyDescent="0.3"/>
  <cols>
    <col min="1" max="1" width="4.69140625" style="30" customWidth="1"/>
    <col min="2" max="2" width="37" style="28" bestFit="1" customWidth="1"/>
    <col min="3" max="4" width="12.69140625" style="30" customWidth="1"/>
    <col min="5" max="5" width="16.69140625" style="6" customWidth="1"/>
    <col min="6" max="6" width="14.69140625" style="12" customWidth="1"/>
    <col min="7" max="7" width="14.69140625" style="6" customWidth="1"/>
    <col min="8" max="8" width="12.69140625" style="12" customWidth="1"/>
    <col min="9" max="9" width="39.15234375" style="28" bestFit="1" customWidth="1"/>
    <col min="10" max="10" width="34.69140625" style="28" customWidth="1"/>
    <col min="11" max="11" width="35.84375" style="28" customWidth="1"/>
    <col min="12" max="16384" width="9.15234375" style="28"/>
  </cols>
  <sheetData>
    <row r="1" spans="1:11" ht="15.9" thickBot="1" x14ac:dyDescent="0.35">
      <c r="A1" s="169" t="s">
        <v>122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ht="42.9" thickBot="1" x14ac:dyDescent="0.35">
      <c r="A2" s="25" t="s">
        <v>55</v>
      </c>
      <c r="B2" s="207" t="s">
        <v>75</v>
      </c>
      <c r="C2" s="15" t="s">
        <v>106</v>
      </c>
      <c r="D2" s="41" t="s">
        <v>105</v>
      </c>
      <c r="E2" s="41" t="s">
        <v>57</v>
      </c>
      <c r="F2" s="41" t="s">
        <v>123</v>
      </c>
      <c r="G2" s="41" t="s">
        <v>124</v>
      </c>
      <c r="H2" s="41" t="s">
        <v>125</v>
      </c>
      <c r="I2" s="17" t="s">
        <v>61</v>
      </c>
      <c r="J2" s="18" t="s">
        <v>62</v>
      </c>
    </row>
    <row r="3" spans="1:11" ht="14.25" customHeight="1" x14ac:dyDescent="0.3">
      <c r="A3" s="21">
        <v>1</v>
      </c>
      <c r="B3" s="194" t="s">
        <v>126</v>
      </c>
      <c r="C3" s="210" t="s">
        <v>111</v>
      </c>
      <c r="D3" s="219" t="s">
        <v>127</v>
      </c>
      <c r="E3" s="76">
        <v>10480043.5</v>
      </c>
      <c r="F3" s="77">
        <v>164425</v>
      </c>
      <c r="G3" s="76">
        <v>63.737530789113578</v>
      </c>
      <c r="H3" s="47">
        <v>100</v>
      </c>
      <c r="I3" s="193" t="s">
        <v>63</v>
      </c>
      <c r="J3" s="78" t="s">
        <v>8</v>
      </c>
      <c r="K3" s="44"/>
    </row>
    <row r="4" spans="1:11" ht="14.25" customHeight="1" x14ac:dyDescent="0.3">
      <c r="A4" s="130">
        <v>2</v>
      </c>
      <c r="B4" s="194" t="s">
        <v>128</v>
      </c>
      <c r="C4" s="210" t="s">
        <v>111</v>
      </c>
      <c r="D4" s="219" t="s">
        <v>127</v>
      </c>
      <c r="E4" s="153">
        <v>827512.4804</v>
      </c>
      <c r="F4" s="154">
        <v>658</v>
      </c>
      <c r="G4" s="153">
        <v>1257.6177513677812</v>
      </c>
      <c r="H4" s="155">
        <v>5000</v>
      </c>
      <c r="I4" s="197" t="s">
        <v>69</v>
      </c>
      <c r="J4" s="156" t="s">
        <v>0</v>
      </c>
      <c r="K4" s="44"/>
    </row>
    <row r="5" spans="1:11" ht="14.6" thickBot="1" x14ac:dyDescent="0.35">
      <c r="A5" s="170" t="s">
        <v>52</v>
      </c>
      <c r="B5" s="171"/>
      <c r="C5" s="101" t="s">
        <v>3</v>
      </c>
      <c r="D5" s="101" t="s">
        <v>3</v>
      </c>
      <c r="E5" s="90">
        <f>SUM(E3:E3)</f>
        <v>10480043.5</v>
      </c>
      <c r="F5" s="91">
        <f>SUM(F3:F3)</f>
        <v>164425</v>
      </c>
      <c r="G5" s="101" t="s">
        <v>3</v>
      </c>
      <c r="H5" s="101" t="s">
        <v>3</v>
      </c>
      <c r="I5" s="101" t="s">
        <v>3</v>
      </c>
      <c r="J5" s="101" t="s">
        <v>3</v>
      </c>
    </row>
    <row r="6" spans="1:11" ht="14.6" thickBot="1" x14ac:dyDescent="0.35">
      <c r="A6" s="182"/>
      <c r="B6" s="182"/>
      <c r="C6" s="182"/>
      <c r="D6" s="182"/>
      <c r="E6" s="182"/>
      <c r="F6" s="182"/>
      <c r="G6" s="182"/>
      <c r="H6" s="182"/>
      <c r="I6" s="146"/>
      <c r="J6" s="146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2"/>
  <sheetViews>
    <sheetView zoomScale="60" zoomScaleNormal="60" workbookViewId="0">
      <selection activeCell="B17" sqref="B17"/>
    </sheetView>
  </sheetViews>
  <sheetFormatPr defaultColWidth="9.15234375" defaultRowHeight="14.15" x14ac:dyDescent="0.3"/>
  <cols>
    <col min="1" max="1" width="4.3828125" style="30" customWidth="1"/>
    <col min="2" max="2" width="46.69140625" style="30" customWidth="1"/>
    <col min="3" max="4" width="14.69140625" style="29" customWidth="1"/>
    <col min="5" max="8" width="12.69140625" style="30" customWidth="1"/>
    <col min="9" max="9" width="16.15234375" style="30" bestFit="1" customWidth="1"/>
    <col min="10" max="10" width="19.15234375" style="30" customWidth="1"/>
    <col min="11" max="11" width="21.3828125" style="30" bestFit="1" customWidth="1"/>
    <col min="12" max="16384" width="9.15234375" style="30"/>
  </cols>
  <sheetData>
    <row r="1" spans="1:11" s="45" customFormat="1" ht="15.9" thickBot="1" x14ac:dyDescent="0.35">
      <c r="A1" s="169" t="s">
        <v>129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s="22" customFormat="1" ht="15.75" customHeight="1" thickBot="1" x14ac:dyDescent="0.35">
      <c r="A2" s="176" t="s">
        <v>55</v>
      </c>
      <c r="B2" s="93"/>
      <c r="C2" s="94"/>
      <c r="D2" s="95"/>
      <c r="E2" s="178" t="s">
        <v>74</v>
      </c>
      <c r="F2" s="178"/>
      <c r="G2" s="178"/>
      <c r="H2" s="178"/>
      <c r="I2" s="178"/>
      <c r="J2" s="178"/>
      <c r="K2" s="178"/>
    </row>
    <row r="3" spans="1:11" s="22" customFormat="1" ht="50.15" thickBot="1" x14ac:dyDescent="0.35">
      <c r="A3" s="177"/>
      <c r="B3" s="96" t="s">
        <v>75</v>
      </c>
      <c r="C3" s="199" t="s">
        <v>76</v>
      </c>
      <c r="D3" s="199" t="s">
        <v>77</v>
      </c>
      <c r="E3" s="17" t="s">
        <v>78</v>
      </c>
      <c r="F3" s="17" t="s">
        <v>79</v>
      </c>
      <c r="G3" s="17" t="s">
        <v>80</v>
      </c>
      <c r="H3" s="17" t="s">
        <v>81</v>
      </c>
      <c r="I3" s="17" t="s">
        <v>82</v>
      </c>
      <c r="J3" s="18" t="s">
        <v>83</v>
      </c>
      <c r="K3" s="200" t="s">
        <v>130</v>
      </c>
    </row>
    <row r="4" spans="1:11" s="22" customFormat="1" collapsed="1" x14ac:dyDescent="0.3">
      <c r="A4" s="21">
        <v>1</v>
      </c>
      <c r="B4" s="214" t="s">
        <v>128</v>
      </c>
      <c r="C4" s="97">
        <v>38945</v>
      </c>
      <c r="D4" s="97">
        <v>39016</v>
      </c>
      <c r="E4" s="92">
        <v>4.1889508551589572E-2</v>
      </c>
      <c r="F4" s="92">
        <v>7.2503055124377713E-2</v>
      </c>
      <c r="G4" s="92">
        <v>5.9978123023953556E-2</v>
      </c>
      <c r="H4" s="92">
        <v>-9.3924437714247522E-2</v>
      </c>
      <c r="I4" s="92">
        <v>-8.8485469473491341E-2</v>
      </c>
      <c r="J4" s="98">
        <v>-0.74847644972643712</v>
      </c>
      <c r="K4" s="109">
        <v>-9.3206311207655212E-2</v>
      </c>
    </row>
    <row r="5" spans="1:11" s="22" customFormat="1" x14ac:dyDescent="0.3">
      <c r="A5" s="147">
        <v>2</v>
      </c>
      <c r="B5" s="220" t="s">
        <v>126</v>
      </c>
      <c r="C5" s="157">
        <v>40555</v>
      </c>
      <c r="D5" s="157">
        <v>40626</v>
      </c>
      <c r="E5" s="158">
        <v>0.10035756726695344</v>
      </c>
      <c r="F5" s="158">
        <v>0.15082425512459685</v>
      </c>
      <c r="G5" s="158">
        <v>9.1049687144939995E-2</v>
      </c>
      <c r="H5" s="158">
        <v>-8.1569982704919886E-3</v>
      </c>
      <c r="I5" s="158">
        <v>6.469043667463259E-3</v>
      </c>
      <c r="J5" s="159">
        <v>-0.36262469210886961</v>
      </c>
      <c r="K5" s="160">
        <v>-4.5389925936516584E-2</v>
      </c>
    </row>
    <row r="6" spans="1:11" s="22" customFormat="1" ht="14.6" collapsed="1" thickBot="1" x14ac:dyDescent="0.35">
      <c r="A6" s="147"/>
      <c r="B6" s="221" t="s">
        <v>85</v>
      </c>
      <c r="C6" s="148" t="s">
        <v>3</v>
      </c>
      <c r="D6" s="148" t="s">
        <v>3</v>
      </c>
      <c r="E6" s="149">
        <f>AVERAGE(E4:E5)</f>
        <v>7.1123537909271506E-2</v>
      </c>
      <c r="F6" s="149">
        <f>AVERAGE(F4:F5)</f>
        <v>0.11166365512448728</v>
      </c>
      <c r="G6" s="149">
        <f>AVERAGE(G4:G5)</f>
        <v>7.5513905084446775E-2</v>
      </c>
      <c r="H6" s="149">
        <f>AVERAGE(H4:H4)</f>
        <v>-9.3924437714247522E-2</v>
      </c>
      <c r="I6" s="149">
        <f>AVERAGE(I4:I5)</f>
        <v>-4.1008212903014041E-2</v>
      </c>
      <c r="J6" s="148" t="s">
        <v>3</v>
      </c>
      <c r="K6" s="149">
        <f>AVERAGE(K4:K5)</f>
        <v>-6.9298118572085898E-2</v>
      </c>
    </row>
    <row r="7" spans="1:11" s="22" customFormat="1" hidden="1" x14ac:dyDescent="0.3">
      <c r="A7" s="185" t="s">
        <v>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</row>
    <row r="8" spans="1:11" s="22" customFormat="1" ht="14.6" hidden="1" thickBot="1" x14ac:dyDescent="0.35">
      <c r="A8" s="184" t="s">
        <v>6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 s="22" customFormat="1" ht="15.75" hidden="1" customHeight="1" x14ac:dyDescent="0.3">
      <c r="C9" s="58"/>
      <c r="D9" s="58"/>
    </row>
    <row r="10" spans="1:11" ht="14.6" thickBot="1" x14ac:dyDescent="0.35">
      <c r="A10" s="183"/>
      <c r="B10" s="183"/>
      <c r="C10" s="183"/>
      <c r="D10" s="183"/>
      <c r="E10" s="183"/>
      <c r="F10" s="183"/>
      <c r="G10" s="183"/>
      <c r="H10" s="183"/>
      <c r="I10" s="150"/>
      <c r="J10" s="150"/>
      <c r="K10" s="150"/>
    </row>
    <row r="11" spans="1:11" x14ac:dyDescent="0.3">
      <c r="B11" s="28"/>
      <c r="C11" s="99"/>
      <c r="E11" s="99"/>
    </row>
    <row r="12" spans="1:11" x14ac:dyDescent="0.3">
      <c r="E12" s="99"/>
      <c r="F12" s="99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18"/>
  <sheetViews>
    <sheetView zoomScale="60" zoomScaleNormal="60" workbookViewId="0">
      <selection activeCell="E45" sqref="E45"/>
    </sheetView>
  </sheetViews>
  <sheetFormatPr defaultColWidth="9.15234375" defaultRowHeight="14.15" x14ac:dyDescent="0.3"/>
  <cols>
    <col min="1" max="1" width="4" style="20" customWidth="1"/>
    <col min="2" max="2" width="50.69140625" style="20" customWidth="1"/>
    <col min="3" max="3" width="24.69140625" style="20" customWidth="1"/>
    <col min="4" max="4" width="24.69140625" style="46" customWidth="1"/>
    <col min="5" max="7" width="24.69140625" style="20" customWidth="1"/>
    <col min="8" max="16384" width="9.15234375" style="20"/>
  </cols>
  <sheetData>
    <row r="1" spans="1:8" s="28" customFormat="1" ht="15.9" thickBot="1" x14ac:dyDescent="0.35">
      <c r="A1" s="175" t="s">
        <v>131</v>
      </c>
      <c r="B1" s="175"/>
      <c r="C1" s="175"/>
      <c r="D1" s="175"/>
      <c r="E1" s="175"/>
      <c r="F1" s="175"/>
      <c r="G1" s="175"/>
    </row>
    <row r="2" spans="1:8" s="28" customFormat="1" ht="15.75" customHeight="1" thickBot="1" x14ac:dyDescent="0.35">
      <c r="A2" s="186" t="s">
        <v>55</v>
      </c>
      <c r="B2" s="82"/>
      <c r="C2" s="204" t="s">
        <v>90</v>
      </c>
      <c r="D2" s="205"/>
      <c r="E2" s="204" t="s">
        <v>132</v>
      </c>
      <c r="F2" s="205"/>
      <c r="G2" s="83"/>
    </row>
    <row r="3" spans="1:8" s="28" customFormat="1" ht="42.9" thickBot="1" x14ac:dyDescent="0.35">
      <c r="A3" s="177"/>
      <c r="B3" s="17" t="s">
        <v>75</v>
      </c>
      <c r="C3" s="96" t="s">
        <v>92</v>
      </c>
      <c r="D3" s="96" t="s">
        <v>93</v>
      </c>
      <c r="E3" s="96" t="s">
        <v>94</v>
      </c>
      <c r="F3" s="96" t="s">
        <v>93</v>
      </c>
      <c r="G3" s="18" t="s">
        <v>95</v>
      </c>
    </row>
    <row r="4" spans="1:8" s="28" customFormat="1" x14ac:dyDescent="0.3">
      <c r="A4" s="21">
        <v>1</v>
      </c>
      <c r="B4" s="222" t="s">
        <v>126</v>
      </c>
      <c r="C4" s="36">
        <v>955.82717999999966</v>
      </c>
      <c r="D4" s="92">
        <v>0.10035756726701475</v>
      </c>
      <c r="E4" s="37">
        <v>0</v>
      </c>
      <c r="F4" s="92">
        <v>0</v>
      </c>
      <c r="G4" s="38">
        <v>0</v>
      </c>
    </row>
    <row r="5" spans="1:8" s="28" customFormat="1" x14ac:dyDescent="0.3">
      <c r="A5" s="130">
        <v>2</v>
      </c>
      <c r="B5" s="216" t="s">
        <v>128</v>
      </c>
      <c r="C5" s="139">
        <v>33.270410000000034</v>
      </c>
      <c r="D5" s="161">
        <v>4.1889508551522875E-2</v>
      </c>
      <c r="E5" s="162">
        <v>0</v>
      </c>
      <c r="F5" s="161">
        <v>0</v>
      </c>
      <c r="G5" s="39">
        <v>0</v>
      </c>
    </row>
    <row r="6" spans="1:8" s="28" customFormat="1" ht="14.6" thickBot="1" x14ac:dyDescent="0.35">
      <c r="A6" s="104"/>
      <c r="B6" s="84" t="s">
        <v>52</v>
      </c>
      <c r="C6" s="85">
        <v>955.82717999999966</v>
      </c>
      <c r="D6" s="89">
        <v>0.10035756726701475</v>
      </c>
      <c r="E6" s="86">
        <v>0</v>
      </c>
      <c r="F6" s="89">
        <v>0</v>
      </c>
      <c r="G6" s="105">
        <v>0</v>
      </c>
    </row>
    <row r="7" spans="1:8" s="28" customFormat="1" ht="15" customHeight="1" thickBot="1" x14ac:dyDescent="0.35">
      <c r="A7" s="172"/>
      <c r="B7" s="172"/>
      <c r="C7" s="172"/>
      <c r="D7" s="172"/>
      <c r="E7" s="172"/>
      <c r="F7" s="172"/>
      <c r="G7" s="172"/>
      <c r="H7" s="7"/>
    </row>
    <row r="8" spans="1:8" s="28" customFormat="1" x14ac:dyDescent="0.3">
      <c r="D8" s="6"/>
    </row>
    <row r="9" spans="1:8" s="28" customFormat="1" x14ac:dyDescent="0.3">
      <c r="D9" s="6"/>
    </row>
    <row r="10" spans="1:8" s="28" customFormat="1" x14ac:dyDescent="0.3">
      <c r="D10" s="6"/>
    </row>
    <row r="11" spans="1:8" s="28" customFormat="1" x14ac:dyDescent="0.3">
      <c r="D11" s="6"/>
    </row>
    <row r="12" spans="1:8" s="28" customFormat="1" x14ac:dyDescent="0.3">
      <c r="D12" s="6"/>
    </row>
    <row r="13" spans="1:8" s="28" customFormat="1" x14ac:dyDescent="0.3">
      <c r="D13" s="6"/>
    </row>
    <row r="14" spans="1:8" s="28" customFormat="1" x14ac:dyDescent="0.3">
      <c r="D14" s="6"/>
    </row>
    <row r="15" spans="1:8" s="28" customFormat="1" x14ac:dyDescent="0.3">
      <c r="D15" s="6"/>
    </row>
    <row r="16" spans="1:8" s="28" customFormat="1" x14ac:dyDescent="0.3">
      <c r="D16" s="6"/>
    </row>
    <row r="17" spans="2:5" s="28" customFormat="1" x14ac:dyDescent="0.3">
      <c r="D17" s="6"/>
    </row>
    <row r="18" spans="2:5" s="28" customFormat="1" x14ac:dyDescent="0.3">
      <c r="D18" s="6"/>
    </row>
    <row r="19" spans="2:5" s="28" customFormat="1" x14ac:dyDescent="0.3">
      <c r="D19" s="6"/>
    </row>
    <row r="20" spans="2:5" s="28" customFormat="1" x14ac:dyDescent="0.3">
      <c r="D20" s="6"/>
    </row>
    <row r="21" spans="2:5" s="28" customFormat="1" x14ac:dyDescent="0.3">
      <c r="D21" s="6"/>
    </row>
    <row r="22" spans="2:5" s="28" customFormat="1" x14ac:dyDescent="0.3">
      <c r="D22" s="6"/>
    </row>
    <row r="23" spans="2:5" s="28" customFormat="1" x14ac:dyDescent="0.3">
      <c r="D23" s="6"/>
    </row>
    <row r="24" spans="2:5" s="28" customFormat="1" x14ac:dyDescent="0.3">
      <c r="D24" s="6"/>
    </row>
    <row r="25" spans="2:5" s="28" customFormat="1" x14ac:dyDescent="0.3">
      <c r="D25" s="6"/>
    </row>
    <row r="26" spans="2:5" s="28" customFormat="1" x14ac:dyDescent="0.3">
      <c r="D26" s="6"/>
    </row>
    <row r="27" spans="2:5" s="28" customFormat="1" x14ac:dyDescent="0.3">
      <c r="D27" s="6"/>
    </row>
    <row r="28" spans="2:5" s="28" customFormat="1" x14ac:dyDescent="0.3">
      <c r="D28" s="6"/>
    </row>
    <row r="29" spans="2:5" s="28" customFormat="1" ht="14.6" thickBot="1" x14ac:dyDescent="0.35">
      <c r="B29" s="73"/>
      <c r="C29" s="73"/>
      <c r="D29" s="74"/>
      <c r="E29" s="73"/>
    </row>
    <row r="30" spans="2:5" s="28" customFormat="1" x14ac:dyDescent="0.3"/>
    <row r="31" spans="2:5" s="28" customFormat="1" x14ac:dyDescent="0.3"/>
    <row r="32" spans="2:5" s="28" customFormat="1" x14ac:dyDescent="0.3"/>
    <row r="33" spans="2:6" s="28" customFormat="1" x14ac:dyDescent="0.3"/>
    <row r="34" spans="2:6" s="28" customFormat="1" x14ac:dyDescent="0.3"/>
    <row r="35" spans="2:6" s="28" customFormat="1" ht="28.3" x14ac:dyDescent="0.3">
      <c r="B35" s="223" t="s">
        <v>75</v>
      </c>
      <c r="C35" s="224" t="s">
        <v>96</v>
      </c>
      <c r="D35" s="224" t="s">
        <v>97</v>
      </c>
      <c r="E35" s="224" t="s">
        <v>98</v>
      </c>
    </row>
    <row r="36" spans="2:6" s="28" customFormat="1" x14ac:dyDescent="0.3">
      <c r="B36" s="111" t="str">
        <f t="shared" ref="B36:D37" si="0">B4</f>
        <v>Іndeks Ukrainskoi Birzhi</v>
      </c>
      <c r="C36" s="163">
        <f t="shared" si="0"/>
        <v>955.82717999999966</v>
      </c>
      <c r="D36" s="164">
        <f t="shared" si="0"/>
        <v>0.10035756726701475</v>
      </c>
      <c r="E36" s="165">
        <f>G4</f>
        <v>0</v>
      </c>
    </row>
    <row r="37" spans="2:6" x14ac:dyDescent="0.3">
      <c r="B37" s="111" t="str">
        <f t="shared" si="0"/>
        <v>ТАSК Universal</v>
      </c>
      <c r="C37" s="163">
        <f t="shared" si="0"/>
        <v>33.270410000000034</v>
      </c>
      <c r="D37" s="164">
        <f t="shared" si="0"/>
        <v>4.1889508551522875E-2</v>
      </c>
      <c r="E37" s="165">
        <f>G5</f>
        <v>0</v>
      </c>
      <c r="F37" s="19"/>
    </row>
    <row r="38" spans="2:6" x14ac:dyDescent="0.3">
      <c r="B38" s="138"/>
      <c r="C38" s="139"/>
      <c r="D38" s="140"/>
      <c r="E38" s="141"/>
      <c r="F38" s="19"/>
    </row>
    <row r="39" spans="2:6" x14ac:dyDescent="0.3">
      <c r="B39" s="28"/>
      <c r="C39" s="142"/>
      <c r="D39" s="6"/>
      <c r="F39" s="19"/>
    </row>
    <row r="40" spans="2:6" x14ac:dyDescent="0.3">
      <c r="B40" s="28"/>
      <c r="C40" s="28"/>
      <c r="D40" s="6"/>
      <c r="F40" s="19"/>
    </row>
    <row r="41" spans="2:6" x14ac:dyDescent="0.3">
      <c r="B41" s="28"/>
      <c r="C41" s="28"/>
      <c r="D41" s="6"/>
      <c r="F41" s="19"/>
    </row>
    <row r="42" spans="2:6" x14ac:dyDescent="0.3">
      <c r="B42" s="28"/>
      <c r="C42" s="28"/>
      <c r="D42" s="6"/>
      <c r="F42" s="19"/>
    </row>
    <row r="43" spans="2:6" x14ac:dyDescent="0.3">
      <c r="B43" s="28"/>
      <c r="C43" s="28"/>
      <c r="D43" s="6"/>
      <c r="F43" s="19"/>
    </row>
    <row r="44" spans="2:6" x14ac:dyDescent="0.3">
      <c r="B44" s="28"/>
      <c r="C44" s="28"/>
      <c r="D44" s="6"/>
      <c r="F44" s="19"/>
    </row>
    <row r="45" spans="2:6" x14ac:dyDescent="0.3">
      <c r="B45" s="28"/>
      <c r="C45" s="28"/>
      <c r="D45" s="6"/>
      <c r="F45" s="19"/>
    </row>
    <row r="46" spans="2:6" x14ac:dyDescent="0.3">
      <c r="B46" s="28"/>
      <c r="C46" s="28"/>
      <c r="D46" s="6"/>
    </row>
    <row r="47" spans="2:6" x14ac:dyDescent="0.3">
      <c r="B47" s="28"/>
      <c r="C47" s="28"/>
      <c r="D47" s="6"/>
    </row>
    <row r="48" spans="2:6" x14ac:dyDescent="0.3">
      <c r="B48" s="28"/>
      <c r="C48" s="28"/>
      <c r="D48" s="6"/>
    </row>
    <row r="49" spans="2:4" x14ac:dyDescent="0.3">
      <c r="B49" s="28"/>
      <c r="C49" s="28"/>
      <c r="D49" s="6"/>
    </row>
    <row r="50" spans="2:4" x14ac:dyDescent="0.3">
      <c r="B50" s="28"/>
      <c r="C50" s="28"/>
      <c r="D50" s="6"/>
    </row>
    <row r="51" spans="2:4" x14ac:dyDescent="0.3">
      <c r="B51" s="28"/>
      <c r="C51" s="28"/>
      <c r="D51" s="6"/>
    </row>
    <row r="52" spans="2:4" x14ac:dyDescent="0.3">
      <c r="B52" s="28"/>
      <c r="C52" s="28"/>
      <c r="D52" s="6"/>
    </row>
    <row r="53" spans="2:4" x14ac:dyDescent="0.3">
      <c r="B53" s="28"/>
      <c r="C53" s="28"/>
      <c r="D53" s="6"/>
    </row>
    <row r="54" spans="2:4" x14ac:dyDescent="0.3">
      <c r="B54" s="28"/>
      <c r="C54" s="28"/>
      <c r="D54" s="6"/>
    </row>
    <row r="55" spans="2:4" x14ac:dyDescent="0.3">
      <c r="B55" s="28"/>
      <c r="C55" s="28"/>
      <c r="D55" s="6"/>
    </row>
    <row r="56" spans="2:4" x14ac:dyDescent="0.3">
      <c r="B56" s="28"/>
      <c r="C56" s="28"/>
      <c r="D56" s="6"/>
    </row>
    <row r="57" spans="2:4" x14ac:dyDescent="0.3">
      <c r="B57" s="28"/>
      <c r="C57" s="28"/>
      <c r="D57" s="6"/>
    </row>
    <row r="58" spans="2:4" x14ac:dyDescent="0.3">
      <c r="B58" s="28"/>
      <c r="C58" s="28"/>
      <c r="D58" s="6"/>
    </row>
    <row r="59" spans="2:4" x14ac:dyDescent="0.3">
      <c r="B59" s="28"/>
      <c r="C59" s="28"/>
      <c r="D59" s="6"/>
    </row>
    <row r="60" spans="2:4" x14ac:dyDescent="0.3">
      <c r="B60" s="28"/>
      <c r="C60" s="28"/>
      <c r="D60" s="6"/>
    </row>
    <row r="61" spans="2:4" x14ac:dyDescent="0.3">
      <c r="B61" s="28"/>
      <c r="C61" s="28"/>
      <c r="D61" s="6"/>
    </row>
    <row r="62" spans="2:4" x14ac:dyDescent="0.3">
      <c r="B62" s="28"/>
      <c r="C62" s="28"/>
      <c r="D62" s="6"/>
    </row>
    <row r="63" spans="2:4" x14ac:dyDescent="0.3">
      <c r="B63" s="28"/>
      <c r="C63" s="28"/>
      <c r="D63" s="6"/>
    </row>
    <row r="64" spans="2:4" x14ac:dyDescent="0.3">
      <c r="B64" s="28"/>
      <c r="C64" s="28"/>
      <c r="D64" s="6"/>
    </row>
    <row r="65" spans="2:4" x14ac:dyDescent="0.3">
      <c r="B65" s="28"/>
      <c r="C65" s="28"/>
      <c r="D65" s="6"/>
    </row>
    <row r="66" spans="2:4" x14ac:dyDescent="0.3">
      <c r="B66" s="28"/>
      <c r="C66" s="28"/>
      <c r="D66" s="6"/>
    </row>
    <row r="67" spans="2:4" x14ac:dyDescent="0.3">
      <c r="B67" s="28"/>
      <c r="C67" s="28"/>
      <c r="D67" s="6"/>
    </row>
    <row r="68" spans="2:4" x14ac:dyDescent="0.3">
      <c r="B68" s="28"/>
      <c r="C68" s="28"/>
      <c r="D68" s="6"/>
    </row>
    <row r="69" spans="2:4" x14ac:dyDescent="0.3">
      <c r="B69" s="28"/>
      <c r="C69" s="28"/>
      <c r="D69" s="6"/>
    </row>
    <row r="70" spans="2:4" x14ac:dyDescent="0.3">
      <c r="B70" s="28"/>
      <c r="C70" s="28"/>
      <c r="D70" s="6"/>
    </row>
    <row r="71" spans="2:4" x14ac:dyDescent="0.3">
      <c r="B71" s="28"/>
      <c r="C71" s="28"/>
      <c r="D71" s="6"/>
    </row>
    <row r="72" spans="2:4" x14ac:dyDescent="0.3">
      <c r="B72" s="28"/>
      <c r="C72" s="28"/>
      <c r="D72" s="6"/>
    </row>
    <row r="73" spans="2:4" x14ac:dyDescent="0.3">
      <c r="B73" s="28"/>
      <c r="C73" s="28"/>
      <c r="D73" s="6"/>
    </row>
    <row r="74" spans="2:4" x14ac:dyDescent="0.3">
      <c r="B74" s="28"/>
      <c r="C74" s="28"/>
      <c r="D74" s="6"/>
    </row>
    <row r="75" spans="2:4" x14ac:dyDescent="0.3">
      <c r="B75" s="28"/>
      <c r="C75" s="28"/>
      <c r="D75" s="6"/>
    </row>
    <row r="76" spans="2:4" x14ac:dyDescent="0.3">
      <c r="B76" s="28"/>
      <c r="C76" s="28"/>
      <c r="D76" s="6"/>
    </row>
    <row r="77" spans="2:4" x14ac:dyDescent="0.3">
      <c r="B77" s="28"/>
      <c r="C77" s="28"/>
      <c r="D77" s="6"/>
    </row>
    <row r="78" spans="2:4" x14ac:dyDescent="0.3">
      <c r="B78" s="28"/>
      <c r="C78" s="28"/>
      <c r="D78" s="6"/>
    </row>
    <row r="79" spans="2:4" x14ac:dyDescent="0.3">
      <c r="B79" s="28"/>
      <c r="C79" s="28"/>
      <c r="D79" s="6"/>
    </row>
    <row r="80" spans="2:4" x14ac:dyDescent="0.3">
      <c r="B80" s="28"/>
      <c r="C80" s="28"/>
      <c r="D80" s="6"/>
    </row>
    <row r="81" spans="2:4" x14ac:dyDescent="0.3">
      <c r="B81" s="28"/>
      <c r="C81" s="28"/>
      <c r="D81" s="6"/>
    </row>
    <row r="82" spans="2:4" x14ac:dyDescent="0.3">
      <c r="B82" s="28"/>
      <c r="C82" s="28"/>
      <c r="D82" s="6"/>
    </row>
    <row r="83" spans="2:4" x14ac:dyDescent="0.3">
      <c r="B83" s="28"/>
      <c r="C83" s="28"/>
      <c r="D83" s="6"/>
    </row>
    <row r="84" spans="2:4" x14ac:dyDescent="0.3">
      <c r="B84" s="28"/>
      <c r="C84" s="28"/>
      <c r="D84" s="6"/>
    </row>
    <row r="85" spans="2:4" x14ac:dyDescent="0.3">
      <c r="B85" s="28"/>
      <c r="C85" s="28"/>
      <c r="D85" s="6"/>
    </row>
    <row r="86" spans="2:4" x14ac:dyDescent="0.3">
      <c r="B86" s="28"/>
      <c r="C86" s="28"/>
      <c r="D86" s="6"/>
    </row>
    <row r="87" spans="2:4" x14ac:dyDescent="0.3">
      <c r="B87" s="28"/>
      <c r="C87" s="28"/>
      <c r="D87" s="6"/>
    </row>
    <row r="88" spans="2:4" x14ac:dyDescent="0.3">
      <c r="B88" s="28"/>
      <c r="C88" s="28"/>
      <c r="D88" s="6"/>
    </row>
    <row r="89" spans="2:4" x14ac:dyDescent="0.3">
      <c r="B89" s="28"/>
      <c r="C89" s="28"/>
      <c r="D89" s="6"/>
    </row>
    <row r="90" spans="2:4" x14ac:dyDescent="0.3">
      <c r="B90" s="28"/>
      <c r="C90" s="28"/>
      <c r="D90" s="6"/>
    </row>
    <row r="91" spans="2:4" x14ac:dyDescent="0.3">
      <c r="B91" s="28"/>
      <c r="C91" s="28"/>
      <c r="D91" s="6"/>
    </row>
    <row r="92" spans="2:4" x14ac:dyDescent="0.3">
      <c r="B92" s="28"/>
      <c r="C92" s="28"/>
      <c r="D92" s="6"/>
    </row>
    <row r="93" spans="2:4" x14ac:dyDescent="0.3">
      <c r="B93" s="28"/>
      <c r="C93" s="28"/>
      <c r="D93" s="6"/>
    </row>
    <row r="94" spans="2:4" x14ac:dyDescent="0.3">
      <c r="B94" s="28"/>
      <c r="C94" s="28"/>
      <c r="D94" s="6"/>
    </row>
    <row r="95" spans="2:4" x14ac:dyDescent="0.3">
      <c r="B95" s="28"/>
      <c r="C95" s="28"/>
      <c r="D95" s="6"/>
    </row>
    <row r="96" spans="2:4" x14ac:dyDescent="0.3">
      <c r="B96" s="28"/>
      <c r="C96" s="28"/>
      <c r="D96" s="6"/>
    </row>
    <row r="97" spans="2:4" x14ac:dyDescent="0.3">
      <c r="B97" s="28"/>
      <c r="C97" s="28"/>
      <c r="D97" s="6"/>
    </row>
    <row r="98" spans="2:4" x14ac:dyDescent="0.3">
      <c r="B98" s="28"/>
      <c r="C98" s="28"/>
      <c r="D98" s="6"/>
    </row>
    <row r="99" spans="2:4" x14ac:dyDescent="0.3">
      <c r="B99" s="28"/>
      <c r="C99" s="28"/>
      <c r="D99" s="6"/>
    </row>
    <row r="100" spans="2:4" x14ac:dyDescent="0.3">
      <c r="B100" s="28"/>
      <c r="C100" s="28"/>
      <c r="D100" s="6"/>
    </row>
    <row r="101" spans="2:4" x14ac:dyDescent="0.3">
      <c r="B101" s="28"/>
      <c r="C101" s="28"/>
      <c r="D101" s="6"/>
    </row>
    <row r="102" spans="2:4" x14ac:dyDescent="0.3">
      <c r="B102" s="28"/>
      <c r="C102" s="28"/>
      <c r="D102" s="6"/>
    </row>
    <row r="103" spans="2:4" x14ac:dyDescent="0.3">
      <c r="B103" s="28"/>
      <c r="C103" s="28"/>
      <c r="D103" s="6"/>
    </row>
    <row r="104" spans="2:4" x14ac:dyDescent="0.3">
      <c r="B104" s="28"/>
      <c r="C104" s="28"/>
      <c r="D104" s="6"/>
    </row>
    <row r="105" spans="2:4" x14ac:dyDescent="0.3">
      <c r="B105" s="28"/>
      <c r="C105" s="28"/>
      <c r="D105" s="6"/>
    </row>
    <row r="106" spans="2:4" x14ac:dyDescent="0.3">
      <c r="B106" s="28"/>
      <c r="C106" s="28"/>
      <c r="D106" s="6"/>
    </row>
    <row r="107" spans="2:4" x14ac:dyDescent="0.3">
      <c r="B107" s="28"/>
      <c r="C107" s="28"/>
      <c r="D107" s="6"/>
    </row>
    <row r="108" spans="2:4" x14ac:dyDescent="0.3">
      <c r="B108" s="28"/>
      <c r="C108" s="28"/>
      <c r="D108" s="6"/>
    </row>
    <row r="109" spans="2:4" x14ac:dyDescent="0.3">
      <c r="B109" s="28"/>
      <c r="C109" s="28"/>
      <c r="D109" s="6"/>
    </row>
    <row r="110" spans="2:4" x14ac:dyDescent="0.3">
      <c r="B110" s="28"/>
      <c r="C110" s="28"/>
      <c r="D110" s="6"/>
    </row>
    <row r="111" spans="2:4" x14ac:dyDescent="0.3">
      <c r="B111" s="28"/>
      <c r="C111" s="28"/>
      <c r="D111" s="6"/>
    </row>
    <row r="112" spans="2:4" x14ac:dyDescent="0.3">
      <c r="B112" s="28"/>
      <c r="C112" s="28"/>
      <c r="D112" s="6"/>
    </row>
    <row r="113" spans="2:4" x14ac:dyDescent="0.3">
      <c r="B113" s="28"/>
      <c r="C113" s="28"/>
      <c r="D113" s="6"/>
    </row>
    <row r="114" spans="2:4" x14ac:dyDescent="0.3">
      <c r="B114" s="28"/>
      <c r="C114" s="28"/>
      <c r="D114" s="6"/>
    </row>
    <row r="115" spans="2:4" x14ac:dyDescent="0.3">
      <c r="B115" s="28"/>
      <c r="C115" s="28"/>
      <c r="D115" s="6"/>
    </row>
    <row r="116" spans="2:4" x14ac:dyDescent="0.3">
      <c r="B116" s="28"/>
      <c r="C116" s="28"/>
      <c r="D116" s="6"/>
    </row>
    <row r="117" spans="2:4" x14ac:dyDescent="0.3">
      <c r="B117" s="28"/>
      <c r="C117" s="28"/>
      <c r="D117" s="6"/>
    </row>
    <row r="118" spans="2:4" x14ac:dyDescent="0.3">
      <c r="B118" s="28"/>
      <c r="C118" s="28"/>
      <c r="D118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zoomScale="60" zoomScaleNormal="60" workbookViewId="0">
      <selection activeCell="A25" sqref="A25"/>
    </sheetView>
  </sheetViews>
  <sheetFormatPr defaultRowHeight="12.45" x14ac:dyDescent="0.3"/>
  <cols>
    <col min="1" max="1" width="49.3828125" bestFit="1" customWidth="1"/>
    <col min="2" max="2" width="12.69140625" customWidth="1"/>
    <col min="3" max="3" width="2.69140625" customWidth="1"/>
  </cols>
  <sheetData>
    <row r="1" spans="1:4" ht="14.6" thickBot="1" x14ac:dyDescent="0.35">
      <c r="A1" s="60" t="s">
        <v>75</v>
      </c>
      <c r="B1" s="61" t="s">
        <v>99</v>
      </c>
      <c r="C1" s="10"/>
      <c r="D1" s="10"/>
    </row>
    <row r="2" spans="1:4" ht="14.15" x14ac:dyDescent="0.3">
      <c r="A2" s="216" t="s">
        <v>128</v>
      </c>
      <c r="B2" s="124">
        <v>4.1889508551589572E-2</v>
      </c>
      <c r="C2" s="10"/>
      <c r="D2" s="10"/>
    </row>
    <row r="3" spans="1:4" ht="14.15" x14ac:dyDescent="0.3">
      <c r="A3" s="217" t="s">
        <v>126</v>
      </c>
      <c r="B3" s="125">
        <v>0.10035756726695344</v>
      </c>
      <c r="C3" s="10"/>
      <c r="D3" s="10"/>
    </row>
    <row r="4" spans="1:4" ht="14.15" x14ac:dyDescent="0.3">
      <c r="A4" s="217" t="s">
        <v>100</v>
      </c>
      <c r="B4" s="125">
        <v>7.1123537909271506E-2</v>
      </c>
      <c r="C4" s="10"/>
      <c r="D4" s="10"/>
    </row>
    <row r="5" spans="1:4" ht="14.15" x14ac:dyDescent="0.3">
      <c r="A5" s="217" t="s">
        <v>15</v>
      </c>
      <c r="B5" s="125">
        <v>0.1362003888825345</v>
      </c>
      <c r="C5" s="10"/>
      <c r="D5" s="10"/>
    </row>
    <row r="6" spans="1:4" ht="14.15" x14ac:dyDescent="0.3">
      <c r="A6" s="217" t="s">
        <v>14</v>
      </c>
      <c r="B6" s="125">
        <v>1.4796153000219858E-2</v>
      </c>
      <c r="C6" s="10"/>
      <c r="D6" s="10"/>
    </row>
    <row r="7" spans="1:4" ht="14.15" x14ac:dyDescent="0.3">
      <c r="A7" s="217" t="s">
        <v>101</v>
      </c>
      <c r="B7" s="125">
        <v>2.0939534632294476E-2</v>
      </c>
      <c r="C7" s="10"/>
      <c r="D7" s="10"/>
    </row>
    <row r="8" spans="1:4" ht="14.15" x14ac:dyDescent="0.3">
      <c r="A8" s="217" t="s">
        <v>102</v>
      </c>
      <c r="B8" s="125">
        <v>2.7482927109825361E-3</v>
      </c>
      <c r="C8" s="10"/>
      <c r="D8" s="10"/>
    </row>
    <row r="9" spans="1:4" ht="14.15" x14ac:dyDescent="0.3">
      <c r="A9" s="217" t="s">
        <v>103</v>
      </c>
      <c r="B9" s="125">
        <v>8.4931506849315087E-3</v>
      </c>
      <c r="C9" s="10"/>
      <c r="D9" s="10"/>
    </row>
    <row r="10" spans="1:4" ht="14.6" thickBot="1" x14ac:dyDescent="0.35">
      <c r="A10" s="218" t="s">
        <v>104</v>
      </c>
      <c r="B10" s="126">
        <v>-3.5179004260007529E-2</v>
      </c>
      <c r="C10" s="10"/>
      <c r="D10" s="10"/>
    </row>
    <row r="11" spans="1:4" x14ac:dyDescent="0.3">
      <c r="C11" s="10"/>
      <c r="D11" s="10"/>
    </row>
    <row r="12" spans="1:4" x14ac:dyDescent="0.3">
      <c r="A12" s="10"/>
      <c r="B12" s="10"/>
      <c r="C12" s="10"/>
      <c r="D12" s="10"/>
    </row>
    <row r="13" spans="1:4" x14ac:dyDescent="0.3">
      <c r="B13" s="10"/>
      <c r="C13" s="10"/>
      <c r="D13" s="10"/>
    </row>
    <row r="14" spans="1:4" x14ac:dyDescent="0.3">
      <c r="C1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3"/>
  <sheetViews>
    <sheetView zoomScale="60" zoomScaleNormal="60" workbookViewId="0">
      <selection activeCell="F40" sqref="F40"/>
    </sheetView>
  </sheetViews>
  <sheetFormatPr defaultColWidth="9.15234375" defaultRowHeight="14.15" x14ac:dyDescent="0.3"/>
  <cols>
    <col min="1" max="1" width="4.69140625" style="22" customWidth="1"/>
    <col min="2" max="2" width="64.3828125" style="20" bestFit="1" customWidth="1"/>
    <col min="3" max="3" width="18.69140625" style="23" customWidth="1"/>
    <col min="4" max="4" width="14.69140625" style="24" customWidth="1"/>
    <col min="5" max="5" width="14.69140625" style="23" customWidth="1"/>
    <col min="6" max="6" width="14.69140625" style="24" customWidth="1"/>
    <col min="7" max="7" width="43.15234375" style="20" bestFit="1" customWidth="1"/>
    <col min="8" max="8" width="34.69140625" style="20" customWidth="1"/>
    <col min="9" max="18" width="4.69140625" style="20" customWidth="1"/>
    <col min="19" max="16384" width="9.15234375" style="20"/>
  </cols>
  <sheetData>
    <row r="1" spans="1:9" s="14" customFormat="1" ht="15.9" thickBot="1" x14ac:dyDescent="0.35">
      <c r="A1" s="169" t="s">
        <v>54</v>
      </c>
      <c r="B1" s="169"/>
      <c r="C1" s="169"/>
      <c r="D1" s="169"/>
      <c r="E1" s="169"/>
      <c r="F1" s="169"/>
      <c r="G1" s="169"/>
      <c r="H1" s="169"/>
      <c r="I1" s="13"/>
    </row>
    <row r="2" spans="1:9" ht="28.75" thickBot="1" x14ac:dyDescent="0.35">
      <c r="A2" s="15" t="s">
        <v>55</v>
      </c>
      <c r="B2" s="16" t="s">
        <v>56</v>
      </c>
      <c r="C2" s="17" t="s">
        <v>57</v>
      </c>
      <c r="D2" s="17" t="s">
        <v>58</v>
      </c>
      <c r="E2" s="17" t="s">
        <v>59</v>
      </c>
      <c r="F2" s="17" t="s">
        <v>60</v>
      </c>
      <c r="G2" s="17" t="s">
        <v>61</v>
      </c>
      <c r="H2" s="18" t="s">
        <v>62</v>
      </c>
      <c r="I2" s="19"/>
    </row>
    <row r="3" spans="1:9" x14ac:dyDescent="0.3">
      <c r="A3" s="21">
        <v>1</v>
      </c>
      <c r="B3" s="75" t="s">
        <v>36</v>
      </c>
      <c r="C3" s="76">
        <v>30630518.989999998</v>
      </c>
      <c r="D3" s="77">
        <v>45832</v>
      </c>
      <c r="E3" s="76">
        <v>668.32167459416996</v>
      </c>
      <c r="F3" s="77">
        <v>100</v>
      </c>
      <c r="G3" s="193" t="s">
        <v>63</v>
      </c>
      <c r="H3" s="78" t="s">
        <v>8</v>
      </c>
      <c r="I3" s="19"/>
    </row>
    <row r="4" spans="1:9" x14ac:dyDescent="0.3">
      <c r="A4" s="21">
        <v>2</v>
      </c>
      <c r="B4" s="75" t="s">
        <v>37</v>
      </c>
      <c r="C4" s="76">
        <v>26074277.390000001</v>
      </c>
      <c r="D4" s="77">
        <v>5835</v>
      </c>
      <c r="E4" s="76">
        <v>4468.5993813196228</v>
      </c>
      <c r="F4" s="77">
        <v>1000</v>
      </c>
      <c r="G4" s="194" t="s">
        <v>64</v>
      </c>
      <c r="H4" s="78" t="s">
        <v>2</v>
      </c>
      <c r="I4" s="19"/>
    </row>
    <row r="5" spans="1:9" ht="14.25" customHeight="1" x14ac:dyDescent="0.35">
      <c r="A5" s="21">
        <v>3</v>
      </c>
      <c r="B5" s="75" t="s">
        <v>38</v>
      </c>
      <c r="C5" s="76">
        <v>7976471.3700000001</v>
      </c>
      <c r="D5" s="77">
        <v>1855</v>
      </c>
      <c r="E5" s="76">
        <v>4299.9845660377359</v>
      </c>
      <c r="F5" s="77">
        <v>1000</v>
      </c>
      <c r="G5" s="195" t="s">
        <v>65</v>
      </c>
      <c r="H5" s="78" t="s">
        <v>1</v>
      </c>
      <c r="I5" s="19"/>
    </row>
    <row r="6" spans="1:9" x14ac:dyDescent="0.35">
      <c r="A6" s="21">
        <v>4</v>
      </c>
      <c r="B6" s="75" t="s">
        <v>39</v>
      </c>
      <c r="C6" s="76">
        <v>6630772.2300000004</v>
      </c>
      <c r="D6" s="77">
        <v>8409</v>
      </c>
      <c r="E6" s="76">
        <v>788.53278986799864</v>
      </c>
      <c r="F6" s="77">
        <v>1000</v>
      </c>
      <c r="G6" s="195" t="s">
        <v>65</v>
      </c>
      <c r="H6" s="78" t="s">
        <v>1</v>
      </c>
      <c r="I6" s="19"/>
    </row>
    <row r="7" spans="1:9" ht="14.25" customHeight="1" x14ac:dyDescent="0.3">
      <c r="A7" s="21">
        <v>5</v>
      </c>
      <c r="B7" s="75" t="s">
        <v>40</v>
      </c>
      <c r="C7" s="76">
        <v>6229451.0800000001</v>
      </c>
      <c r="D7" s="77">
        <v>4048406</v>
      </c>
      <c r="E7" s="76">
        <v>1.5387416874690929</v>
      </c>
      <c r="F7" s="77">
        <v>1</v>
      </c>
      <c r="G7" s="194" t="s">
        <v>64</v>
      </c>
      <c r="H7" s="78" t="s">
        <v>2</v>
      </c>
      <c r="I7" s="19"/>
    </row>
    <row r="8" spans="1:9" x14ac:dyDescent="0.3">
      <c r="A8" s="21">
        <v>6</v>
      </c>
      <c r="B8" s="75" t="s">
        <v>41</v>
      </c>
      <c r="C8" s="76">
        <v>5449541.0301000001</v>
      </c>
      <c r="D8" s="77">
        <v>3559</v>
      </c>
      <c r="E8" s="76">
        <v>1531.2000646529925</v>
      </c>
      <c r="F8" s="77">
        <v>1000</v>
      </c>
      <c r="G8" s="194" t="s">
        <v>66</v>
      </c>
      <c r="H8" s="78" t="s">
        <v>9</v>
      </c>
      <c r="I8" s="19"/>
    </row>
    <row r="9" spans="1:9" x14ac:dyDescent="0.35">
      <c r="A9" s="21">
        <v>7</v>
      </c>
      <c r="B9" s="75" t="s">
        <v>42</v>
      </c>
      <c r="C9" s="76">
        <v>4909713.0599999996</v>
      </c>
      <c r="D9" s="77">
        <v>3641</v>
      </c>
      <c r="E9" s="76">
        <v>1348.4518154353198</v>
      </c>
      <c r="F9" s="77">
        <v>1000</v>
      </c>
      <c r="G9" s="196" t="s">
        <v>67</v>
      </c>
      <c r="H9" s="78" t="s">
        <v>8</v>
      </c>
      <c r="I9" s="19"/>
    </row>
    <row r="10" spans="1:9" x14ac:dyDescent="0.3">
      <c r="A10" s="21">
        <v>8</v>
      </c>
      <c r="B10" s="75" t="s">
        <v>43</v>
      </c>
      <c r="C10" s="76">
        <v>4782621.1900000004</v>
      </c>
      <c r="D10" s="77">
        <v>1256</v>
      </c>
      <c r="E10" s="76">
        <v>3807.8194187898093</v>
      </c>
      <c r="F10" s="77">
        <v>1000</v>
      </c>
      <c r="G10" s="193" t="s">
        <v>63</v>
      </c>
      <c r="H10" s="78" t="s">
        <v>4</v>
      </c>
      <c r="I10" s="19"/>
    </row>
    <row r="11" spans="1:9" x14ac:dyDescent="0.35">
      <c r="A11" s="21">
        <v>9</v>
      </c>
      <c r="B11" s="75" t="s">
        <v>44</v>
      </c>
      <c r="C11" s="76">
        <v>3816620.79</v>
      </c>
      <c r="D11" s="77">
        <v>13376</v>
      </c>
      <c r="E11" s="76">
        <v>285.33349207535883</v>
      </c>
      <c r="F11" s="77">
        <v>100</v>
      </c>
      <c r="G11" s="196" t="s">
        <v>67</v>
      </c>
      <c r="H11" s="78" t="s">
        <v>8</v>
      </c>
      <c r="I11" s="19"/>
    </row>
    <row r="12" spans="1:9" x14ac:dyDescent="0.3">
      <c r="A12" s="21">
        <v>10</v>
      </c>
      <c r="B12" s="75" t="s">
        <v>45</v>
      </c>
      <c r="C12" s="76">
        <v>3738715.12</v>
      </c>
      <c r="D12" s="77">
        <v>675</v>
      </c>
      <c r="E12" s="76">
        <v>5538.8372148148146</v>
      </c>
      <c r="F12" s="77">
        <v>1000</v>
      </c>
      <c r="G12" s="193" t="s">
        <v>63</v>
      </c>
      <c r="H12" s="78" t="s">
        <v>4</v>
      </c>
      <c r="I12" s="19"/>
    </row>
    <row r="13" spans="1:9" x14ac:dyDescent="0.3">
      <c r="A13" s="21">
        <v>11</v>
      </c>
      <c r="B13" s="75" t="s">
        <v>46</v>
      </c>
      <c r="C13" s="76">
        <v>2238158.8199999998</v>
      </c>
      <c r="D13" s="77">
        <v>1596</v>
      </c>
      <c r="E13" s="76">
        <v>1402.3551503759397</v>
      </c>
      <c r="F13" s="77">
        <v>1000</v>
      </c>
      <c r="G13" s="197" t="s">
        <v>68</v>
      </c>
      <c r="H13" s="78" t="s">
        <v>10</v>
      </c>
      <c r="I13" s="19"/>
    </row>
    <row r="14" spans="1:9" x14ac:dyDescent="0.35">
      <c r="A14" s="21">
        <v>12</v>
      </c>
      <c r="B14" s="75" t="s">
        <v>47</v>
      </c>
      <c r="C14" s="76">
        <v>1536959.29</v>
      </c>
      <c r="D14" s="77">
        <v>531</v>
      </c>
      <c r="E14" s="76">
        <v>2894.4619397363467</v>
      </c>
      <c r="F14" s="77">
        <v>1000</v>
      </c>
      <c r="G14" s="195" t="s">
        <v>65</v>
      </c>
      <c r="H14" s="78" t="s">
        <v>1</v>
      </c>
      <c r="I14" s="19"/>
    </row>
    <row r="15" spans="1:9" x14ac:dyDescent="0.35">
      <c r="A15" s="21">
        <v>13</v>
      </c>
      <c r="B15" s="75" t="s">
        <v>48</v>
      </c>
      <c r="C15" s="76">
        <v>1366493.63</v>
      </c>
      <c r="D15" s="77">
        <v>366</v>
      </c>
      <c r="E15" s="76">
        <v>3733.5891530054641</v>
      </c>
      <c r="F15" s="77">
        <v>1000</v>
      </c>
      <c r="G15" s="195" t="s">
        <v>65</v>
      </c>
      <c r="H15" s="78" t="s">
        <v>1</v>
      </c>
      <c r="I15" s="19"/>
    </row>
    <row r="16" spans="1:9" x14ac:dyDescent="0.3">
      <c r="A16" s="21">
        <v>14</v>
      </c>
      <c r="B16" s="75" t="s">
        <v>49</v>
      </c>
      <c r="C16" s="76">
        <v>1314926.3999999999</v>
      </c>
      <c r="D16" s="77">
        <v>22481</v>
      </c>
      <c r="E16" s="76">
        <v>58.490565366309326</v>
      </c>
      <c r="F16" s="77">
        <v>100</v>
      </c>
      <c r="G16" s="75" t="s">
        <v>71</v>
      </c>
      <c r="H16" s="78" t="s">
        <v>11</v>
      </c>
      <c r="I16" s="19"/>
    </row>
    <row r="17" spans="1:9" x14ac:dyDescent="0.3">
      <c r="A17" s="21">
        <v>15</v>
      </c>
      <c r="B17" s="75" t="s">
        <v>50</v>
      </c>
      <c r="C17" s="76">
        <v>1049489.1000999999</v>
      </c>
      <c r="D17" s="77">
        <v>953</v>
      </c>
      <c r="E17" s="76">
        <v>1101.2477440713535</v>
      </c>
      <c r="F17" s="77">
        <v>1000</v>
      </c>
      <c r="G17" s="197" t="s">
        <v>69</v>
      </c>
      <c r="H17" s="78" t="s">
        <v>0</v>
      </c>
      <c r="I17" s="19"/>
    </row>
    <row r="18" spans="1:9" x14ac:dyDescent="0.3">
      <c r="A18" s="21">
        <v>16</v>
      </c>
      <c r="B18" s="75" t="s">
        <v>51</v>
      </c>
      <c r="C18" s="76">
        <v>939126.46</v>
      </c>
      <c r="D18" s="77">
        <v>7931</v>
      </c>
      <c r="E18" s="76">
        <v>118.4121119657042</v>
      </c>
      <c r="F18" s="77">
        <v>100</v>
      </c>
      <c r="G18" s="197" t="s">
        <v>70</v>
      </c>
      <c r="H18" s="78" t="s">
        <v>7</v>
      </c>
      <c r="I18" s="19"/>
    </row>
    <row r="19" spans="1:9" ht="15" customHeight="1" thickBot="1" x14ac:dyDescent="0.35">
      <c r="A19" s="170" t="s">
        <v>52</v>
      </c>
      <c r="B19" s="171"/>
      <c r="C19" s="90">
        <f>SUM(C3:C18)</f>
        <v>108683855.95019999</v>
      </c>
      <c r="D19" s="91">
        <f>SUM(D3:D18)</f>
        <v>4166702</v>
      </c>
      <c r="E19" s="51" t="s">
        <v>3</v>
      </c>
      <c r="F19" s="51" t="s">
        <v>3</v>
      </c>
      <c r="G19" s="51" t="s">
        <v>3</v>
      </c>
      <c r="H19" s="51" t="s">
        <v>3</v>
      </c>
    </row>
    <row r="20" spans="1:9" ht="15" customHeight="1" x14ac:dyDescent="0.3">
      <c r="A20" s="173" t="s">
        <v>72</v>
      </c>
      <c r="B20" s="173"/>
      <c r="C20" s="173"/>
      <c r="D20" s="173"/>
      <c r="E20" s="173"/>
      <c r="F20" s="173"/>
      <c r="G20" s="173"/>
      <c r="H20" s="173"/>
    </row>
    <row r="21" spans="1:9" ht="15" customHeight="1" thickBot="1" x14ac:dyDescent="0.35">
      <c r="A21" s="172"/>
      <c r="B21" s="172"/>
      <c r="C21" s="172"/>
      <c r="D21" s="172"/>
      <c r="E21" s="172"/>
      <c r="F21" s="172"/>
      <c r="G21" s="172"/>
      <c r="H21" s="172"/>
    </row>
    <row r="23" spans="1:9" x14ac:dyDescent="0.3">
      <c r="B23" s="20" t="s">
        <v>53</v>
      </c>
      <c r="C23" s="23">
        <f>C19-SUM(C3:C16)</f>
        <v>1988615.5600999892</v>
      </c>
      <c r="D23" s="116">
        <f>C23/$C$19</f>
        <v>1.8297248866576764E-2</v>
      </c>
    </row>
    <row r="24" spans="1:9" x14ac:dyDescent="0.3">
      <c r="B24" s="75" t="str">
        <f t="shared" ref="B24:C29" si="0">B3</f>
        <v>КІNТО-Klasychnyi</v>
      </c>
      <c r="C24" s="76">
        <f t="shared" si="0"/>
        <v>30630518.989999998</v>
      </c>
      <c r="D24" s="116">
        <f>C24/$C$19</f>
        <v>0.28183136052915903</v>
      </c>
      <c r="H24" s="19"/>
    </row>
    <row r="25" spans="1:9" x14ac:dyDescent="0.3">
      <c r="B25" s="75" t="str">
        <f t="shared" si="0"/>
        <v>OTP Klasychnyi</v>
      </c>
      <c r="C25" s="76">
        <f t="shared" si="0"/>
        <v>26074277.390000001</v>
      </c>
      <c r="D25" s="116">
        <f t="shared" ref="D25:D33" si="1">C25/$C$19</f>
        <v>0.23990938821629121</v>
      </c>
      <c r="H25" s="19"/>
    </row>
    <row r="26" spans="1:9" x14ac:dyDescent="0.3">
      <c r="B26" s="75" t="str">
        <f t="shared" si="0"/>
        <v>UNIVER.UA/Myhailo Hrushevskyi: Fond Derzhavnykh Paperiv</v>
      </c>
      <c r="C26" s="76">
        <f t="shared" si="0"/>
        <v>7976471.3700000001</v>
      </c>
      <c r="D26" s="116">
        <f t="shared" si="1"/>
        <v>7.3391501435640064E-2</v>
      </c>
      <c r="H26" s="19"/>
    </row>
    <row r="27" spans="1:9" x14ac:dyDescent="0.3">
      <c r="B27" s="75" t="str">
        <f t="shared" si="0"/>
        <v>UNIVER.UA/Iaroslav Mudryi: Fond Aktsii</v>
      </c>
      <c r="C27" s="76">
        <f t="shared" si="0"/>
        <v>6630772.2300000004</v>
      </c>
      <c r="D27" s="116">
        <f t="shared" si="1"/>
        <v>6.1009725612222343E-2</v>
      </c>
      <c r="H27" s="19"/>
    </row>
    <row r="28" spans="1:9" x14ac:dyDescent="0.3">
      <c r="B28" s="75" t="str">
        <f t="shared" si="0"/>
        <v>OTP Fond Aktsii</v>
      </c>
      <c r="C28" s="76">
        <f t="shared" si="0"/>
        <v>6229451.0800000001</v>
      </c>
      <c r="D28" s="116">
        <f t="shared" si="1"/>
        <v>5.7317170296703454E-2</v>
      </c>
      <c r="H28" s="19"/>
    </row>
    <row r="29" spans="1:9" x14ac:dyDescent="0.3">
      <c r="B29" s="75" t="str">
        <f t="shared" si="0"/>
        <v>Sofiivskyi</v>
      </c>
      <c r="C29" s="76">
        <f t="shared" si="0"/>
        <v>5449541.0301000001</v>
      </c>
      <c r="D29" s="116">
        <f t="shared" si="1"/>
        <v>5.0141219065663566E-2</v>
      </c>
      <c r="H29" s="19"/>
    </row>
    <row r="30" spans="1:9" x14ac:dyDescent="0.3">
      <c r="B30" s="75" t="str">
        <f t="shared" ref="B30:C33" si="2">B15</f>
        <v>UNIVER.UA/Taras Shevchenko: Fond Zaoshchadzhen</v>
      </c>
      <c r="C30" s="76">
        <f t="shared" si="2"/>
        <v>1366493.63</v>
      </c>
      <c r="D30" s="116">
        <f t="shared" si="1"/>
        <v>1.2573105895563189E-2</v>
      </c>
      <c r="H30" s="19"/>
    </row>
    <row r="31" spans="1:9" x14ac:dyDescent="0.3">
      <c r="B31" s="75" t="str">
        <f t="shared" si="2"/>
        <v>Argentum</v>
      </c>
      <c r="C31" s="76">
        <f t="shared" si="2"/>
        <v>1314926.3999999999</v>
      </c>
      <c r="D31" s="116">
        <f t="shared" si="1"/>
        <v>1.2098635887583083E-2</v>
      </c>
      <c r="H31" s="19"/>
    </row>
    <row r="32" spans="1:9" x14ac:dyDescent="0.3">
      <c r="B32" s="75" t="str">
        <f t="shared" si="2"/>
        <v>ТАSK Resurs</v>
      </c>
      <c r="C32" s="76">
        <f t="shared" si="2"/>
        <v>1049489.1000999999</v>
      </c>
      <c r="D32" s="116">
        <f t="shared" si="1"/>
        <v>9.656347678544697E-3</v>
      </c>
    </row>
    <row r="33" spans="2:4" x14ac:dyDescent="0.3">
      <c r="B33" s="75" t="str">
        <f t="shared" si="2"/>
        <v>Nadbannia</v>
      </c>
      <c r="C33" s="76">
        <f t="shared" si="2"/>
        <v>939126.46</v>
      </c>
      <c r="D33" s="116">
        <f t="shared" si="1"/>
        <v>8.6409011880321674E-3</v>
      </c>
    </row>
  </sheetData>
  <mergeCells count="4">
    <mergeCell ref="A1:H1"/>
    <mergeCell ref="A19:B19"/>
    <mergeCell ref="A21:H21"/>
    <mergeCell ref="A20:H20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61"/>
  <sheetViews>
    <sheetView zoomScale="60" zoomScaleNormal="60" workbookViewId="0">
      <selection activeCell="E30" sqref="E30"/>
    </sheetView>
  </sheetViews>
  <sheetFormatPr defaultColWidth="9.15234375" defaultRowHeight="14.15" x14ac:dyDescent="0.35"/>
  <cols>
    <col min="1" max="1" width="4.3046875" style="31" customWidth="1"/>
    <col min="2" max="2" width="61.69140625" style="31" bestFit="1" customWidth="1"/>
    <col min="3" max="4" width="14.69140625" style="32" customWidth="1"/>
    <col min="5" max="8" width="12.69140625" style="33" customWidth="1"/>
    <col min="9" max="9" width="16.15234375" style="31" bestFit="1" customWidth="1"/>
    <col min="10" max="10" width="18.53515625" style="31" customWidth="1"/>
    <col min="11" max="11" width="20.69140625" style="31" customWidth="1"/>
    <col min="12" max="16384" width="9.15234375" style="31"/>
  </cols>
  <sheetData>
    <row r="1" spans="1:11" s="14" customFormat="1" ht="15.9" thickBot="1" x14ac:dyDescent="0.3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98"/>
    </row>
    <row r="2" spans="1:11" s="20" customFormat="1" ht="15.75" customHeight="1" thickBot="1" x14ac:dyDescent="0.35">
      <c r="A2" s="176" t="s">
        <v>55</v>
      </c>
      <c r="B2" s="93"/>
      <c r="C2" s="94"/>
      <c r="D2" s="95"/>
      <c r="E2" s="178" t="s">
        <v>74</v>
      </c>
      <c r="F2" s="178"/>
      <c r="G2" s="178"/>
      <c r="H2" s="178"/>
      <c r="I2" s="178"/>
      <c r="J2" s="178"/>
      <c r="K2" s="178"/>
    </row>
    <row r="3" spans="1:11" s="22" customFormat="1" ht="50.15" thickBot="1" x14ac:dyDescent="0.35">
      <c r="A3" s="177"/>
      <c r="B3" s="96" t="s">
        <v>75</v>
      </c>
      <c r="C3" s="199" t="s">
        <v>76</v>
      </c>
      <c r="D3" s="199" t="s">
        <v>77</v>
      </c>
      <c r="E3" s="17" t="s">
        <v>78</v>
      </c>
      <c r="F3" s="17" t="s">
        <v>79</v>
      </c>
      <c r="G3" s="17" t="s">
        <v>80</v>
      </c>
      <c r="H3" s="17" t="s">
        <v>81</v>
      </c>
      <c r="I3" s="17" t="s">
        <v>82</v>
      </c>
      <c r="J3" s="18" t="s">
        <v>83</v>
      </c>
      <c r="K3" s="200" t="s">
        <v>84</v>
      </c>
    </row>
    <row r="4" spans="1:11" s="20" customFormat="1" collapsed="1" x14ac:dyDescent="0.3">
      <c r="A4" s="21">
        <v>1</v>
      </c>
      <c r="B4" s="131" t="s">
        <v>36</v>
      </c>
      <c r="C4" s="132">
        <v>38118</v>
      </c>
      <c r="D4" s="132">
        <v>38182</v>
      </c>
      <c r="E4" s="133">
        <v>2.9323831828143243E-2</v>
      </c>
      <c r="F4" s="133">
        <v>3.707939364313817E-2</v>
      </c>
      <c r="G4" s="133">
        <v>6.4274270140192824E-2</v>
      </c>
      <c r="H4" s="133">
        <v>6.41160638686189E-2</v>
      </c>
      <c r="I4" s="133">
        <v>7.4442530976500443E-2</v>
      </c>
      <c r="J4" s="134">
        <v>5.6832167459406113</v>
      </c>
      <c r="K4" s="109">
        <v>0.12286933124750821</v>
      </c>
    </row>
    <row r="5" spans="1:11" s="20" customFormat="1" collapsed="1" x14ac:dyDescent="0.3">
      <c r="A5" s="21">
        <v>2</v>
      </c>
      <c r="B5" s="131" t="s">
        <v>45</v>
      </c>
      <c r="C5" s="132">
        <v>38828</v>
      </c>
      <c r="D5" s="132">
        <v>39028</v>
      </c>
      <c r="E5" s="133">
        <v>6.2106849868219793E-3</v>
      </c>
      <c r="F5" s="133">
        <v>1.168853944386572E-2</v>
      </c>
      <c r="G5" s="133">
        <v>4.0960908635064852E-2</v>
      </c>
      <c r="H5" s="133">
        <v>8.4915841393605973E-2</v>
      </c>
      <c r="I5" s="133">
        <v>7.6905738791154699E-2</v>
      </c>
      <c r="J5" s="134">
        <v>4.5388372148146852</v>
      </c>
      <c r="K5" s="110">
        <v>0.12933354630882721</v>
      </c>
    </row>
    <row r="6" spans="1:11" s="20" customFormat="1" collapsed="1" x14ac:dyDescent="0.3">
      <c r="A6" s="21">
        <v>3</v>
      </c>
      <c r="B6" s="131" t="s">
        <v>47</v>
      </c>
      <c r="C6" s="132">
        <v>38919</v>
      </c>
      <c r="D6" s="132">
        <v>39092</v>
      </c>
      <c r="E6" s="133">
        <v>2.6479840784630948E-2</v>
      </c>
      <c r="F6" s="133">
        <v>3.5983856757882737E-2</v>
      </c>
      <c r="G6" s="133">
        <v>3.045781751686194E-2</v>
      </c>
      <c r="H6" s="133">
        <v>8.2642179481973166E-4</v>
      </c>
      <c r="I6" s="133">
        <v>5.0226761320695257E-3</v>
      </c>
      <c r="J6" s="134">
        <v>1.8944619397366567</v>
      </c>
      <c r="K6" s="110">
        <v>7.9467552529361107E-2</v>
      </c>
    </row>
    <row r="7" spans="1:11" s="20" customFormat="1" collapsed="1" x14ac:dyDescent="0.3">
      <c r="A7" s="21">
        <v>4</v>
      </c>
      <c r="B7" s="131" t="s">
        <v>39</v>
      </c>
      <c r="C7" s="132">
        <v>38919</v>
      </c>
      <c r="D7" s="132">
        <v>39092</v>
      </c>
      <c r="E7" s="133">
        <v>3.9523945334710486E-2</v>
      </c>
      <c r="F7" s="133">
        <v>-5.8034151304657833E-3</v>
      </c>
      <c r="G7" s="133">
        <v>0.10342868318404097</v>
      </c>
      <c r="H7" s="133">
        <v>0.10063429654422906</v>
      </c>
      <c r="I7" s="133">
        <v>0.11073172728883329</v>
      </c>
      <c r="J7" s="134">
        <v>-0.21146721013206082</v>
      </c>
      <c r="K7" s="110">
        <v>-1.6948592477630919E-2</v>
      </c>
    </row>
    <row r="8" spans="1:11" s="20" customFormat="1" collapsed="1" x14ac:dyDescent="0.3">
      <c r="A8" s="21">
        <v>5</v>
      </c>
      <c r="B8" s="131" t="s">
        <v>37</v>
      </c>
      <c r="C8" s="132">
        <v>39413</v>
      </c>
      <c r="D8" s="132">
        <v>39589</v>
      </c>
      <c r="E8" s="133">
        <v>4.1929013320256558E-3</v>
      </c>
      <c r="F8" s="133">
        <v>1.2401493747593806E-2</v>
      </c>
      <c r="G8" s="133">
        <v>5.464433254381329E-2</v>
      </c>
      <c r="H8" s="133">
        <v>0.12842457980950051</v>
      </c>
      <c r="I8" s="133">
        <v>0.11411215429323529</v>
      </c>
      <c r="J8" s="134">
        <v>3.4685993813200389</v>
      </c>
      <c r="K8" s="110">
        <v>0.12683483454364652</v>
      </c>
    </row>
    <row r="9" spans="1:11" s="20" customFormat="1" x14ac:dyDescent="0.3">
      <c r="A9" s="21">
        <v>6</v>
      </c>
      <c r="B9" s="131" t="s">
        <v>50</v>
      </c>
      <c r="C9" s="132">
        <v>39429</v>
      </c>
      <c r="D9" s="132">
        <v>39618</v>
      </c>
      <c r="E9" s="133">
        <v>9.2884157134520695E-3</v>
      </c>
      <c r="F9" s="133">
        <v>1.3536164740142409E-2</v>
      </c>
      <c r="G9" s="133">
        <v>5.6188759731476967E-3</v>
      </c>
      <c r="H9" s="133">
        <v>-3.1952699896749204E-2</v>
      </c>
      <c r="I9" s="133">
        <v>-3.1078773384550895E-2</v>
      </c>
      <c r="J9" s="134">
        <v>0.10124774407131243</v>
      </c>
      <c r="K9" s="110">
        <v>7.7718542074591834E-3</v>
      </c>
    </row>
    <row r="10" spans="1:11" s="20" customFormat="1" x14ac:dyDescent="0.3">
      <c r="A10" s="21">
        <v>7</v>
      </c>
      <c r="B10" s="131" t="s">
        <v>51</v>
      </c>
      <c r="C10" s="132">
        <v>39560</v>
      </c>
      <c r="D10" s="132">
        <v>39770</v>
      </c>
      <c r="E10" s="133">
        <v>4.4362457647510123E-2</v>
      </c>
      <c r="F10" s="133">
        <v>7.8094984184672089E-2</v>
      </c>
      <c r="G10" s="133">
        <v>0.23184982998924597</v>
      </c>
      <c r="H10" s="133">
        <v>0.15626122047972113</v>
      </c>
      <c r="I10" s="133">
        <v>0.13555252640874693</v>
      </c>
      <c r="J10" s="134">
        <v>0.18412111965706379</v>
      </c>
      <c r="K10" s="110">
        <v>1.413429389013876E-2</v>
      </c>
    </row>
    <row r="11" spans="1:11" s="20" customFormat="1" x14ac:dyDescent="0.3">
      <c r="A11" s="21">
        <v>8</v>
      </c>
      <c r="B11" s="131" t="s">
        <v>42</v>
      </c>
      <c r="C11" s="132">
        <v>39884</v>
      </c>
      <c r="D11" s="132">
        <v>40001</v>
      </c>
      <c r="E11" s="133">
        <v>8.0613968373511424E-2</v>
      </c>
      <c r="F11" s="133">
        <v>8.8721185293533233E-2</v>
      </c>
      <c r="G11" s="133">
        <v>0.1352999291780812</v>
      </c>
      <c r="H11" s="133">
        <v>0.15121323650196672</v>
      </c>
      <c r="I11" s="133">
        <v>0.15460357487466925</v>
      </c>
      <c r="J11" s="134">
        <v>0.34845181543550918</v>
      </c>
      <c r="K11" s="110">
        <v>2.6551797125335952E-2</v>
      </c>
    </row>
    <row r="12" spans="1:11" s="20" customFormat="1" x14ac:dyDescent="0.3">
      <c r="A12" s="21">
        <v>9</v>
      </c>
      <c r="B12" s="131" t="s">
        <v>49</v>
      </c>
      <c r="C12" s="132">
        <v>40031</v>
      </c>
      <c r="D12" s="132">
        <v>40129</v>
      </c>
      <c r="E12" s="133">
        <v>5.8745729624101184E-2</v>
      </c>
      <c r="F12" s="133" t="s">
        <v>87</v>
      </c>
      <c r="G12" s="133" t="s">
        <v>87</v>
      </c>
      <c r="H12" s="133">
        <v>-0.10740148586398435</v>
      </c>
      <c r="I12" s="133" t="s">
        <v>87</v>
      </c>
      <c r="J12" s="134">
        <v>-0.41509434633691422</v>
      </c>
      <c r="K12" s="110">
        <v>-4.7343893530008119E-2</v>
      </c>
    </row>
    <row r="13" spans="1:11" s="20" customFormat="1" x14ac:dyDescent="0.3">
      <c r="A13" s="21">
        <v>10</v>
      </c>
      <c r="B13" s="131" t="s">
        <v>40</v>
      </c>
      <c r="C13" s="132">
        <v>40253</v>
      </c>
      <c r="D13" s="132">
        <v>40366</v>
      </c>
      <c r="E13" s="133">
        <v>0.12667695162967174</v>
      </c>
      <c r="F13" s="133">
        <v>0.18966818787647655</v>
      </c>
      <c r="G13" s="133">
        <v>0.1252859353151643</v>
      </c>
      <c r="H13" s="133">
        <v>7.3912287406137089E-2</v>
      </c>
      <c r="I13" s="133">
        <v>8.2522647439930097E-2</v>
      </c>
      <c r="J13" s="134">
        <v>0.53874168746912465</v>
      </c>
      <c r="K13" s="110">
        <v>4.2275411004937036E-2</v>
      </c>
    </row>
    <row r="14" spans="1:11" s="20" customFormat="1" x14ac:dyDescent="0.3">
      <c r="A14" s="21">
        <v>11</v>
      </c>
      <c r="B14" s="131" t="s">
        <v>41</v>
      </c>
      <c r="C14" s="132">
        <v>40114</v>
      </c>
      <c r="D14" s="132">
        <v>40401</v>
      </c>
      <c r="E14" s="133">
        <v>5.0875479225103826E-2</v>
      </c>
      <c r="F14" s="133">
        <v>8.190832600975595E-2</v>
      </c>
      <c r="G14" s="133">
        <v>0.14208899733335034</v>
      </c>
      <c r="H14" s="133">
        <v>8.0749311287435788E-2</v>
      </c>
      <c r="I14" s="133">
        <v>7.5837956694801756E-2</v>
      </c>
      <c r="J14" s="134">
        <v>0.53120006465299729</v>
      </c>
      <c r="K14" s="110">
        <v>4.218013053859937E-2</v>
      </c>
    </row>
    <row r="15" spans="1:11" s="20" customFormat="1" collapsed="1" x14ac:dyDescent="0.3">
      <c r="A15" s="21">
        <v>12</v>
      </c>
      <c r="B15" s="131" t="s">
        <v>43</v>
      </c>
      <c r="C15" s="132">
        <v>40226</v>
      </c>
      <c r="D15" s="132">
        <v>40430</v>
      </c>
      <c r="E15" s="133">
        <v>5.5529019256514989E-3</v>
      </c>
      <c r="F15" s="133">
        <v>1.0623692324110534E-2</v>
      </c>
      <c r="G15" s="133">
        <v>4.5474994373592814E-2</v>
      </c>
      <c r="H15" s="133">
        <v>0.10964079497770918</v>
      </c>
      <c r="I15" s="133">
        <v>0.10840642102517251</v>
      </c>
      <c r="J15" s="134">
        <v>2.8078194187898182</v>
      </c>
      <c r="K15" s="110">
        <v>0.13958349029244266</v>
      </c>
    </row>
    <row r="16" spans="1:11" s="20" customFormat="1" collapsed="1" x14ac:dyDescent="0.3">
      <c r="A16" s="21">
        <v>13</v>
      </c>
      <c r="B16" s="131" t="s">
        <v>48</v>
      </c>
      <c r="C16" s="132">
        <v>40427</v>
      </c>
      <c r="D16" s="132">
        <v>40543</v>
      </c>
      <c r="E16" s="133">
        <v>5.9489884681409588E-3</v>
      </c>
      <c r="F16" s="133">
        <v>1.206638345064226E-2</v>
      </c>
      <c r="G16" s="133">
        <v>6.9754051006801765E-2</v>
      </c>
      <c r="H16" s="133">
        <v>0.14804726977277172</v>
      </c>
      <c r="I16" s="133">
        <v>0.15326319896251817</v>
      </c>
      <c r="J16" s="134">
        <v>2.7335891530052105</v>
      </c>
      <c r="K16" s="110">
        <v>0.14197063657209807</v>
      </c>
    </row>
    <row r="17" spans="1:12" s="20" customFormat="1" collapsed="1" x14ac:dyDescent="0.3">
      <c r="A17" s="21">
        <v>14</v>
      </c>
      <c r="B17" s="131" t="s">
        <v>46</v>
      </c>
      <c r="C17" s="132">
        <v>40444</v>
      </c>
      <c r="D17" s="132">
        <v>40638</v>
      </c>
      <c r="E17" s="133">
        <v>1.8647776197975308E-3</v>
      </c>
      <c r="F17" s="133">
        <v>3.200356449459818E-3</v>
      </c>
      <c r="G17" s="133">
        <v>3.9480008099802566E-2</v>
      </c>
      <c r="H17" s="133">
        <v>0.10267413521538127</v>
      </c>
      <c r="I17" s="133">
        <v>0.11596103509954681</v>
      </c>
      <c r="J17" s="134">
        <v>0.40235515037593483</v>
      </c>
      <c r="K17" s="110">
        <v>3.5614092280805476E-2</v>
      </c>
    </row>
    <row r="18" spans="1:12" s="20" customFormat="1" x14ac:dyDescent="0.3">
      <c r="A18" s="21">
        <v>15</v>
      </c>
      <c r="B18" s="131" t="s">
        <v>38</v>
      </c>
      <c r="C18" s="132">
        <v>40427</v>
      </c>
      <c r="D18" s="132">
        <v>40708</v>
      </c>
      <c r="E18" s="133">
        <v>5.6595999624569071E-3</v>
      </c>
      <c r="F18" s="133">
        <v>1.2120186864593485E-2</v>
      </c>
      <c r="G18" s="133">
        <v>7.6851084968792227E-2</v>
      </c>
      <c r="H18" s="133">
        <v>0.17255568793639697</v>
      </c>
      <c r="I18" s="133">
        <v>0.18252208387359037</v>
      </c>
      <c r="J18" s="134">
        <v>3.2999845660380123</v>
      </c>
      <c r="K18" s="110">
        <v>0.16649600665917208</v>
      </c>
    </row>
    <row r="19" spans="1:12" s="20" customFormat="1" x14ac:dyDescent="0.3">
      <c r="A19" s="21">
        <v>16</v>
      </c>
      <c r="B19" s="131" t="s">
        <v>44</v>
      </c>
      <c r="C19" s="132">
        <v>41026</v>
      </c>
      <c r="D19" s="132">
        <v>41242</v>
      </c>
      <c r="E19" s="133">
        <v>1.4585677140974473E-2</v>
      </c>
      <c r="F19" s="133">
        <v>1.6914715954394755E-2</v>
      </c>
      <c r="G19" s="133">
        <v>6.4567218445516605E-2</v>
      </c>
      <c r="H19" s="133">
        <v>0.21670544073150499</v>
      </c>
      <c r="I19" s="133">
        <v>0.22294379549241183</v>
      </c>
      <c r="J19" s="134">
        <v>1.8533349207535639</v>
      </c>
      <c r="K19" s="110">
        <v>0.13988404652171282</v>
      </c>
    </row>
    <row r="20" spans="1:12" s="20" customFormat="1" ht="14.6" thickBot="1" x14ac:dyDescent="0.35">
      <c r="A20" s="130"/>
      <c r="B20" s="201" t="s">
        <v>85</v>
      </c>
      <c r="C20" s="135" t="s">
        <v>3</v>
      </c>
      <c r="D20" s="135" t="s">
        <v>3</v>
      </c>
      <c r="E20" s="136">
        <f>AVERAGE(E4:E19)</f>
        <v>3.1869134474794003E-2</v>
      </c>
      <c r="F20" s="136">
        <f>AVERAGE(F4:F19)</f>
        <v>3.9880270107319718E-2</v>
      </c>
      <c r="G20" s="136">
        <f>AVERAGE(G4:G19)</f>
        <v>8.2002462446897961E-2</v>
      </c>
      <c r="H20" s="136">
        <f>AVERAGE(H4:H19)</f>
        <v>9.0707650122441585E-2</v>
      </c>
      <c r="I20" s="136">
        <f>AVERAGE(I4:I19)</f>
        <v>0.10544995293124201</v>
      </c>
      <c r="J20" s="135" t="s">
        <v>3</v>
      </c>
      <c r="K20" s="136">
        <f>AVERAGE(K4:K19)</f>
        <v>7.1917158607150339E-2</v>
      </c>
      <c r="L20" s="137"/>
    </row>
    <row r="21" spans="1:12" s="20" customFormat="1" x14ac:dyDescent="0.3">
      <c r="A21" s="179" t="s">
        <v>86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02"/>
    </row>
    <row r="22" spans="1:12" s="20" customFormat="1" ht="14.6" collapsed="1" thickBot="1" x14ac:dyDescent="0.35">
      <c r="A22" s="174"/>
      <c r="B22" s="174"/>
      <c r="C22" s="174"/>
      <c r="D22" s="174"/>
      <c r="E22" s="174"/>
      <c r="F22" s="174"/>
      <c r="G22" s="174"/>
      <c r="H22" s="174"/>
      <c r="I22" s="145"/>
      <c r="J22" s="145"/>
      <c r="K22" s="145"/>
    </row>
    <row r="23" spans="1:12" s="20" customFormat="1" collapsed="1" x14ac:dyDescent="0.3">
      <c r="E23" s="99"/>
      <c r="J23" s="19"/>
    </row>
    <row r="24" spans="1:12" s="20" customFormat="1" collapsed="1" x14ac:dyDescent="0.3">
      <c r="E24" s="100"/>
      <c r="J24" s="19"/>
    </row>
    <row r="25" spans="1:12" s="20" customFormat="1" x14ac:dyDescent="0.3">
      <c r="E25" s="99"/>
      <c r="F25" s="99"/>
      <c r="J25" s="19"/>
    </row>
    <row r="26" spans="1:12" s="20" customFormat="1" collapsed="1" x14ac:dyDescent="0.3">
      <c r="E26" s="100"/>
      <c r="I26" s="100"/>
      <c r="J26" s="19"/>
    </row>
    <row r="27" spans="1:12" s="20" customFormat="1" collapsed="1" x14ac:dyDescent="0.3"/>
    <row r="28" spans="1:12" s="20" customFormat="1" collapsed="1" x14ac:dyDescent="0.3"/>
    <row r="29" spans="1:12" s="20" customFormat="1" collapsed="1" x14ac:dyDescent="0.3"/>
    <row r="30" spans="1:12" s="20" customFormat="1" collapsed="1" x14ac:dyDescent="0.3"/>
    <row r="31" spans="1:12" s="20" customFormat="1" collapsed="1" x14ac:dyDescent="0.3"/>
    <row r="32" spans="1:12" s="20" customFormat="1" collapsed="1" x14ac:dyDescent="0.3"/>
    <row r="33" spans="3:8" s="20" customFormat="1" collapsed="1" x14ac:dyDescent="0.3"/>
    <row r="34" spans="3:8" s="20" customFormat="1" collapsed="1" x14ac:dyDescent="0.3"/>
    <row r="35" spans="3:8" s="20" customFormat="1" collapsed="1" x14ac:dyDescent="0.3"/>
    <row r="36" spans="3:8" s="20" customFormat="1" collapsed="1" x14ac:dyDescent="0.3"/>
    <row r="37" spans="3:8" s="20" customFormat="1" collapsed="1" x14ac:dyDescent="0.3"/>
    <row r="38" spans="3:8" s="20" customFormat="1" collapsed="1" x14ac:dyDescent="0.3"/>
    <row r="39" spans="3:8" s="20" customFormat="1" collapsed="1" x14ac:dyDescent="0.3"/>
    <row r="40" spans="3:8" s="20" customFormat="1" x14ac:dyDescent="0.3"/>
    <row r="41" spans="3:8" s="20" customFormat="1" x14ac:dyDescent="0.3"/>
    <row r="42" spans="3:8" s="28" customFormat="1" x14ac:dyDescent="0.3">
      <c r="C42" s="29"/>
      <c r="D42" s="29"/>
      <c r="E42" s="30"/>
      <c r="F42" s="30"/>
      <c r="G42" s="30"/>
      <c r="H42" s="30"/>
    </row>
    <row r="43" spans="3:8" s="28" customFormat="1" x14ac:dyDescent="0.3">
      <c r="C43" s="29"/>
      <c r="D43" s="29"/>
      <c r="E43" s="30"/>
      <c r="F43" s="30"/>
      <c r="G43" s="30"/>
      <c r="H43" s="30"/>
    </row>
    <row r="44" spans="3:8" s="28" customFormat="1" x14ac:dyDescent="0.3">
      <c r="C44" s="29"/>
      <c r="D44" s="29"/>
      <c r="E44" s="30"/>
      <c r="F44" s="30"/>
      <c r="G44" s="30"/>
      <c r="H44" s="30"/>
    </row>
    <row r="45" spans="3:8" s="28" customFormat="1" x14ac:dyDescent="0.3">
      <c r="C45" s="29"/>
      <c r="D45" s="29"/>
      <c r="E45" s="30"/>
      <c r="F45" s="30"/>
      <c r="G45" s="30"/>
      <c r="H45" s="30"/>
    </row>
    <row r="46" spans="3:8" s="28" customFormat="1" x14ac:dyDescent="0.3">
      <c r="C46" s="29"/>
      <c r="D46" s="29"/>
      <c r="E46" s="30"/>
      <c r="F46" s="30"/>
      <c r="G46" s="30"/>
      <c r="H46" s="30"/>
    </row>
    <row r="47" spans="3:8" s="28" customFormat="1" x14ac:dyDescent="0.3">
      <c r="C47" s="29"/>
      <c r="D47" s="29"/>
      <c r="E47" s="30"/>
      <c r="F47" s="30"/>
      <c r="G47" s="30"/>
      <c r="H47" s="30"/>
    </row>
    <row r="48" spans="3:8" s="28" customFormat="1" x14ac:dyDescent="0.3">
      <c r="C48" s="29"/>
      <c r="D48" s="29"/>
      <c r="E48" s="30"/>
      <c r="F48" s="30"/>
      <c r="G48" s="30"/>
      <c r="H48" s="30"/>
    </row>
    <row r="49" spans="3:8" s="28" customFormat="1" x14ac:dyDescent="0.3">
      <c r="C49" s="29"/>
      <c r="D49" s="29"/>
      <c r="E49" s="30"/>
      <c r="F49" s="30"/>
      <c r="G49" s="30"/>
      <c r="H49" s="30"/>
    </row>
    <row r="50" spans="3:8" s="28" customFormat="1" x14ac:dyDescent="0.3">
      <c r="C50" s="29"/>
      <c r="D50" s="29"/>
      <c r="E50" s="30"/>
      <c r="F50" s="30"/>
      <c r="G50" s="30"/>
      <c r="H50" s="30"/>
    </row>
    <row r="51" spans="3:8" s="28" customFormat="1" x14ac:dyDescent="0.3">
      <c r="C51" s="29"/>
      <c r="D51" s="29"/>
      <c r="E51" s="30"/>
      <c r="F51" s="30"/>
      <c r="G51" s="30"/>
      <c r="H51" s="30"/>
    </row>
    <row r="52" spans="3:8" s="28" customFormat="1" x14ac:dyDescent="0.3">
      <c r="C52" s="29"/>
      <c r="D52" s="29"/>
      <c r="E52" s="30"/>
      <c r="F52" s="30"/>
      <c r="G52" s="30"/>
      <c r="H52" s="30"/>
    </row>
    <row r="53" spans="3:8" s="28" customFormat="1" x14ac:dyDescent="0.3">
      <c r="C53" s="29"/>
      <c r="D53" s="29"/>
      <c r="E53" s="30"/>
      <c r="F53" s="30"/>
      <c r="G53" s="30"/>
      <c r="H53" s="30"/>
    </row>
    <row r="54" spans="3:8" s="28" customFormat="1" x14ac:dyDescent="0.3">
      <c r="C54" s="29"/>
      <c r="D54" s="29"/>
      <c r="E54" s="30"/>
      <c r="F54" s="30"/>
      <c r="G54" s="30"/>
      <c r="H54" s="30"/>
    </row>
    <row r="55" spans="3:8" s="28" customFormat="1" x14ac:dyDescent="0.3">
      <c r="C55" s="29"/>
      <c r="D55" s="29"/>
      <c r="E55" s="30"/>
      <c r="F55" s="30"/>
      <c r="G55" s="30"/>
      <c r="H55" s="30"/>
    </row>
    <row r="56" spans="3:8" s="28" customFormat="1" x14ac:dyDescent="0.3">
      <c r="C56" s="29"/>
      <c r="D56" s="29"/>
      <c r="E56" s="30"/>
      <c r="F56" s="30"/>
      <c r="G56" s="30"/>
      <c r="H56" s="30"/>
    </row>
    <row r="57" spans="3:8" s="28" customFormat="1" x14ac:dyDescent="0.3">
      <c r="C57" s="29"/>
      <c r="D57" s="29"/>
      <c r="E57" s="30"/>
      <c r="F57" s="30"/>
      <c r="G57" s="30"/>
      <c r="H57" s="30"/>
    </row>
    <row r="58" spans="3:8" s="28" customFormat="1" x14ac:dyDescent="0.3">
      <c r="C58" s="29"/>
      <c r="D58" s="29"/>
      <c r="E58" s="30"/>
      <c r="F58" s="30"/>
      <c r="G58" s="30"/>
      <c r="H58" s="30"/>
    </row>
    <row r="59" spans="3:8" s="28" customFormat="1" x14ac:dyDescent="0.3">
      <c r="C59" s="29"/>
      <c r="D59" s="29"/>
      <c r="E59" s="30"/>
      <c r="F59" s="30"/>
      <c r="G59" s="30"/>
      <c r="H59" s="30"/>
    </row>
    <row r="60" spans="3:8" s="28" customFormat="1" x14ac:dyDescent="0.3">
      <c r="C60" s="29"/>
      <c r="D60" s="29"/>
      <c r="E60" s="30"/>
      <c r="F60" s="30"/>
      <c r="G60" s="30"/>
      <c r="H60" s="30"/>
    </row>
    <row r="61" spans="3:8" s="28" customFormat="1" x14ac:dyDescent="0.3">
      <c r="C61" s="29"/>
      <c r="D61" s="29"/>
      <c r="E61" s="30"/>
      <c r="F61" s="30"/>
      <c r="G61" s="30"/>
      <c r="H61" s="30"/>
    </row>
  </sheetData>
  <mergeCells count="5">
    <mergeCell ref="A22:H22"/>
    <mergeCell ref="A1:I1"/>
    <mergeCell ref="A2:A3"/>
    <mergeCell ref="E2:K2"/>
    <mergeCell ref="A21:K21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69"/>
  <sheetViews>
    <sheetView zoomScale="60" zoomScaleNormal="60" workbookViewId="0">
      <selection activeCell="B73" sqref="B73"/>
    </sheetView>
  </sheetViews>
  <sheetFormatPr defaultColWidth="9.15234375" defaultRowHeight="14.15" x14ac:dyDescent="0.3"/>
  <cols>
    <col min="1" max="1" width="3.84375" style="28" customWidth="1"/>
    <col min="2" max="2" width="61.84375" style="28" bestFit="1" customWidth="1"/>
    <col min="3" max="3" width="24.69140625" style="28" customWidth="1"/>
    <col min="4" max="4" width="24.69140625" style="39" customWidth="1"/>
    <col min="5" max="7" width="24.69140625" style="28" customWidth="1"/>
    <col min="8" max="16384" width="9.15234375" style="28"/>
  </cols>
  <sheetData>
    <row r="1" spans="1:8" ht="15.9" thickBot="1" x14ac:dyDescent="0.35">
      <c r="A1" s="175" t="s">
        <v>88</v>
      </c>
      <c r="B1" s="175"/>
      <c r="C1" s="175"/>
      <c r="D1" s="175"/>
      <c r="E1" s="175"/>
      <c r="F1" s="175"/>
      <c r="G1" s="175"/>
    </row>
    <row r="2" spans="1:8" ht="14.6" customHeight="1" thickBot="1" x14ac:dyDescent="0.35">
      <c r="A2" s="203" t="s">
        <v>89</v>
      </c>
      <c r="B2" s="82"/>
      <c r="C2" s="204" t="s">
        <v>90</v>
      </c>
      <c r="D2" s="205"/>
      <c r="E2" s="204" t="s">
        <v>91</v>
      </c>
      <c r="F2" s="205"/>
      <c r="G2" s="83"/>
    </row>
    <row r="3" spans="1:8" ht="42.9" thickBot="1" x14ac:dyDescent="0.35">
      <c r="A3" s="206"/>
      <c r="B3" s="207" t="s">
        <v>75</v>
      </c>
      <c r="C3" s="96" t="s">
        <v>92</v>
      </c>
      <c r="D3" s="96" t="s">
        <v>93</v>
      </c>
      <c r="E3" s="96" t="s">
        <v>94</v>
      </c>
      <c r="F3" s="96" t="s">
        <v>93</v>
      </c>
      <c r="G3" s="18" t="s">
        <v>95</v>
      </c>
    </row>
    <row r="4" spans="1:8" ht="15" customHeight="1" x14ac:dyDescent="0.3">
      <c r="A4" s="21">
        <v>1</v>
      </c>
      <c r="B4" s="35" t="s">
        <v>37</v>
      </c>
      <c r="C4" s="36">
        <v>1061.1578100000022</v>
      </c>
      <c r="D4" s="88">
        <v>4.2424048971823697E-2</v>
      </c>
      <c r="E4" s="37">
        <v>214</v>
      </c>
      <c r="F4" s="88">
        <v>3.8071517523572317E-2</v>
      </c>
      <c r="G4" s="38">
        <v>954.27562556999032</v>
      </c>
      <c r="H4" s="48"/>
    </row>
    <row r="5" spans="1:8" ht="14.25" customHeight="1" x14ac:dyDescent="0.3">
      <c r="A5" s="21">
        <v>2</v>
      </c>
      <c r="B5" s="35" t="s">
        <v>39</v>
      </c>
      <c r="C5" s="36">
        <v>425.81827000000044</v>
      </c>
      <c r="D5" s="88">
        <v>6.8625532557537366E-2</v>
      </c>
      <c r="E5" s="37">
        <v>229</v>
      </c>
      <c r="F5" s="88">
        <v>2.7995110024449876E-2</v>
      </c>
      <c r="G5" s="38">
        <v>171.67185305056717</v>
      </c>
      <c r="H5" s="48"/>
    </row>
    <row r="6" spans="1:8" x14ac:dyDescent="0.3">
      <c r="A6" s="21">
        <v>3</v>
      </c>
      <c r="B6" s="35" t="s">
        <v>42</v>
      </c>
      <c r="C6" s="36">
        <v>366.26534999999961</v>
      </c>
      <c r="D6" s="88">
        <v>8.0613968373369843E-2</v>
      </c>
      <c r="E6" s="37">
        <v>0</v>
      </c>
      <c r="F6" s="88">
        <v>0</v>
      </c>
      <c r="G6" s="38">
        <v>0</v>
      </c>
    </row>
    <row r="7" spans="1:8" x14ac:dyDescent="0.3">
      <c r="A7" s="21">
        <v>4</v>
      </c>
      <c r="B7" s="35" t="s">
        <v>41</v>
      </c>
      <c r="C7" s="36">
        <v>263.82574999999997</v>
      </c>
      <c r="D7" s="88">
        <v>5.0875479225097844E-2</v>
      </c>
      <c r="E7" s="37">
        <v>0</v>
      </c>
      <c r="F7" s="88">
        <v>0</v>
      </c>
      <c r="G7" s="38">
        <v>0</v>
      </c>
    </row>
    <row r="8" spans="1:8" x14ac:dyDescent="0.3">
      <c r="A8" s="21">
        <v>5</v>
      </c>
      <c r="B8" s="35" t="s">
        <v>49</v>
      </c>
      <c r="C8" s="36">
        <v>72.960209999999961</v>
      </c>
      <c r="D8" s="88">
        <v>5.8745729624089013E-2</v>
      </c>
      <c r="E8" s="37">
        <v>0</v>
      </c>
      <c r="F8" s="88">
        <v>0</v>
      </c>
      <c r="G8" s="38">
        <v>0</v>
      </c>
    </row>
    <row r="9" spans="1:8" x14ac:dyDescent="0.3">
      <c r="A9" s="21">
        <v>6</v>
      </c>
      <c r="B9" s="35" t="s">
        <v>38</v>
      </c>
      <c r="C9" s="36">
        <v>44.889580000000073</v>
      </c>
      <c r="D9" s="88">
        <v>5.6595999623424518E-3</v>
      </c>
      <c r="E9" s="37">
        <v>0</v>
      </c>
      <c r="F9" s="88">
        <v>0</v>
      </c>
      <c r="G9" s="38">
        <v>0</v>
      </c>
    </row>
    <row r="10" spans="1:8" x14ac:dyDescent="0.3">
      <c r="A10" s="21">
        <v>7</v>
      </c>
      <c r="B10" s="35" t="s">
        <v>51</v>
      </c>
      <c r="C10" s="36">
        <v>39.892239999999987</v>
      </c>
      <c r="D10" s="88">
        <v>4.4362457647574828E-2</v>
      </c>
      <c r="E10" s="37">
        <v>0</v>
      </c>
      <c r="F10" s="88">
        <v>0</v>
      </c>
      <c r="G10" s="38">
        <v>0</v>
      </c>
    </row>
    <row r="11" spans="1:8" x14ac:dyDescent="0.3">
      <c r="A11" s="21">
        <v>8</v>
      </c>
      <c r="B11" s="35" t="s">
        <v>47</v>
      </c>
      <c r="C11" s="36">
        <v>39.64855000000005</v>
      </c>
      <c r="D11" s="88">
        <v>2.6479840784418635E-2</v>
      </c>
      <c r="E11" s="37">
        <v>0</v>
      </c>
      <c r="F11" s="88">
        <v>0</v>
      </c>
      <c r="G11" s="38">
        <v>0</v>
      </c>
    </row>
    <row r="12" spans="1:8" x14ac:dyDescent="0.3">
      <c r="A12" s="21">
        <v>9</v>
      </c>
      <c r="B12" s="35" t="s">
        <v>43</v>
      </c>
      <c r="C12" s="36">
        <v>26.410770000000486</v>
      </c>
      <c r="D12" s="88">
        <v>5.5529019256470337E-3</v>
      </c>
      <c r="E12" s="37">
        <v>0</v>
      </c>
      <c r="F12" s="88">
        <v>0</v>
      </c>
      <c r="G12" s="38">
        <v>0</v>
      </c>
    </row>
    <row r="13" spans="1:8" x14ac:dyDescent="0.3">
      <c r="A13" s="21">
        <v>10</v>
      </c>
      <c r="B13" s="35" t="s">
        <v>45</v>
      </c>
      <c r="C13" s="36">
        <v>23.076660000000146</v>
      </c>
      <c r="D13" s="88">
        <v>6.2106849868273101E-3</v>
      </c>
      <c r="E13" s="37">
        <v>0</v>
      </c>
      <c r="F13" s="88">
        <v>0</v>
      </c>
      <c r="G13" s="38">
        <v>0</v>
      </c>
    </row>
    <row r="14" spans="1:8" x14ac:dyDescent="0.3">
      <c r="A14" s="21">
        <v>11</v>
      </c>
      <c r="B14" s="35" t="s">
        <v>50</v>
      </c>
      <c r="C14" s="36">
        <v>9.6583799999998892</v>
      </c>
      <c r="D14" s="88">
        <v>9.2884157135413817E-3</v>
      </c>
      <c r="E14" s="37">
        <v>0</v>
      </c>
      <c r="F14" s="88">
        <v>0</v>
      </c>
      <c r="G14" s="38">
        <v>0</v>
      </c>
    </row>
    <row r="15" spans="1:8" x14ac:dyDescent="0.3">
      <c r="A15" s="21">
        <v>12</v>
      </c>
      <c r="B15" s="35" t="s">
        <v>48</v>
      </c>
      <c r="C15" s="36">
        <v>8.0811799999999341</v>
      </c>
      <c r="D15" s="88">
        <v>5.948988468119483E-3</v>
      </c>
      <c r="E15" s="37">
        <v>0</v>
      </c>
      <c r="F15" s="88">
        <v>0</v>
      </c>
      <c r="G15" s="38">
        <v>0</v>
      </c>
    </row>
    <row r="16" spans="1:8" x14ac:dyDescent="0.3">
      <c r="A16" s="21">
        <v>13</v>
      </c>
      <c r="B16" s="35" t="s">
        <v>46</v>
      </c>
      <c r="C16" s="36">
        <v>4.1658999999999065</v>
      </c>
      <c r="D16" s="88">
        <v>1.8647776197965333E-3</v>
      </c>
      <c r="E16" s="37">
        <v>0</v>
      </c>
      <c r="F16" s="88">
        <v>0</v>
      </c>
      <c r="G16" s="38">
        <v>0</v>
      </c>
      <c r="H16" s="48"/>
    </row>
    <row r="17" spans="1:8" x14ac:dyDescent="0.3">
      <c r="A17" s="21">
        <v>14</v>
      </c>
      <c r="B17" s="35" t="s">
        <v>36</v>
      </c>
      <c r="C17" s="36">
        <v>860.92866999999808</v>
      </c>
      <c r="D17" s="88">
        <v>2.8919735231344564E-2</v>
      </c>
      <c r="E17" s="37">
        <v>-18</v>
      </c>
      <c r="F17" s="88">
        <v>-3.925845147219193E-4</v>
      </c>
      <c r="G17" s="38">
        <v>-11.650919219784512</v>
      </c>
    </row>
    <row r="18" spans="1:8" x14ac:dyDescent="0.3">
      <c r="A18" s="21">
        <v>15</v>
      </c>
      <c r="B18" s="35" t="s">
        <v>44</v>
      </c>
      <c r="C18" s="36">
        <v>-50.312879999999886</v>
      </c>
      <c r="D18" s="88">
        <v>-1.3011053277259831E-2</v>
      </c>
      <c r="E18" s="37">
        <v>-374</v>
      </c>
      <c r="F18" s="88">
        <v>-2.7199999999999998E-2</v>
      </c>
      <c r="G18" s="38">
        <v>-106.20067649115093</v>
      </c>
    </row>
    <row r="19" spans="1:8" x14ac:dyDescent="0.3">
      <c r="A19" s="21">
        <v>16</v>
      </c>
      <c r="B19" s="35" t="s">
        <v>40</v>
      </c>
      <c r="C19" s="36">
        <v>482.71033000000006</v>
      </c>
      <c r="D19" s="88">
        <v>8.3997234432404158E-2</v>
      </c>
      <c r="E19" s="37">
        <v>-159396</v>
      </c>
      <c r="F19" s="88">
        <v>-3.7881059992841866E-2</v>
      </c>
      <c r="G19" s="38">
        <v>-230.51844737894982</v>
      </c>
    </row>
    <row r="20" spans="1:8" ht="14.6" thickBot="1" x14ac:dyDescent="0.35">
      <c r="A20" s="81"/>
      <c r="B20" s="84" t="s">
        <v>52</v>
      </c>
      <c r="C20" s="85">
        <v>3679.1767700000005</v>
      </c>
      <c r="D20" s="89">
        <v>3.503821733206873E-2</v>
      </c>
      <c r="E20" s="86">
        <v>-159345</v>
      </c>
      <c r="F20" s="89">
        <v>-3.6833857792113678E-2</v>
      </c>
      <c r="G20" s="87">
        <v>777.57743553067212</v>
      </c>
      <c r="H20" s="48"/>
    </row>
    <row r="21" spans="1:8" ht="15" customHeight="1" thickBot="1" x14ac:dyDescent="0.35">
      <c r="A21" s="180"/>
      <c r="B21" s="180"/>
      <c r="C21" s="180"/>
      <c r="D21" s="180"/>
      <c r="E21" s="180"/>
      <c r="F21" s="180"/>
      <c r="G21" s="180"/>
      <c r="H21" s="144"/>
    </row>
    <row r="43" spans="2:5" x14ac:dyDescent="0.3">
      <c r="B43" s="54"/>
      <c r="C43" s="55"/>
      <c r="D43" s="56"/>
      <c r="E43" s="57"/>
    </row>
    <row r="44" spans="2:5" x14ac:dyDescent="0.3">
      <c r="B44" s="54"/>
      <c r="C44" s="55"/>
      <c r="D44" s="56"/>
      <c r="E44" s="57"/>
    </row>
    <row r="45" spans="2:5" x14ac:dyDescent="0.3">
      <c r="B45" s="54"/>
      <c r="C45" s="55"/>
      <c r="D45" s="56"/>
      <c r="E45" s="57"/>
    </row>
    <row r="46" spans="2:5" x14ac:dyDescent="0.3">
      <c r="B46" s="54"/>
      <c r="C46" s="55"/>
      <c r="D46" s="56"/>
      <c r="E46" s="57"/>
    </row>
    <row r="47" spans="2:5" x14ac:dyDescent="0.3">
      <c r="B47" s="54"/>
      <c r="C47" s="55"/>
      <c r="D47" s="56"/>
      <c r="E47" s="57"/>
    </row>
    <row r="48" spans="2:5" x14ac:dyDescent="0.3">
      <c r="B48" s="54"/>
      <c r="C48" s="55"/>
      <c r="D48" s="56"/>
      <c r="E48" s="57"/>
    </row>
    <row r="49" spans="2:6" ht="14.6" thickBot="1" x14ac:dyDescent="0.35">
      <c r="B49" s="72"/>
      <c r="C49" s="72"/>
      <c r="D49" s="72"/>
      <c r="E49" s="72"/>
    </row>
    <row r="52" spans="2:6" ht="14.25" customHeight="1" x14ac:dyDescent="0.3"/>
    <row r="53" spans="2:6" x14ac:dyDescent="0.3">
      <c r="F53" s="48"/>
    </row>
    <row r="55" spans="2:6" x14ac:dyDescent="0.3">
      <c r="F55"/>
    </row>
    <row r="56" spans="2:6" x14ac:dyDescent="0.3">
      <c r="F56"/>
    </row>
    <row r="57" spans="2:6" ht="28.75" thickBot="1" x14ac:dyDescent="0.35">
      <c r="B57" s="166" t="s">
        <v>75</v>
      </c>
      <c r="C57" s="96" t="s">
        <v>96</v>
      </c>
      <c r="D57" s="96" t="s">
        <v>97</v>
      </c>
      <c r="E57" s="34" t="s">
        <v>98</v>
      </c>
      <c r="F57"/>
    </row>
    <row r="58" spans="2:6" x14ac:dyDescent="0.3">
      <c r="B58" s="35" t="str">
        <f t="shared" ref="B58:D62" si="0">B4</f>
        <v>OTP Klasychnyi</v>
      </c>
      <c r="C58" s="36">
        <f t="shared" si="0"/>
        <v>1061.1578100000022</v>
      </c>
      <c r="D58" s="88">
        <f t="shared" si="0"/>
        <v>4.2424048971823697E-2</v>
      </c>
      <c r="E58" s="38">
        <f>G4</f>
        <v>954.27562556999032</v>
      </c>
    </row>
    <row r="59" spans="2:6" x14ac:dyDescent="0.3">
      <c r="B59" s="35" t="str">
        <f t="shared" si="0"/>
        <v>UNIVER.UA/Iaroslav Mudryi: Fond Aktsii</v>
      </c>
      <c r="C59" s="36">
        <f t="shared" si="0"/>
        <v>425.81827000000044</v>
      </c>
      <c r="D59" s="88">
        <f t="shared" si="0"/>
        <v>6.8625532557537366E-2</v>
      </c>
      <c r="E59" s="38">
        <f>G5</f>
        <v>171.67185305056717</v>
      </c>
    </row>
    <row r="60" spans="2:6" x14ac:dyDescent="0.3">
      <c r="B60" s="35" t="str">
        <f t="shared" si="0"/>
        <v>КІNTO-Ekviti</v>
      </c>
      <c r="C60" s="36">
        <f t="shared" si="0"/>
        <v>366.26534999999961</v>
      </c>
      <c r="D60" s="88">
        <f t="shared" si="0"/>
        <v>8.0613968373369843E-2</v>
      </c>
      <c r="E60" s="38">
        <f>G6</f>
        <v>0</v>
      </c>
    </row>
    <row r="61" spans="2:6" x14ac:dyDescent="0.3">
      <c r="B61" s="35" t="str">
        <f t="shared" si="0"/>
        <v>Sofiivskyi</v>
      </c>
      <c r="C61" s="36">
        <f t="shared" si="0"/>
        <v>263.82574999999997</v>
      </c>
      <c r="D61" s="88">
        <f t="shared" si="0"/>
        <v>5.0875479225097844E-2</v>
      </c>
      <c r="E61" s="38">
        <f>G7</f>
        <v>0</v>
      </c>
    </row>
    <row r="62" spans="2:6" x14ac:dyDescent="0.3">
      <c r="B62" s="112" t="str">
        <f t="shared" si="0"/>
        <v>Argentum</v>
      </c>
      <c r="C62" s="113">
        <f t="shared" si="0"/>
        <v>72.960209999999961</v>
      </c>
      <c r="D62" s="114">
        <f t="shared" si="0"/>
        <v>5.8745729624089013E-2</v>
      </c>
      <c r="E62" s="115">
        <f>G8</f>
        <v>0</v>
      </c>
    </row>
    <row r="63" spans="2:6" x14ac:dyDescent="0.3">
      <c r="B63" s="111" t="str">
        <f t="shared" ref="B63:D67" si="1">B15</f>
        <v>UNIVER.UA/Taras Shevchenko: Fond Zaoshchadzhen</v>
      </c>
      <c r="C63" s="36">
        <f t="shared" si="1"/>
        <v>8.0811799999999341</v>
      </c>
      <c r="D63" s="88">
        <f t="shared" si="1"/>
        <v>5.948988468119483E-3</v>
      </c>
      <c r="E63" s="38">
        <f>G15</f>
        <v>0</v>
      </c>
    </row>
    <row r="64" spans="2:6" x14ac:dyDescent="0.3">
      <c r="B64" s="111" t="str">
        <f t="shared" si="1"/>
        <v>VSI</v>
      </c>
      <c r="C64" s="36">
        <f t="shared" si="1"/>
        <v>4.1658999999999065</v>
      </c>
      <c r="D64" s="88">
        <f t="shared" si="1"/>
        <v>1.8647776197965333E-3</v>
      </c>
      <c r="E64" s="38">
        <f>G16</f>
        <v>0</v>
      </c>
    </row>
    <row r="65" spans="2:5" x14ac:dyDescent="0.3">
      <c r="B65" s="111" t="str">
        <f t="shared" si="1"/>
        <v>КІNТО-Klasychnyi</v>
      </c>
      <c r="C65" s="36">
        <f t="shared" si="1"/>
        <v>860.92866999999808</v>
      </c>
      <c r="D65" s="88">
        <f t="shared" si="1"/>
        <v>2.8919735231344564E-2</v>
      </c>
      <c r="E65" s="38">
        <f>G17</f>
        <v>-11.650919219784512</v>
      </c>
    </row>
    <row r="66" spans="2:5" x14ac:dyDescent="0.3">
      <c r="B66" s="111" t="str">
        <f t="shared" si="1"/>
        <v>KINTO-Kaznacheiskyi</v>
      </c>
      <c r="C66" s="36">
        <f t="shared" si="1"/>
        <v>-50.312879999999886</v>
      </c>
      <c r="D66" s="88">
        <f t="shared" si="1"/>
        <v>-1.3011053277259831E-2</v>
      </c>
      <c r="E66" s="38">
        <f>G18</f>
        <v>-106.20067649115093</v>
      </c>
    </row>
    <row r="67" spans="2:5" x14ac:dyDescent="0.3">
      <c r="B67" s="111" t="str">
        <f t="shared" si="1"/>
        <v>OTP Fond Aktsii</v>
      </c>
      <c r="C67" s="36">
        <f t="shared" si="1"/>
        <v>482.71033000000006</v>
      </c>
      <c r="D67" s="88">
        <f t="shared" si="1"/>
        <v>8.3997234432404158E-2</v>
      </c>
      <c r="E67" s="38">
        <f>G19</f>
        <v>-230.51844737894982</v>
      </c>
    </row>
    <row r="68" spans="2:5" x14ac:dyDescent="0.3">
      <c r="B68" s="119" t="s">
        <v>53</v>
      </c>
      <c r="C68" s="120">
        <f>C20-SUM(C58:C67)</f>
        <v>183.57618000000048</v>
      </c>
      <c r="D68" s="121"/>
      <c r="E68" s="120">
        <f>G20-SUM(E58:E67)</f>
        <v>0</v>
      </c>
    </row>
    <row r="69" spans="2:5" x14ac:dyDescent="0.3">
      <c r="B69" s="117" t="s">
        <v>52</v>
      </c>
      <c r="C69" s="118">
        <f>SUM(C58:C68)</f>
        <v>3679.1767700000005</v>
      </c>
      <c r="D69" s="118"/>
      <c r="E69" s="118">
        <f>SUM(E58:E68)</f>
        <v>777.57743553067212</v>
      </c>
    </row>
  </sheetData>
  <mergeCells count="5">
    <mergeCell ref="A21:G21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6"/>
  <sheetViews>
    <sheetView zoomScale="60" zoomScaleNormal="60" workbookViewId="0">
      <selection activeCell="A31" sqref="A31"/>
    </sheetView>
  </sheetViews>
  <sheetFormatPr defaultRowHeight="12.45" x14ac:dyDescent="0.3"/>
  <cols>
    <col min="1" max="1" width="64.3828125" bestFit="1" customWidth="1"/>
    <col min="2" max="2" width="12.69140625" customWidth="1"/>
    <col min="3" max="3" width="2.69140625" customWidth="1"/>
  </cols>
  <sheetData>
    <row r="1" spans="1:3" ht="14.6" thickBot="1" x14ac:dyDescent="0.35">
      <c r="A1" s="60" t="s">
        <v>75</v>
      </c>
      <c r="B1" s="61" t="s">
        <v>99</v>
      </c>
      <c r="C1" s="10"/>
    </row>
    <row r="2" spans="1:3" ht="14.15" x14ac:dyDescent="0.3">
      <c r="A2" s="167" t="s">
        <v>46</v>
      </c>
      <c r="B2" s="168">
        <v>1.8647776197975308E-3</v>
      </c>
      <c r="C2" s="10"/>
    </row>
    <row r="3" spans="1:3" ht="14.15" x14ac:dyDescent="0.3">
      <c r="A3" s="122" t="s">
        <v>37</v>
      </c>
      <c r="B3" s="127">
        <v>4.1929013320256558E-3</v>
      </c>
      <c r="C3" s="10"/>
    </row>
    <row r="4" spans="1:3" ht="14.15" x14ac:dyDescent="0.3">
      <c r="A4" s="122" t="s">
        <v>43</v>
      </c>
      <c r="B4" s="127">
        <v>5.5529019256514989E-3</v>
      </c>
      <c r="C4" s="10"/>
    </row>
    <row r="5" spans="1:3" ht="14.15" x14ac:dyDescent="0.3">
      <c r="A5" s="122" t="s">
        <v>38</v>
      </c>
      <c r="B5" s="128">
        <v>5.6595999624569071E-3</v>
      </c>
      <c r="C5" s="10"/>
    </row>
    <row r="6" spans="1:3" ht="14.15" x14ac:dyDescent="0.3">
      <c r="A6" s="122" t="s">
        <v>48</v>
      </c>
      <c r="B6" s="128">
        <v>5.9489884681409588E-3</v>
      </c>
      <c r="C6" s="10"/>
    </row>
    <row r="7" spans="1:3" ht="14.15" x14ac:dyDescent="0.3">
      <c r="A7" s="122" t="s">
        <v>45</v>
      </c>
      <c r="B7" s="128">
        <v>6.2106849868219793E-3</v>
      </c>
      <c r="C7" s="10"/>
    </row>
    <row r="8" spans="1:3" ht="14.15" x14ac:dyDescent="0.3">
      <c r="A8" s="122" t="s">
        <v>50</v>
      </c>
      <c r="B8" s="128">
        <v>9.2884157134520695E-3</v>
      </c>
      <c r="C8" s="10"/>
    </row>
    <row r="9" spans="1:3" ht="14.15" x14ac:dyDescent="0.3">
      <c r="A9" s="122" t="s">
        <v>44</v>
      </c>
      <c r="B9" s="128">
        <v>1.4585677140974473E-2</v>
      </c>
      <c r="C9" s="10"/>
    </row>
    <row r="10" spans="1:3" ht="14.15" x14ac:dyDescent="0.3">
      <c r="A10" s="122" t="s">
        <v>47</v>
      </c>
      <c r="B10" s="128">
        <v>2.6479840784630948E-2</v>
      </c>
      <c r="C10" s="10"/>
    </row>
    <row r="11" spans="1:3" ht="14.15" x14ac:dyDescent="0.3">
      <c r="A11" s="122" t="s">
        <v>36</v>
      </c>
      <c r="B11" s="128">
        <v>2.9323831828143243E-2</v>
      </c>
      <c r="C11" s="10"/>
    </row>
    <row r="12" spans="1:3" ht="14.15" x14ac:dyDescent="0.3">
      <c r="A12" s="123" t="s">
        <v>39</v>
      </c>
      <c r="B12" s="151">
        <v>3.9523945334710486E-2</v>
      </c>
      <c r="C12" s="10"/>
    </row>
    <row r="13" spans="1:3" ht="14.15" x14ac:dyDescent="0.3">
      <c r="A13" s="122" t="s">
        <v>51</v>
      </c>
      <c r="B13" s="127">
        <v>4.4362457647510123E-2</v>
      </c>
      <c r="C13" s="10"/>
    </row>
    <row r="14" spans="1:3" ht="14.15" x14ac:dyDescent="0.3">
      <c r="A14" s="122" t="s">
        <v>41</v>
      </c>
      <c r="B14" s="127">
        <v>5.0875479225103826E-2</v>
      </c>
      <c r="C14" s="10"/>
    </row>
    <row r="15" spans="1:3" ht="14.15" x14ac:dyDescent="0.3">
      <c r="A15" s="122" t="s">
        <v>49</v>
      </c>
      <c r="B15" s="127">
        <v>5.8745729624101184E-2</v>
      </c>
      <c r="C15" s="10"/>
    </row>
    <row r="16" spans="1:3" ht="14.15" x14ac:dyDescent="0.3">
      <c r="A16" s="123" t="s">
        <v>42</v>
      </c>
      <c r="B16" s="151">
        <v>8.0613968373511424E-2</v>
      </c>
      <c r="C16" s="10"/>
    </row>
    <row r="17" spans="1:3" ht="14.15" x14ac:dyDescent="0.3">
      <c r="A17" s="122" t="s">
        <v>40</v>
      </c>
      <c r="B17" s="127">
        <v>0.12667695162967174</v>
      </c>
      <c r="C17" s="10"/>
    </row>
    <row r="18" spans="1:3" ht="14.15" x14ac:dyDescent="0.3">
      <c r="A18" s="208" t="s">
        <v>100</v>
      </c>
      <c r="B18" s="127">
        <v>3.1869134474794003E-2</v>
      </c>
      <c r="C18" s="10"/>
    </row>
    <row r="19" spans="1:3" ht="14.15" x14ac:dyDescent="0.3">
      <c r="A19" s="208" t="s">
        <v>15</v>
      </c>
      <c r="B19" s="127">
        <v>0.1362003888825345</v>
      </c>
      <c r="C19" s="10"/>
    </row>
    <row r="20" spans="1:3" ht="14.15" x14ac:dyDescent="0.3">
      <c r="A20" s="208" t="s">
        <v>14</v>
      </c>
      <c r="B20" s="127">
        <v>1.4796153000219858E-2</v>
      </c>
      <c r="C20" s="52"/>
    </row>
    <row r="21" spans="1:3" ht="14.15" x14ac:dyDescent="0.3">
      <c r="A21" s="208" t="s">
        <v>101</v>
      </c>
      <c r="B21" s="127">
        <v>2.0939534632294476E-2</v>
      </c>
      <c r="C21" s="9"/>
    </row>
    <row r="22" spans="1:3" ht="14.15" x14ac:dyDescent="0.3">
      <c r="A22" s="208" t="s">
        <v>102</v>
      </c>
      <c r="B22" s="127">
        <v>2.7482927109825361E-3</v>
      </c>
      <c r="C22" s="67"/>
    </row>
    <row r="23" spans="1:3" ht="14.15" x14ac:dyDescent="0.3">
      <c r="A23" s="208" t="s">
        <v>103</v>
      </c>
      <c r="B23" s="127">
        <v>8.4931506849315087E-3</v>
      </c>
      <c r="C23" s="10"/>
    </row>
    <row r="24" spans="1:3" ht="14.6" thickBot="1" x14ac:dyDescent="0.35">
      <c r="A24" s="209" t="s">
        <v>104</v>
      </c>
      <c r="B24" s="129">
        <v>-3.5179004260007529E-2</v>
      </c>
      <c r="C24" s="10"/>
    </row>
    <row r="25" spans="1:3" x14ac:dyDescent="0.3">
      <c r="B25" s="10"/>
      <c r="C25" s="10"/>
    </row>
    <row r="26" spans="1:3" x14ac:dyDescent="0.3">
      <c r="C26" s="10"/>
    </row>
    <row r="27" spans="1:3" x14ac:dyDescent="0.3">
      <c r="B27" s="10"/>
      <c r="C27" s="10"/>
    </row>
    <row r="28" spans="1:3" x14ac:dyDescent="0.3">
      <c r="C28" s="10"/>
    </row>
    <row r="29" spans="1:3" x14ac:dyDescent="0.3">
      <c r="B29" s="10"/>
    </row>
    <row r="30" spans="1:3" x14ac:dyDescent="0.3">
      <c r="B30" s="10"/>
    </row>
    <row r="31" spans="1:3" x14ac:dyDescent="0.3">
      <c r="B31" s="10"/>
    </row>
    <row r="32" spans="1:3" x14ac:dyDescent="0.3">
      <c r="B32" s="10"/>
    </row>
    <row r="33" spans="2:2" x14ac:dyDescent="0.3">
      <c r="B33" s="10"/>
    </row>
    <row r="34" spans="2:2" x14ac:dyDescent="0.3">
      <c r="B34" s="10"/>
    </row>
    <row r="35" spans="2:2" x14ac:dyDescent="0.3">
      <c r="B35" s="10"/>
    </row>
    <row r="36" spans="2:2" x14ac:dyDescent="0.3">
      <c r="B36" s="10"/>
    </row>
    <row r="37" spans="2:2" x14ac:dyDescent="0.3">
      <c r="B37" s="10"/>
    </row>
    <row r="38" spans="2:2" x14ac:dyDescent="0.3">
      <c r="B38" s="10"/>
    </row>
    <row r="39" spans="2:2" x14ac:dyDescent="0.3">
      <c r="B39" s="10"/>
    </row>
    <row r="40" spans="2:2" x14ac:dyDescent="0.3">
      <c r="B40" s="10"/>
    </row>
    <row r="41" spans="2:2" x14ac:dyDescent="0.3">
      <c r="B41" s="10"/>
    </row>
    <row r="42" spans="2:2" x14ac:dyDescent="0.3">
      <c r="B42" s="10"/>
    </row>
    <row r="43" spans="2:2" x14ac:dyDescent="0.3">
      <c r="B43" s="10"/>
    </row>
    <row r="44" spans="2:2" x14ac:dyDescent="0.3">
      <c r="B44" s="10"/>
    </row>
    <row r="45" spans="2:2" x14ac:dyDescent="0.3">
      <c r="B45" s="10"/>
    </row>
    <row r="46" spans="2:2" x14ac:dyDescent="0.3">
      <c r="B46" s="10"/>
    </row>
    <row r="47" spans="2:2" x14ac:dyDescent="0.3">
      <c r="B47" s="10"/>
    </row>
    <row r="48" spans="2:2" x14ac:dyDescent="0.3">
      <c r="B48" s="10"/>
    </row>
    <row r="49" spans="2:2" x14ac:dyDescent="0.3">
      <c r="B49" s="10"/>
    </row>
    <row r="50" spans="2:2" x14ac:dyDescent="0.3">
      <c r="B50" s="10"/>
    </row>
    <row r="51" spans="2:2" x14ac:dyDescent="0.3">
      <c r="B51" s="10"/>
    </row>
    <row r="52" spans="2:2" x14ac:dyDescent="0.3">
      <c r="B52" s="10"/>
    </row>
    <row r="53" spans="2:2" x14ac:dyDescent="0.3">
      <c r="B53" s="10"/>
    </row>
    <row r="54" spans="2:2" x14ac:dyDescent="0.3">
      <c r="B54" s="10"/>
    </row>
    <row r="55" spans="2:2" x14ac:dyDescent="0.3">
      <c r="B55" s="10"/>
    </row>
    <row r="56" spans="2:2" x14ac:dyDescent="0.3">
      <c r="B56" s="10"/>
    </row>
    <row r="57" spans="2:2" x14ac:dyDescent="0.3">
      <c r="B57" s="10"/>
    </row>
    <row r="58" spans="2:2" x14ac:dyDescent="0.3">
      <c r="B58" s="10"/>
    </row>
    <row r="59" spans="2:2" x14ac:dyDescent="0.3">
      <c r="B59" s="10"/>
    </row>
    <row r="60" spans="2:2" x14ac:dyDescent="0.3">
      <c r="B60" s="10"/>
    </row>
    <row r="61" spans="2:2" x14ac:dyDescent="0.3">
      <c r="B61" s="10"/>
    </row>
    <row r="62" spans="2:2" x14ac:dyDescent="0.3">
      <c r="B62" s="10"/>
    </row>
    <row r="63" spans="2:2" x14ac:dyDescent="0.3">
      <c r="B63" s="10"/>
    </row>
    <row r="64" spans="2:2" x14ac:dyDescent="0.3">
      <c r="B64" s="10"/>
    </row>
    <row r="65" spans="2:2" x14ac:dyDescent="0.3">
      <c r="B65" s="10"/>
    </row>
    <row r="66" spans="2:2" x14ac:dyDescent="0.3">
      <c r="B66" s="10"/>
    </row>
    <row r="67" spans="2:2" x14ac:dyDescent="0.3">
      <c r="B67" s="10"/>
    </row>
    <row r="68" spans="2:2" x14ac:dyDescent="0.3">
      <c r="B68" s="10"/>
    </row>
    <row r="69" spans="2:2" x14ac:dyDescent="0.3">
      <c r="B69" s="10"/>
    </row>
    <row r="70" spans="2:2" x14ac:dyDescent="0.3">
      <c r="B70" s="10"/>
    </row>
    <row r="71" spans="2:2" x14ac:dyDescent="0.3">
      <c r="B71" s="10"/>
    </row>
    <row r="72" spans="2:2" x14ac:dyDescent="0.3">
      <c r="B72" s="10"/>
    </row>
    <row r="73" spans="2:2" x14ac:dyDescent="0.3">
      <c r="B73" s="10"/>
    </row>
    <row r="74" spans="2:2" x14ac:dyDescent="0.3">
      <c r="B74" s="10"/>
    </row>
    <row r="75" spans="2:2" x14ac:dyDescent="0.3">
      <c r="B75" s="10"/>
    </row>
    <row r="76" spans="2:2" x14ac:dyDescent="0.3">
      <c r="B76" s="10"/>
    </row>
    <row r="77" spans="2:2" x14ac:dyDescent="0.3">
      <c r="B77" s="10"/>
    </row>
    <row r="78" spans="2:2" x14ac:dyDescent="0.3">
      <c r="B78" s="10"/>
    </row>
    <row r="79" spans="2:2" x14ac:dyDescent="0.3">
      <c r="B79" s="10"/>
    </row>
    <row r="80" spans="2:2" x14ac:dyDescent="0.3">
      <c r="B80" s="10"/>
    </row>
    <row r="81" spans="2:2" x14ac:dyDescent="0.3">
      <c r="B81" s="10"/>
    </row>
    <row r="82" spans="2:2" x14ac:dyDescent="0.3">
      <c r="B82" s="10"/>
    </row>
    <row r="83" spans="2:2" x14ac:dyDescent="0.3">
      <c r="B83" s="10"/>
    </row>
    <row r="84" spans="2:2" x14ac:dyDescent="0.3">
      <c r="B84" s="10"/>
    </row>
    <row r="85" spans="2:2" x14ac:dyDescent="0.3">
      <c r="B85" s="10"/>
    </row>
    <row r="86" spans="2:2" x14ac:dyDescent="0.3">
      <c r="B86" s="10"/>
    </row>
    <row r="87" spans="2:2" x14ac:dyDescent="0.3">
      <c r="B87" s="10"/>
    </row>
    <row r="88" spans="2:2" x14ac:dyDescent="0.3">
      <c r="B88" s="10"/>
    </row>
    <row r="89" spans="2:2" x14ac:dyDescent="0.3">
      <c r="B89" s="10"/>
    </row>
    <row r="90" spans="2:2" x14ac:dyDescent="0.3">
      <c r="B90" s="10"/>
    </row>
    <row r="91" spans="2:2" x14ac:dyDescent="0.3">
      <c r="B91" s="10"/>
    </row>
    <row r="92" spans="2:2" x14ac:dyDescent="0.3">
      <c r="B92" s="10"/>
    </row>
    <row r="93" spans="2:2" x14ac:dyDescent="0.3">
      <c r="B93" s="10"/>
    </row>
    <row r="94" spans="2:2" x14ac:dyDescent="0.3">
      <c r="B94" s="10"/>
    </row>
    <row r="95" spans="2:2" x14ac:dyDescent="0.3">
      <c r="B95" s="10"/>
    </row>
    <row r="96" spans="2:2" x14ac:dyDescent="0.3">
      <c r="B96" s="10"/>
    </row>
    <row r="97" spans="2:2" x14ac:dyDescent="0.3">
      <c r="B97" s="10"/>
    </row>
    <row r="98" spans="2:2" x14ac:dyDescent="0.3">
      <c r="B98" s="10"/>
    </row>
    <row r="99" spans="2:2" x14ac:dyDescent="0.3">
      <c r="B99" s="10"/>
    </row>
    <row r="100" spans="2:2" x14ac:dyDescent="0.3">
      <c r="B100" s="10"/>
    </row>
    <row r="101" spans="2:2" x14ac:dyDescent="0.3">
      <c r="B101" s="10"/>
    </row>
    <row r="102" spans="2:2" x14ac:dyDescent="0.3">
      <c r="B102" s="10"/>
    </row>
    <row r="103" spans="2:2" x14ac:dyDescent="0.3">
      <c r="B103" s="10"/>
    </row>
    <row r="104" spans="2:2" x14ac:dyDescent="0.3">
      <c r="B104" s="10"/>
    </row>
    <row r="105" spans="2:2" x14ac:dyDescent="0.3">
      <c r="B105" s="10"/>
    </row>
    <row r="106" spans="2:2" x14ac:dyDescent="0.3">
      <c r="B106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6"/>
  <sheetViews>
    <sheetView zoomScale="60" zoomScaleNormal="60" workbookViewId="0">
      <selection activeCell="I81" sqref="I80:I81"/>
    </sheetView>
  </sheetViews>
  <sheetFormatPr defaultColWidth="9.15234375" defaultRowHeight="14.15" x14ac:dyDescent="0.3"/>
  <cols>
    <col min="1" max="1" width="4.69140625" style="30" customWidth="1"/>
    <col min="2" max="2" width="35.84375" style="28" customWidth="1"/>
    <col min="3" max="4" width="12.69140625" style="30" customWidth="1"/>
    <col min="5" max="5" width="16.69140625" style="39" customWidth="1"/>
    <col min="6" max="6" width="14.69140625" style="42" customWidth="1"/>
    <col min="7" max="7" width="14.69140625" style="39" customWidth="1"/>
    <col min="8" max="8" width="12.69140625" style="42" customWidth="1"/>
    <col min="9" max="9" width="39.15234375" style="28" bestFit="1" customWidth="1"/>
    <col min="10" max="10" width="22.84375" style="28" bestFit="1" customWidth="1"/>
    <col min="11" max="20" width="4.69140625" style="28" customWidth="1"/>
    <col min="21" max="16384" width="9.15234375" style="28"/>
  </cols>
  <sheetData>
    <row r="1" spans="1:13" s="40" customFormat="1" ht="15.9" thickBot="1" x14ac:dyDescent="0.35">
      <c r="A1" s="169" t="s">
        <v>107</v>
      </c>
      <c r="B1" s="169"/>
      <c r="C1" s="169"/>
      <c r="D1" s="169"/>
      <c r="E1" s="169"/>
      <c r="F1" s="169"/>
      <c r="G1" s="169"/>
      <c r="H1" s="169"/>
      <c r="I1" s="169"/>
      <c r="J1" s="169"/>
      <c r="K1" s="13"/>
      <c r="L1" s="14"/>
      <c r="M1" s="14"/>
    </row>
    <row r="2" spans="1:13" ht="28.75" thickBot="1" x14ac:dyDescent="0.35">
      <c r="A2" s="15" t="s">
        <v>89</v>
      </c>
      <c r="B2" s="15" t="s">
        <v>75</v>
      </c>
      <c r="C2" s="41" t="s">
        <v>106</v>
      </c>
      <c r="D2" s="41" t="s">
        <v>105</v>
      </c>
      <c r="E2" s="41" t="s">
        <v>57</v>
      </c>
      <c r="F2" s="41" t="s">
        <v>58</v>
      </c>
      <c r="G2" s="41" t="s">
        <v>59</v>
      </c>
      <c r="H2" s="41" t="s">
        <v>60</v>
      </c>
      <c r="I2" s="17" t="s">
        <v>61</v>
      </c>
      <c r="J2" s="18" t="s">
        <v>62</v>
      </c>
    </row>
    <row r="3" spans="1:13" x14ac:dyDescent="0.3">
      <c r="A3" s="21">
        <v>1</v>
      </c>
      <c r="B3" s="194" t="s">
        <v>108</v>
      </c>
      <c r="C3" s="210" t="s">
        <v>111</v>
      </c>
      <c r="D3" s="211" t="s">
        <v>112</v>
      </c>
      <c r="E3" s="76">
        <v>1618844.9</v>
      </c>
      <c r="F3" s="77">
        <v>680</v>
      </c>
      <c r="G3" s="76">
        <v>2380.6542647058823</v>
      </c>
      <c r="H3" s="47">
        <v>1000</v>
      </c>
      <c r="I3" s="197" t="s">
        <v>110</v>
      </c>
      <c r="J3" s="78" t="s">
        <v>7</v>
      </c>
    </row>
    <row r="4" spans="1:13" x14ac:dyDescent="0.3">
      <c r="A4" s="21">
        <v>2</v>
      </c>
      <c r="B4" s="194" t="s">
        <v>109</v>
      </c>
      <c r="C4" s="210" t="s">
        <v>111</v>
      </c>
      <c r="D4" s="211" t="s">
        <v>113</v>
      </c>
      <c r="E4" s="76">
        <v>817891.27029999997</v>
      </c>
      <c r="F4" s="77">
        <v>1982</v>
      </c>
      <c r="G4" s="76">
        <v>412.65957129162462</v>
      </c>
      <c r="H4" s="47">
        <v>1000</v>
      </c>
      <c r="I4" s="197" t="s">
        <v>69</v>
      </c>
      <c r="J4" s="78" t="s">
        <v>0</v>
      </c>
    </row>
    <row r="5" spans="1:13" ht="14.6" thickBot="1" x14ac:dyDescent="0.35">
      <c r="A5" s="170" t="s">
        <v>52</v>
      </c>
      <c r="B5" s="171"/>
      <c r="C5" s="101" t="s">
        <v>3</v>
      </c>
      <c r="D5" s="101" t="s">
        <v>3</v>
      </c>
      <c r="E5" s="90">
        <f>SUM(E3:E4)</f>
        <v>2436736.1702999999</v>
      </c>
      <c r="F5" s="91">
        <f>SUM(F3:F4)</f>
        <v>2662</v>
      </c>
      <c r="G5" s="101" t="s">
        <v>3</v>
      </c>
      <c r="H5" s="101" t="s">
        <v>3</v>
      </c>
      <c r="I5" s="101" t="s">
        <v>3</v>
      </c>
      <c r="J5" s="101" t="s">
        <v>3</v>
      </c>
    </row>
    <row r="6" spans="1:13" x14ac:dyDescent="0.3">
      <c r="A6" s="173"/>
      <c r="B6" s="173"/>
      <c r="C6" s="173"/>
      <c r="D6" s="173"/>
      <c r="E6" s="173"/>
      <c r="F6" s="173"/>
      <c r="G6" s="173"/>
      <c r="H6" s="173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7"/>
  <sheetViews>
    <sheetView zoomScale="60" zoomScaleNormal="60" workbookViewId="0">
      <selection activeCell="C23" sqref="C23"/>
    </sheetView>
  </sheetViews>
  <sheetFormatPr defaultColWidth="9.15234375" defaultRowHeight="14.15" x14ac:dyDescent="0.35"/>
  <cols>
    <col min="1" max="1" width="4.53515625" style="5" customWidth="1"/>
    <col min="2" max="2" width="48.84375" style="5" bestFit="1" customWidth="1"/>
    <col min="3" max="4" width="14.69140625" style="43" customWidth="1"/>
    <col min="5" max="8" width="12.69140625" style="5" customWidth="1"/>
    <col min="9" max="9" width="16.15234375" style="5" bestFit="1" customWidth="1"/>
    <col min="10" max="10" width="18.3046875" style="5" customWidth="1"/>
    <col min="11" max="11" width="24" style="5" customWidth="1"/>
    <col min="12" max="16384" width="9.15234375" style="5"/>
  </cols>
  <sheetData>
    <row r="1" spans="1:11" s="11" customFormat="1" ht="15.9" thickBot="1" x14ac:dyDescent="0.4">
      <c r="A1" s="212" t="s">
        <v>114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1" customFormat="1" ht="15.75" customHeight="1" thickBot="1" x14ac:dyDescent="0.35">
      <c r="A2" s="176" t="s">
        <v>55</v>
      </c>
      <c r="B2" s="93"/>
      <c r="C2" s="94"/>
      <c r="D2" s="95"/>
      <c r="E2" s="178" t="s">
        <v>74</v>
      </c>
      <c r="F2" s="178"/>
      <c r="G2" s="178"/>
      <c r="H2" s="178"/>
      <c r="I2" s="178"/>
      <c r="J2" s="178"/>
      <c r="K2" s="178"/>
    </row>
    <row r="3" spans="1:11" customFormat="1" ht="50.15" thickBot="1" x14ac:dyDescent="0.35">
      <c r="A3" s="177"/>
      <c r="B3" s="213" t="s">
        <v>75</v>
      </c>
      <c r="C3" s="199" t="s">
        <v>76</v>
      </c>
      <c r="D3" s="199" t="s">
        <v>77</v>
      </c>
      <c r="E3" s="17" t="s">
        <v>78</v>
      </c>
      <c r="F3" s="17" t="s">
        <v>79</v>
      </c>
      <c r="G3" s="17" t="s">
        <v>80</v>
      </c>
      <c r="H3" s="17" t="s">
        <v>81</v>
      </c>
      <c r="I3" s="17" t="s">
        <v>82</v>
      </c>
      <c r="J3" s="18" t="s">
        <v>83</v>
      </c>
      <c r="K3" s="200" t="s">
        <v>84</v>
      </c>
    </row>
    <row r="4" spans="1:11" customFormat="1" collapsed="1" x14ac:dyDescent="0.3">
      <c r="A4" s="21">
        <v>1</v>
      </c>
      <c r="B4" s="194" t="s">
        <v>109</v>
      </c>
      <c r="C4" s="97">
        <v>39048</v>
      </c>
      <c r="D4" s="97">
        <v>39140</v>
      </c>
      <c r="E4" s="92">
        <v>2.0438239913115996E-2</v>
      </c>
      <c r="F4" s="92">
        <v>2.7538049832034783E-2</v>
      </c>
      <c r="G4" s="92">
        <v>-1.8843468851270972E-2</v>
      </c>
      <c r="H4" s="92">
        <v>-0.13737460302281745</v>
      </c>
      <c r="I4" s="92">
        <v>-0.13101877760747105</v>
      </c>
      <c r="J4" s="98">
        <v>-0.58734042870836212</v>
      </c>
      <c r="K4" s="143">
        <v>-6.2269976242898761E-2</v>
      </c>
    </row>
    <row r="5" spans="1:11" customFormat="1" x14ac:dyDescent="0.3">
      <c r="A5" s="21">
        <v>2</v>
      </c>
      <c r="B5" s="214" t="s">
        <v>108</v>
      </c>
      <c r="C5" s="97">
        <v>39100</v>
      </c>
      <c r="D5" s="97">
        <v>39268</v>
      </c>
      <c r="E5" s="92">
        <v>2.6553015493634868E-2</v>
      </c>
      <c r="F5" s="92">
        <v>4.1037628755905775E-2</v>
      </c>
      <c r="G5" s="92">
        <v>0.11195065546723804</v>
      </c>
      <c r="H5" s="92">
        <v>0.13120506053794045</v>
      </c>
      <c r="I5" s="92">
        <v>0.12355365474892044</v>
      </c>
      <c r="J5" s="98">
        <v>1.3806542647059175</v>
      </c>
      <c r="K5" s="152">
        <v>6.6785791715945786E-2</v>
      </c>
    </row>
    <row r="6" spans="1:11" ht="14.6" thickBot="1" x14ac:dyDescent="0.4">
      <c r="A6" s="130"/>
      <c r="B6" s="201" t="s">
        <v>85</v>
      </c>
      <c r="C6" s="135" t="s">
        <v>3</v>
      </c>
      <c r="D6" s="135" t="s">
        <v>3</v>
      </c>
      <c r="E6" s="136">
        <f>AVERAGE(E4:E5)</f>
        <v>2.3495627703375432E-2</v>
      </c>
      <c r="F6" s="136">
        <f>AVERAGE(F4:F5)</f>
        <v>3.4287839293970279E-2</v>
      </c>
      <c r="G6" s="136">
        <f>AVERAGE(G4:G5)</f>
        <v>4.6553593307983532E-2</v>
      </c>
      <c r="H6" s="136">
        <f>AVERAGE(H4:H5)</f>
        <v>-3.0847712424384999E-3</v>
      </c>
      <c r="I6" s="136">
        <f>AVERAGE(I4:I5)</f>
        <v>-3.7325614292753051E-3</v>
      </c>
      <c r="J6" s="135" t="s">
        <v>3</v>
      </c>
      <c r="K6" s="136">
        <f>AVERAGE(K4:K5)</f>
        <v>2.2579077365235123E-3</v>
      </c>
    </row>
    <row r="7" spans="1:11" x14ac:dyDescent="0.35">
      <c r="A7" s="215" t="s">
        <v>115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</row>
    <row r="8" spans="1:11" ht="14.6" thickBot="1" x14ac:dyDescent="0.4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</row>
    <row r="9" spans="1:11" x14ac:dyDescent="0.35">
      <c r="B9" s="28"/>
      <c r="C9" s="29"/>
      <c r="D9" s="29"/>
      <c r="E9" s="28"/>
      <c r="F9" s="28"/>
      <c r="G9" s="28"/>
      <c r="H9" s="28"/>
      <c r="I9" s="28"/>
    </row>
    <row r="10" spans="1:11" x14ac:dyDescent="0.35">
      <c r="B10" s="28"/>
      <c r="C10" s="29"/>
      <c r="D10" s="29"/>
      <c r="E10" s="106"/>
      <c r="F10" s="28"/>
      <c r="G10" s="28"/>
      <c r="H10" s="28"/>
      <c r="I10" s="28"/>
    </row>
    <row r="11" spans="1:11" x14ac:dyDescent="0.35">
      <c r="B11" s="28"/>
      <c r="C11" s="29"/>
      <c r="D11" s="29"/>
      <c r="E11" s="28"/>
      <c r="F11" s="28"/>
      <c r="G11" s="28"/>
      <c r="H11" s="28"/>
      <c r="I11" s="28"/>
    </row>
    <row r="12" spans="1:11" x14ac:dyDescent="0.35">
      <c r="B12" s="28"/>
      <c r="C12" s="29"/>
      <c r="D12" s="29"/>
      <c r="E12" s="28"/>
      <c r="F12" s="28"/>
      <c r="G12" s="28"/>
      <c r="H12" s="28"/>
      <c r="I12" s="28"/>
    </row>
    <row r="13" spans="1:11" x14ac:dyDescent="0.35">
      <c r="B13" s="28"/>
      <c r="C13" s="29"/>
      <c r="D13" s="29"/>
      <c r="E13" s="28"/>
      <c r="F13" s="28"/>
      <c r="G13" s="28"/>
      <c r="H13" s="28"/>
      <c r="I13" s="28"/>
    </row>
    <row r="14" spans="1:11" x14ac:dyDescent="0.35">
      <c r="B14" s="28"/>
      <c r="C14" s="29"/>
      <c r="D14" s="29"/>
      <c r="E14" s="28"/>
      <c r="F14" s="28"/>
      <c r="G14" s="28"/>
      <c r="H14" s="28"/>
      <c r="I14" s="28"/>
    </row>
    <row r="15" spans="1:11" x14ac:dyDescent="0.35">
      <c r="B15" s="28"/>
      <c r="C15" s="29"/>
      <c r="D15" s="29"/>
      <c r="E15" s="28"/>
      <c r="F15" s="28"/>
      <c r="G15" s="28"/>
      <c r="H15" s="28"/>
      <c r="I15" s="28"/>
    </row>
    <row r="16" spans="1:11" x14ac:dyDescent="0.35">
      <c r="B16" s="28"/>
      <c r="C16" s="29"/>
      <c r="D16" s="29"/>
      <c r="E16" s="28"/>
      <c r="F16" s="28"/>
      <c r="G16" s="28"/>
      <c r="H16" s="28"/>
      <c r="I16" s="28"/>
    </row>
    <row r="20" spans="3:3" x14ac:dyDescent="0.35">
      <c r="C20" s="5"/>
    </row>
    <row r="21" spans="3:3" x14ac:dyDescent="0.35">
      <c r="C21" s="5"/>
    </row>
    <row r="22" spans="3:3" x14ac:dyDescent="0.35">
      <c r="C22" s="5"/>
    </row>
    <row r="23" spans="3:3" x14ac:dyDescent="0.35">
      <c r="C23" s="5"/>
    </row>
    <row r="24" spans="3:3" x14ac:dyDescent="0.35">
      <c r="C24" s="5"/>
    </row>
    <row r="25" spans="3:3" x14ac:dyDescent="0.35">
      <c r="C25" s="5"/>
    </row>
    <row r="26" spans="3:3" x14ac:dyDescent="0.35">
      <c r="C26" s="5"/>
    </row>
    <row r="27" spans="3:3" x14ac:dyDescent="0.35">
      <c r="C27" s="5"/>
    </row>
  </sheetData>
  <mergeCells count="5">
    <mergeCell ref="A8:K8"/>
    <mergeCell ref="A2:A3"/>
    <mergeCell ref="A1:J1"/>
    <mergeCell ref="E2:K2"/>
    <mergeCell ref="A7:K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36"/>
  <sheetViews>
    <sheetView zoomScale="60" zoomScaleNormal="60" workbookViewId="0">
      <selection activeCell="D49" sqref="D49"/>
    </sheetView>
  </sheetViews>
  <sheetFormatPr defaultColWidth="9.15234375" defaultRowHeight="14.15" x14ac:dyDescent="0.3"/>
  <cols>
    <col min="1" max="1" width="4.15234375" style="22" customWidth="1"/>
    <col min="2" max="2" width="50.69140625" style="22" customWidth="1"/>
    <col min="3" max="3" width="24.69140625" style="22" customWidth="1"/>
    <col min="4" max="4" width="24.69140625" style="23" customWidth="1"/>
    <col min="5" max="7" width="24.69140625" style="22" customWidth="1"/>
    <col min="8" max="16384" width="9.15234375" style="22"/>
  </cols>
  <sheetData>
    <row r="1" spans="1:11" s="30" customFormat="1" ht="15.9" thickBot="1" x14ac:dyDescent="0.35">
      <c r="A1" s="175" t="s">
        <v>116</v>
      </c>
      <c r="B1" s="175"/>
      <c r="C1" s="175"/>
      <c r="D1" s="175"/>
      <c r="E1" s="175"/>
      <c r="F1" s="175"/>
      <c r="G1" s="175"/>
    </row>
    <row r="2" spans="1:11" s="30" customFormat="1" ht="15.75" customHeight="1" thickBot="1" x14ac:dyDescent="0.35">
      <c r="A2" s="176" t="s">
        <v>89</v>
      </c>
      <c r="B2" s="82"/>
      <c r="C2" s="204" t="s">
        <v>90</v>
      </c>
      <c r="D2" s="205"/>
      <c r="E2" s="204" t="s">
        <v>91</v>
      </c>
      <c r="F2" s="205"/>
      <c r="G2" s="83"/>
    </row>
    <row r="3" spans="1:11" s="30" customFormat="1" ht="42.9" thickBot="1" x14ac:dyDescent="0.35">
      <c r="A3" s="177"/>
      <c r="B3" s="96" t="s">
        <v>75</v>
      </c>
      <c r="C3" s="96" t="s">
        <v>92</v>
      </c>
      <c r="D3" s="96" t="s">
        <v>93</v>
      </c>
      <c r="E3" s="96" t="s">
        <v>94</v>
      </c>
      <c r="F3" s="96" t="s">
        <v>93</v>
      </c>
      <c r="G3" s="18" t="s">
        <v>95</v>
      </c>
    </row>
    <row r="4" spans="1:11" s="30" customFormat="1" x14ac:dyDescent="0.3">
      <c r="A4" s="21">
        <v>1</v>
      </c>
      <c r="B4" s="216" t="s">
        <v>108</v>
      </c>
      <c r="C4" s="36">
        <v>41.87334999999986</v>
      </c>
      <c r="D4" s="92">
        <v>2.6553015493526094E-2</v>
      </c>
      <c r="E4" s="37">
        <v>0</v>
      </c>
      <c r="F4" s="92">
        <v>0</v>
      </c>
      <c r="G4" s="38">
        <v>0</v>
      </c>
    </row>
    <row r="5" spans="1:11" s="30" customFormat="1" x14ac:dyDescent="0.3">
      <c r="A5" s="21">
        <v>2</v>
      </c>
      <c r="B5" s="194" t="s">
        <v>109</v>
      </c>
      <c r="C5" s="36">
        <v>16.381449999999955</v>
      </c>
      <c r="D5" s="92">
        <v>2.04382399131036E-2</v>
      </c>
      <c r="E5" s="37">
        <v>0</v>
      </c>
      <c r="F5" s="92">
        <v>0</v>
      </c>
      <c r="G5" s="38">
        <v>0</v>
      </c>
    </row>
    <row r="6" spans="1:11" s="30" customFormat="1" ht="14.6" thickBot="1" x14ac:dyDescent="0.35">
      <c r="A6" s="102"/>
      <c r="B6" s="84" t="s">
        <v>52</v>
      </c>
      <c r="C6" s="103">
        <v>58.254799999999818</v>
      </c>
      <c r="D6" s="89">
        <v>2.4492434848313354E-2</v>
      </c>
      <c r="E6" s="86">
        <v>0</v>
      </c>
      <c r="F6" s="89">
        <v>0</v>
      </c>
      <c r="G6" s="87">
        <v>0</v>
      </c>
    </row>
    <row r="7" spans="1:11" s="30" customFormat="1" ht="15" customHeight="1" thickBot="1" x14ac:dyDescent="0.35">
      <c r="A7" s="181"/>
      <c r="B7" s="181"/>
      <c r="C7" s="181"/>
      <c r="D7" s="181"/>
      <c r="E7" s="181"/>
      <c r="F7" s="181"/>
      <c r="G7" s="181"/>
      <c r="H7" s="7"/>
      <c r="I7" s="7"/>
      <c r="J7" s="7"/>
      <c r="K7" s="7"/>
    </row>
    <row r="8" spans="1:11" s="30" customFormat="1" x14ac:dyDescent="0.3">
      <c r="D8" s="39"/>
    </row>
    <row r="9" spans="1:11" s="30" customFormat="1" x14ac:dyDescent="0.3">
      <c r="A9" s="28" t="s">
        <v>117</v>
      </c>
      <c r="D9" s="39"/>
    </row>
    <row r="10" spans="1:11" s="30" customFormat="1" x14ac:dyDescent="0.3">
      <c r="A10" s="28" t="s">
        <v>118</v>
      </c>
      <c r="D10" s="39"/>
    </row>
    <row r="11" spans="1:11" s="30" customFormat="1" x14ac:dyDescent="0.3">
      <c r="D11" s="39"/>
    </row>
    <row r="12" spans="1:11" s="30" customFormat="1" x14ac:dyDescent="0.3">
      <c r="D12" s="39"/>
    </row>
    <row r="13" spans="1:11" s="30" customFormat="1" x14ac:dyDescent="0.3">
      <c r="D13" s="39"/>
    </row>
    <row r="14" spans="1:11" s="30" customFormat="1" x14ac:dyDescent="0.3">
      <c r="D14" s="39"/>
    </row>
    <row r="15" spans="1:11" s="30" customFormat="1" x14ac:dyDescent="0.3">
      <c r="D15" s="39"/>
    </row>
    <row r="16" spans="1:11" s="30" customFormat="1" x14ac:dyDescent="0.3">
      <c r="D16" s="39"/>
    </row>
    <row r="17" spans="4:9" s="30" customFormat="1" x14ac:dyDescent="0.3">
      <c r="D17" s="39"/>
    </row>
    <row r="18" spans="4:9" s="30" customFormat="1" x14ac:dyDescent="0.3">
      <c r="D18" s="39"/>
    </row>
    <row r="19" spans="4:9" s="30" customFormat="1" x14ac:dyDescent="0.3">
      <c r="D19" s="39"/>
    </row>
    <row r="20" spans="4:9" s="30" customFormat="1" x14ac:dyDescent="0.3">
      <c r="D20" s="39"/>
    </row>
    <row r="21" spans="4:9" s="30" customFormat="1" x14ac:dyDescent="0.3">
      <c r="D21" s="39"/>
    </row>
    <row r="22" spans="4:9" s="30" customFormat="1" x14ac:dyDescent="0.3">
      <c r="D22" s="39"/>
    </row>
    <row r="23" spans="4:9" s="30" customFormat="1" x14ac:dyDescent="0.3">
      <c r="D23" s="39"/>
    </row>
    <row r="24" spans="4:9" s="30" customFormat="1" x14ac:dyDescent="0.3">
      <c r="D24" s="39"/>
    </row>
    <row r="25" spans="4:9" s="30" customFormat="1" x14ac:dyDescent="0.3">
      <c r="D25" s="39"/>
    </row>
    <row r="26" spans="4:9" s="30" customFormat="1" x14ac:dyDescent="0.3">
      <c r="D26" s="39"/>
    </row>
    <row r="27" spans="4:9" s="30" customFormat="1" x14ac:dyDescent="0.3">
      <c r="D27" s="39"/>
    </row>
    <row r="28" spans="4:9" s="30" customFormat="1" x14ac:dyDescent="0.3">
      <c r="D28" s="39"/>
    </row>
    <row r="29" spans="4:9" s="30" customFormat="1" x14ac:dyDescent="0.3"/>
    <row r="30" spans="4:9" s="30" customFormat="1" x14ac:dyDescent="0.3"/>
    <row r="31" spans="4:9" s="30" customFormat="1" x14ac:dyDescent="0.3">
      <c r="H31" s="22"/>
      <c r="I31" s="22"/>
    </row>
    <row r="34" spans="1:5" ht="28.75" thickBot="1" x14ac:dyDescent="0.35">
      <c r="B34" s="166" t="s">
        <v>75</v>
      </c>
      <c r="C34" s="96" t="s">
        <v>119</v>
      </c>
      <c r="D34" s="96" t="s">
        <v>120</v>
      </c>
      <c r="E34" s="34" t="s">
        <v>121</v>
      </c>
    </row>
    <row r="35" spans="1:5" x14ac:dyDescent="0.3">
      <c r="A35" s="22">
        <v>1</v>
      </c>
      <c r="B35" s="35" t="str">
        <f t="shared" ref="B35:D36" si="0">B4</f>
        <v>Zbalansovanyi Fond Parytet</v>
      </c>
      <c r="C35" s="107">
        <f t="shared" si="0"/>
        <v>41.87334999999986</v>
      </c>
      <c r="D35" s="92">
        <f t="shared" si="0"/>
        <v>2.6553015493526094E-2</v>
      </c>
      <c r="E35" s="108">
        <f>G4</f>
        <v>0</v>
      </c>
    </row>
    <row r="36" spans="1:5" x14ac:dyDescent="0.3">
      <c r="A36" s="22">
        <v>2</v>
      </c>
      <c r="B36" s="35" t="str">
        <f t="shared" si="0"/>
        <v>ТАSК Ukrainskyi Kapital</v>
      </c>
      <c r="C36" s="107">
        <f t="shared" si="0"/>
        <v>16.381449999999955</v>
      </c>
      <c r="D36" s="92">
        <f t="shared" si="0"/>
        <v>2.04382399131036E-2</v>
      </c>
      <c r="E36" s="108">
        <f>G5</f>
        <v>0</v>
      </c>
    </row>
  </sheetData>
  <mergeCells count="5">
    <mergeCell ref="A7:G7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3"/>
  <sheetViews>
    <sheetView zoomScale="60" zoomScaleNormal="60" workbookViewId="0">
      <selection activeCell="A19" sqref="A19"/>
    </sheetView>
  </sheetViews>
  <sheetFormatPr defaultRowHeight="12.45" x14ac:dyDescent="0.3"/>
  <cols>
    <col min="1" max="1" width="49.3828125" bestFit="1" customWidth="1"/>
    <col min="2" max="2" width="12.69140625" customWidth="1"/>
    <col min="3" max="3" width="2.69140625" customWidth="1"/>
  </cols>
  <sheetData>
    <row r="1" spans="1:4" ht="14.6" thickBot="1" x14ac:dyDescent="0.35">
      <c r="A1" s="60" t="s">
        <v>75</v>
      </c>
      <c r="B1" s="61" t="s">
        <v>99</v>
      </c>
      <c r="C1" s="10"/>
      <c r="D1" s="10"/>
    </row>
    <row r="2" spans="1:4" ht="14.15" x14ac:dyDescent="0.3">
      <c r="A2" s="194" t="s">
        <v>109</v>
      </c>
      <c r="B2" s="124">
        <v>2.0438239913115996E-2</v>
      </c>
      <c r="C2" s="10"/>
      <c r="D2" s="10"/>
    </row>
    <row r="3" spans="1:4" ht="14.15" x14ac:dyDescent="0.3">
      <c r="A3" s="214" t="s">
        <v>108</v>
      </c>
      <c r="B3" s="124">
        <v>2.6553015493634868E-2</v>
      </c>
      <c r="C3" s="10"/>
      <c r="D3" s="10"/>
    </row>
    <row r="4" spans="1:4" ht="14.15" x14ac:dyDescent="0.3">
      <c r="A4" s="217" t="s">
        <v>100</v>
      </c>
      <c r="B4" s="125">
        <v>2.3495627703375432E-2</v>
      </c>
      <c r="C4" s="10"/>
      <c r="D4" s="10"/>
    </row>
    <row r="5" spans="1:4" ht="14.15" x14ac:dyDescent="0.3">
      <c r="A5" s="217" t="s">
        <v>15</v>
      </c>
      <c r="B5" s="125">
        <v>0.1362003888825345</v>
      </c>
      <c r="C5" s="10"/>
      <c r="D5" s="10"/>
    </row>
    <row r="6" spans="1:4" ht="14.15" x14ac:dyDescent="0.3">
      <c r="A6" s="217" t="s">
        <v>14</v>
      </c>
      <c r="B6" s="125">
        <v>1.4796153000219858E-2</v>
      </c>
      <c r="C6" s="10"/>
      <c r="D6" s="10"/>
    </row>
    <row r="7" spans="1:4" ht="14.15" x14ac:dyDescent="0.3">
      <c r="A7" s="217" t="s">
        <v>101</v>
      </c>
      <c r="B7" s="125">
        <v>2.0939534632294476E-2</v>
      </c>
      <c r="C7" s="10"/>
      <c r="D7" s="10"/>
    </row>
    <row r="8" spans="1:4" ht="14.15" x14ac:dyDescent="0.3">
      <c r="A8" s="217" t="s">
        <v>102</v>
      </c>
      <c r="B8" s="125">
        <v>2.7482927109825361E-3</v>
      </c>
      <c r="C8" s="10"/>
      <c r="D8" s="10"/>
    </row>
    <row r="9" spans="1:4" ht="14.15" x14ac:dyDescent="0.3">
      <c r="A9" s="217" t="s">
        <v>103</v>
      </c>
      <c r="B9" s="125">
        <v>8.4931506849315087E-3</v>
      </c>
      <c r="C9" s="10"/>
      <c r="D9" s="10"/>
    </row>
    <row r="10" spans="1:4" ht="14.6" thickBot="1" x14ac:dyDescent="0.35">
      <c r="A10" s="218" t="s">
        <v>104</v>
      </c>
      <c r="B10" s="126">
        <v>-3.5179004260007529E-2</v>
      </c>
      <c r="C10" s="10"/>
      <c r="D10" s="10"/>
    </row>
    <row r="11" spans="1:4" x14ac:dyDescent="0.3">
      <c r="B11" s="10"/>
      <c r="C11" s="10"/>
      <c r="D11" s="10"/>
    </row>
    <row r="12" spans="1:4" ht="14.15" x14ac:dyDescent="0.3">
      <c r="A12" s="49"/>
      <c r="B12" s="50"/>
      <c r="C12" s="10"/>
      <c r="D12" s="10"/>
    </row>
    <row r="13" spans="1:4" ht="14.15" x14ac:dyDescent="0.3">
      <c r="A13" s="49"/>
      <c r="B13" s="50"/>
      <c r="C13" s="10"/>
      <c r="D13" s="10"/>
    </row>
    <row r="14" spans="1:4" ht="14.15" x14ac:dyDescent="0.3">
      <c r="A14" s="49"/>
      <c r="B14" s="50"/>
      <c r="C14" s="10"/>
      <c r="D14" s="10"/>
    </row>
    <row r="15" spans="1:4" ht="14.15" x14ac:dyDescent="0.3">
      <c r="A15" s="49"/>
      <c r="B15" s="50"/>
      <c r="C15" s="10"/>
      <c r="D15" s="10"/>
    </row>
    <row r="16" spans="1:4" ht="14.15" x14ac:dyDescent="0.3">
      <c r="A16" s="49"/>
      <c r="B16" s="50"/>
      <c r="C16" s="10"/>
      <c r="D16" s="10"/>
    </row>
    <row r="17" spans="1:2" x14ac:dyDescent="0.3">
      <c r="B17" s="10"/>
    </row>
    <row r="21" spans="1:2" x14ac:dyDescent="0.3">
      <c r="A21" s="7"/>
      <c r="B21" s="8"/>
    </row>
    <row r="22" spans="1:2" x14ac:dyDescent="0.3">
      <c r="B22" s="8"/>
    </row>
    <row r="23" spans="1:2" x14ac:dyDescent="0.3">
      <c r="B23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2020-12-28T15:35:39Z</dcterms:modified>
</cp:coreProperties>
</file>