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5.xml" ContentType="application/vnd.openxmlformats-officedocument.drawing+xml"/>
  <Override PartName="/xl/charts/chart17.xml" ContentType="application/vnd.openxmlformats-officedocument.drawingml.chart+xml"/>
  <Override PartName="/xl/drawings/drawing6.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7.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8.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9.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0.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vrylyuk\Desktop\Анастасія Гаврилюк\НА САЙТ\2021\Q4 2020 &amp; FY 2020\"/>
    </mc:Choice>
  </mc:AlternateContent>
  <bookViews>
    <workbookView xWindow="0" yWindow="0" windowWidth="25020" windowHeight="11265" tabRatio="885"/>
  </bookViews>
  <sheets>
    <sheet name="AMC and CII" sheetId="1" r:id="rId1"/>
    <sheet name="Fund Types" sheetId="2" r:id="rId2"/>
    <sheet name="Regional Breakdown" sheetId="3" r:id="rId3"/>
    <sheet name="Assets and NAV" sheetId="4" r:id="rId4"/>
    <sheet name="CII, Banks, GDP" sheetId="5" r:id="rId5"/>
    <sheet name="Capital Flow in Open-ended CII" sheetId="6" r:id="rId6"/>
    <sheet name="Investors" sheetId="7" r:id="rId7"/>
    <sheet name="Asset Structure_Change" sheetId="8" r:id="rId8"/>
    <sheet name="Asset Structure_CII Types" sheetId="9" r:id="rId9"/>
    <sheet name="Asset Structure_2019-2020" sheetId="10" r:id="rId10"/>
    <sheet name="Asset Structure_Instrument Type" sheetId="11" r:id="rId11"/>
    <sheet name="Rates of Return" sheetId="12"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________a11" localSheetId="8">{#N/A,#N/A,FALSE,"т02бд"}</definedName>
    <definedName name="____________________a11" localSheetId="1">{#N/A,#N/A,FALSE,"т02бд"}</definedName>
    <definedName name="____________________a11" localSheetId="2">{#N/A,#N/A,FALSE,"т02бд"}</definedName>
    <definedName name="____________________a11">{#N/A,#N/A,FALSE,"т02бд"}</definedName>
    <definedName name="____________________t06" localSheetId="8">{#N/A,#N/A,FALSE,"т04"}</definedName>
    <definedName name="____________________t06" localSheetId="1">{#N/A,#N/A,FALSE,"т04"}</definedName>
    <definedName name="____________________t06" localSheetId="2">{#N/A,#N/A,FALSE,"т04"}</definedName>
    <definedName name="____________________t06">{#N/A,#N/A,FALSE,"т04"}</definedName>
    <definedName name="___________________a11" localSheetId="5">{#N/A,#N/A,FALSE,"т02бд"}</definedName>
    <definedName name="___________________t06" localSheetId="5">{#N/A,#N/A,FALSE,"т04"}</definedName>
    <definedName name="__________________a11" localSheetId="8">{#N/A,#N/A,FALSE,"т02бд"}</definedName>
    <definedName name="__________________a11" localSheetId="1">{#N/A,#N/A,FALSE,"т02бд"}</definedName>
    <definedName name="__________________a11" localSheetId="2">{#N/A,#N/A,FALSE,"т02бд"}</definedName>
    <definedName name="__________________a11">{#N/A,#N/A,FALSE,"т02бд"}</definedName>
    <definedName name="__________________t06" localSheetId="8">{#N/A,#N/A,FALSE,"т04"}</definedName>
    <definedName name="__________________t06" localSheetId="1">{#N/A,#N/A,FALSE,"т04"}</definedName>
    <definedName name="__________________t06" localSheetId="2">{#N/A,#N/A,FALSE,"т04"}</definedName>
    <definedName name="__________________t06">{#N/A,#N/A,FALSE,"т04"}</definedName>
    <definedName name="_________________a11" localSheetId="4">{#N/A,#N/A,FALSE,"т02бд"}</definedName>
    <definedName name="_________________t06" localSheetId="4">{#N/A,#N/A,FALSE,"т04"}</definedName>
    <definedName name="________________a11" localSheetId="8">{#N/A,#N/A,FALSE,"т02бд"}</definedName>
    <definedName name="________________a11" localSheetId="1">{#N/A,#N/A,FALSE,"т02бд"}</definedName>
    <definedName name="________________a11" localSheetId="2">{#N/A,#N/A,FALSE,"т02бд"}</definedName>
    <definedName name="________________a11">{#N/A,#N/A,FALSE,"т02бд"}</definedName>
    <definedName name="________________t06" localSheetId="8">{#N/A,#N/A,FALSE,"т04"}</definedName>
    <definedName name="________________t06" localSheetId="1">{#N/A,#N/A,FALSE,"т04"}</definedName>
    <definedName name="________________t06" localSheetId="2">{#N/A,#N/A,FALSE,"т04"}</definedName>
    <definedName name="________________t06">{#N/A,#N/A,FALSE,"т04"}</definedName>
    <definedName name="_______________a11" localSheetId="9">{#N/A,#N/A,FALSE,"т02бд"}</definedName>
    <definedName name="_______________t06" localSheetId="9">{#N/A,#N/A,FALSE,"т04"}</definedName>
    <definedName name="______________a11" localSheetId="8">{#N/A,#N/A,FALSE,"т02бд"}</definedName>
    <definedName name="______________a11" localSheetId="1">{#N/A,#N/A,FALSE,"т02бд"}</definedName>
    <definedName name="______________a11" localSheetId="2">{#N/A,#N/A,FALSE,"т02бд"}</definedName>
    <definedName name="______________a11">{#N/A,#N/A,FALSE,"т02бд"}</definedName>
    <definedName name="______________t06" localSheetId="8">{#N/A,#N/A,FALSE,"т04"}</definedName>
    <definedName name="______________t06" localSheetId="1">{#N/A,#N/A,FALSE,"т04"}</definedName>
    <definedName name="______________t06" localSheetId="2">{#N/A,#N/A,FALSE,"т04"}</definedName>
    <definedName name="______________t06">{#N/A,#N/A,FALSE,"т04"}</definedName>
    <definedName name="____________a11" localSheetId="0">{#N/A,#N/A,FALSE,"т02бд"}</definedName>
    <definedName name="____________a11" localSheetId="9">{#N/A,#N/A,FALSE,"т02бд"}</definedName>
    <definedName name="____________a11" localSheetId="8">{#N/A,#N/A,FALSE,"т02бд"}</definedName>
    <definedName name="____________a11" localSheetId="5">{#N/A,#N/A,FALSE,"т02бд"}</definedName>
    <definedName name="____________a11" localSheetId="4">{#N/A,#N/A,FALSE,"т02бд"}</definedName>
    <definedName name="____________a11" localSheetId="1">{#N/A,#N/A,FALSE,"т02бд"}</definedName>
    <definedName name="____________a11" localSheetId="6">{#N/A,#N/A,FALSE,"т02бд"}</definedName>
    <definedName name="____________a11" localSheetId="2">{#N/A,#N/A,FALSE,"т02бд"}</definedName>
    <definedName name="____________a11">{#N/A,#N/A,FALSE,"т02бд"}</definedName>
    <definedName name="____________t06" localSheetId="0">{#N/A,#N/A,FALSE,"т04"}</definedName>
    <definedName name="____________t06" localSheetId="9">{#N/A,#N/A,FALSE,"т04"}</definedName>
    <definedName name="____________t06" localSheetId="8">{#N/A,#N/A,FALSE,"т04"}</definedName>
    <definedName name="____________t06" localSheetId="5">{#N/A,#N/A,FALSE,"т04"}</definedName>
    <definedName name="____________t06" localSheetId="4">{#N/A,#N/A,FALSE,"т04"}</definedName>
    <definedName name="____________t06" localSheetId="1">{#N/A,#N/A,FALSE,"т04"}</definedName>
    <definedName name="____________t06" localSheetId="6">{#N/A,#N/A,FALSE,"т04"}</definedName>
    <definedName name="____________t06" localSheetId="2">{#N/A,#N/A,FALSE,"т04"}</definedName>
    <definedName name="____________t06">{#N/A,#N/A,FALSE,"т04"}</definedName>
    <definedName name="___________a11" localSheetId="8">{#N/A,#N/A,FALSE,"т02бд"}</definedName>
    <definedName name="___________a11" localSheetId="1">{#N/A,#N/A,FALSE,"т02бд"}</definedName>
    <definedName name="___________a11" localSheetId="2">{#N/A,#N/A,FALSE,"т02бд"}</definedName>
    <definedName name="___________a11">{#N/A,#N/A,FALSE,"т02бд"}</definedName>
    <definedName name="___________t06" localSheetId="8">{#N/A,#N/A,FALSE,"т04"}</definedName>
    <definedName name="___________t06" localSheetId="1">{#N/A,#N/A,FALSE,"т04"}</definedName>
    <definedName name="___________t06" localSheetId="2">{#N/A,#N/A,FALSE,"т04"}</definedName>
    <definedName name="___________t06">{#N/A,#N/A,FALSE,"т04"}</definedName>
    <definedName name="__________a11" localSheetId="0">{#N/A,#N/A,FALSE,"т02бд"}</definedName>
    <definedName name="__________a11" localSheetId="9">{#N/A,#N/A,FALSE,"т02бд"}</definedName>
    <definedName name="__________a11" localSheetId="8">{#N/A,#N/A,FALSE,"т02бд"}</definedName>
    <definedName name="__________a11" localSheetId="5">{#N/A,#N/A,FALSE,"т02бд"}</definedName>
    <definedName name="__________a11" localSheetId="4">{#N/A,#N/A,FALSE,"т02бд"}</definedName>
    <definedName name="__________a11" localSheetId="1">{#N/A,#N/A,FALSE,"т02бд"}</definedName>
    <definedName name="__________a11" localSheetId="6">{#N/A,#N/A,FALSE,"т02бд"}</definedName>
    <definedName name="__________a11" localSheetId="2">{#N/A,#N/A,FALSE,"т02бд"}</definedName>
    <definedName name="__________a11">{#N/A,#N/A,FALSE,"т02бд"}</definedName>
    <definedName name="__________t06" localSheetId="0">{#N/A,#N/A,FALSE,"т04"}</definedName>
    <definedName name="__________t06" localSheetId="9">{#N/A,#N/A,FALSE,"т04"}</definedName>
    <definedName name="__________t06" localSheetId="8">{#N/A,#N/A,FALSE,"т04"}</definedName>
    <definedName name="__________t06" localSheetId="5">{#N/A,#N/A,FALSE,"т04"}</definedName>
    <definedName name="__________t06" localSheetId="4">{#N/A,#N/A,FALSE,"т04"}</definedName>
    <definedName name="__________t06" localSheetId="1">{#N/A,#N/A,FALSE,"т04"}</definedName>
    <definedName name="__________t06" localSheetId="6">{#N/A,#N/A,FALSE,"т04"}</definedName>
    <definedName name="__________t06" localSheetId="2">{#N/A,#N/A,FALSE,"т04"}</definedName>
    <definedName name="__________t06">{#N/A,#N/A,FALSE,"т04"}</definedName>
    <definedName name="________a11" localSheetId="0">{#N/A,#N/A,FALSE,"т02бд"}</definedName>
    <definedName name="________a11" localSheetId="9">{#N/A,#N/A,FALSE,"т02бд"}</definedName>
    <definedName name="________a11" localSheetId="8">{#N/A,#N/A,FALSE,"т02бд"}</definedName>
    <definedName name="________a11" localSheetId="5">{#N/A,#N/A,FALSE,"т02бд"}</definedName>
    <definedName name="________a11" localSheetId="4">{#N/A,#N/A,FALSE,"т02бд"}</definedName>
    <definedName name="________a11" localSheetId="1">{#N/A,#N/A,FALSE,"т02бд"}</definedName>
    <definedName name="________a11" localSheetId="6">{#N/A,#N/A,FALSE,"т02бд"}</definedName>
    <definedName name="________a11" localSheetId="2">{#N/A,#N/A,FALSE,"т02бд"}</definedName>
    <definedName name="________a11">{#N/A,#N/A,FALSE,"т02бд"}</definedName>
    <definedName name="________t06" localSheetId="0">{#N/A,#N/A,FALSE,"т04"}</definedName>
    <definedName name="________t06" localSheetId="9">{#N/A,#N/A,FALSE,"т04"}</definedName>
    <definedName name="________t06" localSheetId="8">{#N/A,#N/A,FALSE,"т04"}</definedName>
    <definedName name="________t06" localSheetId="5">{#N/A,#N/A,FALSE,"т04"}</definedName>
    <definedName name="________t06" localSheetId="4">{#N/A,#N/A,FALSE,"т04"}</definedName>
    <definedName name="________t06" localSheetId="1">{#N/A,#N/A,FALSE,"т04"}</definedName>
    <definedName name="________t06" localSheetId="6">{#N/A,#N/A,FALSE,"т04"}</definedName>
    <definedName name="________t06" localSheetId="2">{#N/A,#N/A,FALSE,"т04"}</definedName>
    <definedName name="________t06">{#N/A,#N/A,FALSE,"т04"}</definedName>
    <definedName name="_______a11" localSheetId="8">{#N/A,#N/A,FALSE,"т02бд"}</definedName>
    <definedName name="_______a11" localSheetId="1">{#N/A,#N/A,FALSE,"т02бд"}</definedName>
    <definedName name="_______a11" localSheetId="2">{#N/A,#N/A,FALSE,"т02бд"}</definedName>
    <definedName name="_______a11">{#N/A,#N/A,FALSE,"т02бд"}</definedName>
    <definedName name="_______t06" localSheetId="8">{#N/A,#N/A,FALSE,"т04"}</definedName>
    <definedName name="_______t06" localSheetId="1">{#N/A,#N/A,FALSE,"т04"}</definedName>
    <definedName name="_______t06" localSheetId="2">{#N/A,#N/A,FALSE,"т04"}</definedName>
    <definedName name="_______t06">{#N/A,#N/A,FALSE,"т04"}</definedName>
    <definedName name="______a11" localSheetId="0">{#N/A,#N/A,FALSE,"т02бд"}</definedName>
    <definedName name="______a11" localSheetId="9">{#N/A,#N/A,FALSE,"т02бд"}</definedName>
    <definedName name="______a11" localSheetId="8">{#N/A,#N/A,FALSE,"т02бд"}</definedName>
    <definedName name="______a11" localSheetId="5">{#N/A,#N/A,FALSE,"т02бд"}</definedName>
    <definedName name="______a11" localSheetId="4">{#N/A,#N/A,FALSE,"т02бд"}</definedName>
    <definedName name="______a11" localSheetId="1">{#N/A,#N/A,FALSE,"т02бд"}</definedName>
    <definedName name="______a11" localSheetId="6">{#N/A,#N/A,FALSE,"т02бд"}</definedName>
    <definedName name="______a11" localSheetId="2">{#N/A,#N/A,FALSE,"т02бд"}</definedName>
    <definedName name="______a11">{#N/A,#N/A,FALSE,"т02бд"}</definedName>
    <definedName name="______t06" localSheetId="0">{#N/A,#N/A,FALSE,"т04"}</definedName>
    <definedName name="______t06" localSheetId="9">{#N/A,#N/A,FALSE,"т04"}</definedName>
    <definedName name="______t06" localSheetId="8">{#N/A,#N/A,FALSE,"т04"}</definedName>
    <definedName name="______t06" localSheetId="5">{#N/A,#N/A,FALSE,"т04"}</definedName>
    <definedName name="______t06" localSheetId="4">{#N/A,#N/A,FALSE,"т04"}</definedName>
    <definedName name="______t06" localSheetId="1">{#N/A,#N/A,FALSE,"т04"}</definedName>
    <definedName name="______t06" localSheetId="6">{#N/A,#N/A,FALSE,"т04"}</definedName>
    <definedName name="______t06" localSheetId="2">{#N/A,#N/A,FALSE,"т04"}</definedName>
    <definedName name="______t06">{#N/A,#N/A,FALSE,"т04"}</definedName>
    <definedName name="_____a11" localSheetId="0">{#N/A,#N/A,FALSE,"т02бд"}</definedName>
    <definedName name="_____t06" localSheetId="0">{#N/A,#N/A,FALSE,"т04"}</definedName>
    <definedName name="____a11" localSheetId="0">{#N/A,#N/A,FALSE,"т02бд"}</definedName>
    <definedName name="____a11" localSheetId="9">{#N/A,#N/A,FALSE,"т02бд"}</definedName>
    <definedName name="____a11" localSheetId="8">{#N/A,#N/A,FALSE,"т02бд"}</definedName>
    <definedName name="____a11" localSheetId="5">{#N/A,#N/A,FALSE,"т02бд"}</definedName>
    <definedName name="____a11" localSheetId="4">{#N/A,#N/A,FALSE,"т02бд"}</definedName>
    <definedName name="____a11" localSheetId="1">{#N/A,#N/A,FALSE,"т02бд"}</definedName>
    <definedName name="____a11" localSheetId="6">{#N/A,#N/A,FALSE,"т02бд"}</definedName>
    <definedName name="____a11" localSheetId="2">{#N/A,#N/A,FALSE,"т02бд"}</definedName>
    <definedName name="____a11">{#N/A,#N/A,FALSE,"т02бд"}</definedName>
    <definedName name="____t06" localSheetId="0">{#N/A,#N/A,FALSE,"т04"}</definedName>
    <definedName name="____t06" localSheetId="9">{#N/A,#N/A,FALSE,"т04"}</definedName>
    <definedName name="____t06" localSheetId="8">{#N/A,#N/A,FALSE,"т04"}</definedName>
    <definedName name="____t06" localSheetId="5">{#N/A,#N/A,FALSE,"т04"}</definedName>
    <definedName name="____t06" localSheetId="4">{#N/A,#N/A,FALSE,"т04"}</definedName>
    <definedName name="____t06" localSheetId="1">{#N/A,#N/A,FALSE,"т04"}</definedName>
    <definedName name="____t06" localSheetId="6">{#N/A,#N/A,FALSE,"т04"}</definedName>
    <definedName name="____t06" localSheetId="2">{#N/A,#N/A,FALSE,"т04"}</definedName>
    <definedName name="____t06">{#N/A,#N/A,FALSE,"т04"}</definedName>
    <definedName name="___a11" localSheetId="8">{#N/A,#N/A,FALSE,"т02бд"}</definedName>
    <definedName name="___a11" localSheetId="1">{#N/A,#N/A,FALSE,"т02бд"}</definedName>
    <definedName name="___a11" localSheetId="2">{#N/A,#N/A,FALSE,"т02бд"}</definedName>
    <definedName name="___a11">{#N/A,#N/A,FALSE,"т02бд"}</definedName>
    <definedName name="___t06" localSheetId="8">{#N/A,#N/A,FALSE,"т04"}</definedName>
    <definedName name="___t06" localSheetId="1">{#N/A,#N/A,FALSE,"т04"}</definedName>
    <definedName name="___t06" localSheetId="2">{#N/A,#N/A,FALSE,"т04"}</definedName>
    <definedName name="___t06">{#N/A,#N/A,FALSE,"т04"}</definedName>
    <definedName name="__a11" localSheetId="0">{#N/A,#N/A,FALSE,"т02бд"}</definedName>
    <definedName name="__a11" localSheetId="9">{#N/A,#N/A,FALSE,"т02бд"}</definedName>
    <definedName name="__a11" localSheetId="8">{#N/A,#N/A,FALSE,"т02бд"}</definedName>
    <definedName name="__a11" localSheetId="5">{#N/A,#N/A,FALSE,"т02бд"}</definedName>
    <definedName name="__a11" localSheetId="4">{#N/A,#N/A,FALSE,"т02бд"}</definedName>
    <definedName name="__a11" localSheetId="1">{#N/A,#N/A,FALSE,"т02бд"}</definedName>
    <definedName name="__a11" localSheetId="6">{#N/A,#N/A,FALSE,"т02бд"}</definedName>
    <definedName name="__a11" localSheetId="2">{#N/A,#N/A,FALSE,"т02бд"}</definedName>
    <definedName name="__a11">{#N/A,#N/A,FALSE,"т02бд"}</definedName>
    <definedName name="__t06" localSheetId="0">{#N/A,#N/A,FALSE,"т04"}</definedName>
    <definedName name="__t06" localSheetId="9">{#N/A,#N/A,FALSE,"т04"}</definedName>
    <definedName name="__t06" localSheetId="8">{#N/A,#N/A,FALSE,"т04"}</definedName>
    <definedName name="__t06" localSheetId="5">{#N/A,#N/A,FALSE,"т04"}</definedName>
    <definedName name="__t06" localSheetId="4">{#N/A,#N/A,FALSE,"т04"}</definedName>
    <definedName name="__t06" localSheetId="1">{#N/A,#N/A,FALSE,"т04"}</definedName>
    <definedName name="__t06" localSheetId="6">{#N/A,#N/A,FALSE,"т04"}</definedName>
    <definedName name="__t06" localSheetId="2">{#N/A,#N/A,FALSE,"т04"}</definedName>
    <definedName name="__t06">{#N/A,#N/A,FALSE,"т04"}</definedName>
    <definedName name="_18_Лют_09" localSheetId="0">#REF!</definedName>
    <definedName name="_18_Лют_09" localSheetId="9">#REF!</definedName>
    <definedName name="_18_Лют_09" localSheetId="8">#REF!</definedName>
    <definedName name="_18_Лют_09" localSheetId="10">#REF!</definedName>
    <definedName name="_18_Лют_09" localSheetId="5">#REF!</definedName>
    <definedName name="_18_Лют_09" localSheetId="4">#REF!</definedName>
    <definedName name="_18_Лют_09" localSheetId="1">#REF!</definedName>
    <definedName name="_18_Лют_09" localSheetId="2">#REF!</definedName>
    <definedName name="_18_Лют_09">#REF!</definedName>
    <definedName name="_19_Лют_09" localSheetId="0">#REF!</definedName>
    <definedName name="_19_Лют_09" localSheetId="9">#REF!</definedName>
    <definedName name="_19_Лют_09" localSheetId="8">#REF!</definedName>
    <definedName name="_19_Лют_09" localSheetId="10">#REF!</definedName>
    <definedName name="_19_Лют_09" localSheetId="5">#REF!</definedName>
    <definedName name="_19_Лют_09" localSheetId="4">#REF!</definedName>
    <definedName name="_19_Лют_09" localSheetId="1">#REF!</definedName>
    <definedName name="_19_Лют_09" localSheetId="2">#REF!</definedName>
    <definedName name="_19_Лют_09">#REF!</definedName>
    <definedName name="_19_Лют_09_ВЧА" localSheetId="0">#REF!</definedName>
    <definedName name="_19_Лют_09_ВЧА" localSheetId="9">#REF!</definedName>
    <definedName name="_19_Лют_09_ВЧА" localSheetId="8">#REF!</definedName>
    <definedName name="_19_Лют_09_ВЧА" localSheetId="10">#REF!</definedName>
    <definedName name="_19_Лют_09_ВЧА" localSheetId="5">#REF!</definedName>
    <definedName name="_19_Лют_09_ВЧА" localSheetId="4">#REF!</definedName>
    <definedName name="_19_Лют_09_ВЧА" localSheetId="1">#REF!</definedName>
    <definedName name="_19_Лют_09_ВЧА" localSheetId="2">#REF!</definedName>
    <definedName name="_19_Лют_09_ВЧА">#REF!</definedName>
    <definedName name="_a11" localSheetId="8">{#N/A,#N/A,FALSE,"т02бд"}</definedName>
    <definedName name="_a11" localSheetId="10">{#N/A,#N/A,FALSE,"т02бд"}</definedName>
    <definedName name="_a11" localSheetId="3">{#N/A,#N/A,FALSE,"т02бд"}</definedName>
    <definedName name="_a11" localSheetId="1">{#N/A,#N/A,FALSE,"т02бд"}</definedName>
    <definedName name="_a11" localSheetId="6">{#N/A,#N/A,FALSE,"т02бд"}</definedName>
    <definedName name="_a11" localSheetId="11">{#N/A,#N/A,FALSE,"т02бд"}</definedName>
    <definedName name="_a11" localSheetId="2">{#N/A,#N/A,FALSE,"т02бд"}</definedName>
    <definedName name="_a11">{#N/A,#N/A,FALSE,"т02бд"}</definedName>
    <definedName name="_t06" localSheetId="8">{#N/A,#N/A,FALSE,"т04"}</definedName>
    <definedName name="_t06" localSheetId="10">{#N/A,#N/A,FALSE,"т04"}</definedName>
    <definedName name="_t06" localSheetId="3">{#N/A,#N/A,FALSE,"т04"}</definedName>
    <definedName name="_t06" localSheetId="1">{#N/A,#N/A,FALSE,"т04"}</definedName>
    <definedName name="_t06" localSheetId="6">{#N/A,#N/A,FALSE,"т04"}</definedName>
    <definedName name="_t06" localSheetId="11">{#N/A,#N/A,FALSE,"т04"}</definedName>
    <definedName name="_t06" localSheetId="2">{#N/A,#N/A,FALSE,"т04"}</definedName>
    <definedName name="_t06">{#N/A,#N/A,FALSE,"т04"}</definedName>
    <definedName name="_xlnm._FilterDatabase" localSheetId="2">'[1]регіональний розподіл'!#REF!</definedName>
    <definedName name="BAZA">'[2]Мульт-ор М2, швидкість'!$E$1:$E$65536</definedName>
    <definedName name="cevv" localSheetId="0">[3]табл1!#REF!</definedName>
    <definedName name="cevv" localSheetId="9">[3]табл1!#REF!</definedName>
    <definedName name="cevv" localSheetId="8">[3]табл1!#REF!</definedName>
    <definedName name="cevv" localSheetId="5">[3]табл1!#REF!</definedName>
    <definedName name="cevv" localSheetId="4">[3]табл1!#REF!</definedName>
    <definedName name="cevv" localSheetId="1">[3]табл1!#REF!</definedName>
    <definedName name="cevv" localSheetId="2">[3]табл1!#REF!</definedName>
    <definedName name="cevv">[3]табл1!#REF!</definedName>
    <definedName name="d" localSheetId="0">{#N/A,#N/A,FALSE,"т02бд"}</definedName>
    <definedName name="d" localSheetId="9">{#N/A,#N/A,FALSE,"т02бд"}</definedName>
    <definedName name="d" localSheetId="8">{#N/A,#N/A,FALSE,"т02бд"}</definedName>
    <definedName name="d" localSheetId="5">{#N/A,#N/A,FALSE,"т02бд"}</definedName>
    <definedName name="d" localSheetId="4">{#N/A,#N/A,FALSE,"т02бд"}</definedName>
    <definedName name="d" localSheetId="1">{#N/A,#N/A,FALSE,"т02бд"}</definedName>
    <definedName name="d" localSheetId="6">{#N/A,#N/A,FALSE,"т02бд"}</definedName>
    <definedName name="d" localSheetId="2">{#N/A,#N/A,FALSE,"т02бд"}</definedName>
    <definedName name="d">{#N/A,#N/A,FALSE,"т02бд"}</definedName>
    <definedName name="ic" localSheetId="0">{#N/A,#N/A,FALSE,"т02бд"}</definedName>
    <definedName name="ic" localSheetId="9">{#N/A,#N/A,FALSE,"т02бд"}</definedName>
    <definedName name="ic" localSheetId="8">{#N/A,#N/A,FALSE,"т02бд"}</definedName>
    <definedName name="ic" localSheetId="10">{#N/A,#N/A,FALSE,"т02бд"}</definedName>
    <definedName name="ic" localSheetId="3">{#N/A,#N/A,FALSE,"т02бд"}</definedName>
    <definedName name="ic" localSheetId="5">{#N/A,#N/A,FALSE,"т02бд"}</definedName>
    <definedName name="ic" localSheetId="4">{#N/A,#N/A,FALSE,"т02бд"}</definedName>
    <definedName name="ic" localSheetId="1">{#N/A,#N/A,FALSE,"т02бд"}</definedName>
    <definedName name="ic" localSheetId="6">{#N/A,#N/A,FALSE,"т02бд"}</definedName>
    <definedName name="ic" localSheetId="11">{#N/A,#N/A,FALSE,"т02бд"}</definedName>
    <definedName name="ic" localSheetId="2">{#N/A,#N/A,FALSE,"т02бд"}</definedName>
    <definedName name="ic">{#N/A,#N/A,FALSE,"т02бд"}</definedName>
    <definedName name="ICC_2008" localSheetId="0">{#N/A,#N/A,FALSE,"т02бд"}</definedName>
    <definedName name="ICC_2008" localSheetId="9">{#N/A,#N/A,FALSE,"т02бд"}</definedName>
    <definedName name="ICC_2008" localSheetId="8">{#N/A,#N/A,FALSE,"т02бд"}</definedName>
    <definedName name="ICC_2008" localSheetId="10">{#N/A,#N/A,FALSE,"т02бд"}</definedName>
    <definedName name="ICC_2008" localSheetId="3">{#N/A,#N/A,FALSE,"т02бд"}</definedName>
    <definedName name="ICC_2008" localSheetId="5">{#N/A,#N/A,FALSE,"т02бд"}</definedName>
    <definedName name="ICC_2008" localSheetId="4">{#N/A,#N/A,FALSE,"т02бд"}</definedName>
    <definedName name="ICC_2008" localSheetId="1">{#N/A,#N/A,FALSE,"т02бд"}</definedName>
    <definedName name="ICC_2008" localSheetId="6">{#N/A,#N/A,FALSE,"т02бд"}</definedName>
    <definedName name="ICC_2008" localSheetId="11">{#N/A,#N/A,FALSE,"т02бд"}</definedName>
    <definedName name="ICC_2008" localSheetId="2">{#N/A,#N/A,FALSE,"т02бд"}</definedName>
    <definedName name="ICC_2008">{#N/A,#N/A,FALSE,"т02бд"}</definedName>
    <definedName name="q" localSheetId="0">{#N/A,#N/A,FALSE,"т02бд"}</definedName>
    <definedName name="q" localSheetId="9">{#N/A,#N/A,FALSE,"т02бд"}</definedName>
    <definedName name="q" localSheetId="8">{#N/A,#N/A,FALSE,"т02бд"}</definedName>
    <definedName name="q" localSheetId="10">{#N/A,#N/A,FALSE,"т02бд"}</definedName>
    <definedName name="q" localSheetId="3">{#N/A,#N/A,FALSE,"т02бд"}</definedName>
    <definedName name="q" localSheetId="5">{#N/A,#N/A,FALSE,"т02бд"}</definedName>
    <definedName name="q" localSheetId="4">{#N/A,#N/A,FALSE,"т02бд"}</definedName>
    <definedName name="q" localSheetId="1">{#N/A,#N/A,FALSE,"т02бд"}</definedName>
    <definedName name="q" localSheetId="6">{#N/A,#N/A,FALSE,"т02бд"}</definedName>
    <definedName name="q" localSheetId="11">{#N/A,#N/A,FALSE,"т02бд"}</definedName>
    <definedName name="q" localSheetId="2">{#N/A,#N/A,FALSE,"т02бд"}</definedName>
    <definedName name="q">{#N/A,#N/A,FALSE,"т02бд"}</definedName>
    <definedName name="tt" localSheetId="0">{#N/A,#N/A,FALSE,"т02бд"}</definedName>
    <definedName name="tt" localSheetId="9">{#N/A,#N/A,FALSE,"т02бд"}</definedName>
    <definedName name="tt" localSheetId="8">{#N/A,#N/A,FALSE,"т02бд"}</definedName>
    <definedName name="tt" localSheetId="10">{#N/A,#N/A,FALSE,"т02бд"}</definedName>
    <definedName name="tt" localSheetId="3">{#N/A,#N/A,FALSE,"т02бд"}</definedName>
    <definedName name="tt" localSheetId="5">{#N/A,#N/A,FALSE,"т02бд"}</definedName>
    <definedName name="tt" localSheetId="4">{#N/A,#N/A,FALSE,"т02бд"}</definedName>
    <definedName name="tt" localSheetId="1">{#N/A,#N/A,FALSE,"т02бд"}</definedName>
    <definedName name="tt" localSheetId="6">{#N/A,#N/A,FALSE,"т02бд"}</definedName>
    <definedName name="tt" localSheetId="11">{#N/A,#N/A,FALSE,"т02бд"}</definedName>
    <definedName name="tt" localSheetId="2">{#N/A,#N/A,FALSE,"т02бд"}</definedName>
    <definedName name="tt">{#N/A,#N/A,FALSE,"т02бд"}</definedName>
    <definedName name="V">'[4]146024'!$A$1:#REF!</definedName>
    <definedName name="ven_vcha" localSheetId="0">{#N/A,#N/A,FALSE,"т02бд"}</definedName>
    <definedName name="ven_vcha" localSheetId="9">{#N/A,#N/A,FALSE,"т02бд"}</definedName>
    <definedName name="ven_vcha" localSheetId="8">{#N/A,#N/A,FALSE,"т02бд"}</definedName>
    <definedName name="ven_vcha" localSheetId="5">{#N/A,#N/A,FALSE,"т02бд"}</definedName>
    <definedName name="ven_vcha" localSheetId="4">{#N/A,#N/A,FALSE,"т02бд"}</definedName>
    <definedName name="ven_vcha" localSheetId="1">{#N/A,#N/A,FALSE,"т02бд"}</definedName>
    <definedName name="ven_vcha" localSheetId="6">{#N/A,#N/A,FALSE,"т02бд"}</definedName>
    <definedName name="ven_vcha" localSheetId="2">{#N/A,#N/A,FALSE,"т02бд"}</definedName>
    <definedName name="ven_vcha">{#N/A,#N/A,FALSE,"т02бд"}</definedName>
    <definedName name="wrn.04." localSheetId="0">{#N/A,#N/A,FALSE,"т02бд"}</definedName>
    <definedName name="wrn.04." localSheetId="9">{#N/A,#N/A,FALSE,"т02бд"}</definedName>
    <definedName name="wrn.04." localSheetId="8">{#N/A,#N/A,FALSE,"т02бд"}</definedName>
    <definedName name="wrn.04." localSheetId="10">{#N/A,#N/A,FALSE,"т02бд"}</definedName>
    <definedName name="wrn.04." localSheetId="3">{#N/A,#N/A,FALSE,"т02бд"}</definedName>
    <definedName name="wrn.04." localSheetId="5">{#N/A,#N/A,FALSE,"т02бд"}</definedName>
    <definedName name="wrn.04." localSheetId="4">{#N/A,#N/A,FALSE,"т02бд"}</definedName>
    <definedName name="wrn.04." localSheetId="1">{#N/A,#N/A,FALSE,"т02бд"}</definedName>
    <definedName name="wrn.04." localSheetId="6">{#N/A,#N/A,FALSE,"т02бд"}</definedName>
    <definedName name="wrn.04." localSheetId="11">{#N/A,#N/A,FALSE,"т02бд"}</definedName>
    <definedName name="wrn.04." localSheetId="2">{#N/A,#N/A,FALSE,"т02бд"}</definedName>
    <definedName name="wrn.04.">{#N/A,#N/A,FALSE,"т02бд"}</definedName>
    <definedName name="wrn.д02." localSheetId="0">{#N/A,#N/A,FALSE,"т02бд"}</definedName>
    <definedName name="wrn.д02." localSheetId="9">{#N/A,#N/A,FALSE,"т02бд"}</definedName>
    <definedName name="wrn.д02." localSheetId="8">{#N/A,#N/A,FALSE,"т02бд"}</definedName>
    <definedName name="wrn.д02." localSheetId="10">{#N/A,#N/A,FALSE,"т02бд"}</definedName>
    <definedName name="wrn.д02." localSheetId="3">{#N/A,#N/A,FALSE,"т02бд"}</definedName>
    <definedName name="wrn.д02." localSheetId="5">{#N/A,#N/A,FALSE,"т02бд"}</definedName>
    <definedName name="wrn.д02." localSheetId="4">{#N/A,#N/A,FALSE,"т02бд"}</definedName>
    <definedName name="wrn.д02." localSheetId="1">{#N/A,#N/A,FALSE,"т02бд"}</definedName>
    <definedName name="wrn.д02." localSheetId="6">{#N/A,#N/A,FALSE,"т02бд"}</definedName>
    <definedName name="wrn.д02." localSheetId="11">{#N/A,#N/A,FALSE,"т02бд"}</definedName>
    <definedName name="wrn.д02." localSheetId="2">{#N/A,#N/A,FALSE,"т02бд"}</definedName>
    <definedName name="wrn.д02.">{#N/A,#N/A,FALSE,"т02бд"}</definedName>
    <definedName name="wrn.т171банки." localSheetId="0">{#N/A,#N/A,FALSE,"т17-1банки (2)"}</definedName>
    <definedName name="wrn.т171банки." localSheetId="9">{#N/A,#N/A,FALSE,"т17-1банки (2)"}</definedName>
    <definedName name="wrn.т171банки." localSheetId="8">{#N/A,#N/A,FALSE,"т17-1банки (2)"}</definedName>
    <definedName name="wrn.т171банки." localSheetId="10">{#N/A,#N/A,FALSE,"т17-1банки (2)"}</definedName>
    <definedName name="wrn.т171банки." localSheetId="3">{#N/A,#N/A,FALSE,"т17-1банки (2)"}</definedName>
    <definedName name="wrn.т171банки." localSheetId="5">{#N/A,#N/A,FALSE,"т17-1банки (2)"}</definedName>
    <definedName name="wrn.т171банки." localSheetId="4">{#N/A,#N/A,FALSE,"т17-1банки (2)"}</definedName>
    <definedName name="wrn.т171банки." localSheetId="1">{#N/A,#N/A,FALSE,"т17-1банки (2)"}</definedName>
    <definedName name="wrn.т171банки." localSheetId="6">{#N/A,#N/A,FALSE,"т17-1банки (2)"}</definedName>
    <definedName name="wrn.т171банки." localSheetId="11">{#N/A,#N/A,FALSE,"т17-1банки (2)"}</definedName>
    <definedName name="wrn.т171банки." localSheetId="2">{#N/A,#N/A,FALSE,"т17-1банки (2)"}</definedName>
    <definedName name="wrn.т171банки.">{#N/A,#N/A,FALSE,"т17-1банки (2)"}</definedName>
    <definedName name="_xlnm.Database" localSheetId="0">#REF!</definedName>
    <definedName name="_xlnm.Database" localSheetId="9">#REF!</definedName>
    <definedName name="_xlnm.Database" localSheetId="8">#REF!</definedName>
    <definedName name="_xlnm.Database" localSheetId="5">#REF!</definedName>
    <definedName name="_xlnm.Database" localSheetId="4">#REF!</definedName>
    <definedName name="_xlnm.Database" localSheetId="1">#REF!</definedName>
    <definedName name="_xlnm.Database" localSheetId="2">#REF!</definedName>
    <definedName name="_xlnm.Database">#REF!</definedName>
    <definedName name="ГЦ" localSheetId="0">{#N/A,#N/A,FALSE,"т02бд"}</definedName>
    <definedName name="ГЦ" localSheetId="9">{#N/A,#N/A,FALSE,"т02бд"}</definedName>
    <definedName name="ГЦ" localSheetId="8">{#N/A,#N/A,FALSE,"т02бд"}</definedName>
    <definedName name="ГЦ" localSheetId="10">{#N/A,#N/A,FALSE,"т02бд"}</definedName>
    <definedName name="ГЦ" localSheetId="3">{#N/A,#N/A,FALSE,"т02бд"}</definedName>
    <definedName name="ГЦ" localSheetId="5">{#N/A,#N/A,FALSE,"т02бд"}</definedName>
    <definedName name="ГЦ" localSheetId="4">{#N/A,#N/A,FALSE,"т02бд"}</definedName>
    <definedName name="ГЦ" localSheetId="1">{#N/A,#N/A,FALSE,"т02бд"}</definedName>
    <definedName name="ГЦ" localSheetId="6">{#N/A,#N/A,FALSE,"т02бд"}</definedName>
    <definedName name="ГЦ" localSheetId="11">{#N/A,#N/A,FALSE,"т02бд"}</definedName>
    <definedName name="ГЦ" localSheetId="2">{#N/A,#N/A,FALSE,"т02бд"}</definedName>
    <definedName name="ГЦ">{#N/A,#N/A,FALSE,"т02бд"}</definedName>
    <definedName name="д17.1">'[4]д17-1'!$A$1:$H$1</definedName>
    <definedName name="ее" localSheetId="0">{#N/A,#N/A,FALSE,"т02бд"}</definedName>
    <definedName name="ее" localSheetId="9">{#N/A,#N/A,FALSE,"т02бд"}</definedName>
    <definedName name="ее" localSheetId="8">{#N/A,#N/A,FALSE,"т02бд"}</definedName>
    <definedName name="ее" localSheetId="10">{#N/A,#N/A,FALSE,"т02бд"}</definedName>
    <definedName name="ее" localSheetId="3">{#N/A,#N/A,FALSE,"т02бд"}</definedName>
    <definedName name="ее" localSheetId="5">{#N/A,#N/A,FALSE,"т02бд"}</definedName>
    <definedName name="ее" localSheetId="4">{#N/A,#N/A,FALSE,"т02бд"}</definedName>
    <definedName name="ее" localSheetId="1">{#N/A,#N/A,FALSE,"т02бд"}</definedName>
    <definedName name="ее" localSheetId="6">{#N/A,#N/A,FALSE,"т02бд"}</definedName>
    <definedName name="ее" localSheetId="11">{#N/A,#N/A,FALSE,"т02бд"}</definedName>
    <definedName name="ее" localSheetId="2">{#N/A,#N/A,FALSE,"т02бд"}</definedName>
    <definedName name="ее">{#N/A,#N/A,FALSE,"т02бд"}</definedName>
    <definedName name="збз1998" localSheetId="0">#REF!</definedName>
    <definedName name="збз1998" localSheetId="9">#REF!</definedName>
    <definedName name="збз1998" localSheetId="8">#REF!</definedName>
    <definedName name="збз1998" localSheetId="5">#REF!</definedName>
    <definedName name="збз1998" localSheetId="4">#REF!</definedName>
    <definedName name="збз1998" localSheetId="1">#REF!</definedName>
    <definedName name="збз1998" localSheetId="2">#REF!</definedName>
    <definedName name="збз1998">#REF!</definedName>
    <definedName name="ии" localSheetId="0">{#N/A,#N/A,FALSE,"т02бд"}</definedName>
    <definedName name="ии" localSheetId="9">{#N/A,#N/A,FALSE,"т02бд"}</definedName>
    <definedName name="ии" localSheetId="8">{#N/A,#N/A,FALSE,"т02бд"}</definedName>
    <definedName name="ии" localSheetId="10">{#N/A,#N/A,FALSE,"т02бд"}</definedName>
    <definedName name="ии" localSheetId="3">{#N/A,#N/A,FALSE,"т02бд"}</definedName>
    <definedName name="ии" localSheetId="5">{#N/A,#N/A,FALSE,"т02бд"}</definedName>
    <definedName name="ии" localSheetId="4">{#N/A,#N/A,FALSE,"т02бд"}</definedName>
    <definedName name="ии" localSheetId="1">{#N/A,#N/A,FALSE,"т02бд"}</definedName>
    <definedName name="ии" localSheetId="6">{#N/A,#N/A,FALSE,"т02бд"}</definedName>
    <definedName name="ии" localSheetId="11">{#N/A,#N/A,FALSE,"т02бд"}</definedName>
    <definedName name="ии" localSheetId="2">{#N/A,#N/A,FALSE,"т02бд"}</definedName>
    <definedName name="ии">{#N/A,#N/A,FALSE,"т02бд"}</definedName>
    <definedName name="іі" localSheetId="0">{#N/A,#N/A,FALSE,"т02бд"}</definedName>
    <definedName name="іі" localSheetId="9">{#N/A,#N/A,FALSE,"т02бд"}</definedName>
    <definedName name="іі" localSheetId="8">{#N/A,#N/A,FALSE,"т02бд"}</definedName>
    <definedName name="іі" localSheetId="10">{#N/A,#N/A,FALSE,"т02бд"}</definedName>
    <definedName name="іі" localSheetId="3">{#N/A,#N/A,FALSE,"т02бд"}</definedName>
    <definedName name="іі" localSheetId="5">{#N/A,#N/A,FALSE,"т02бд"}</definedName>
    <definedName name="іі" localSheetId="4">{#N/A,#N/A,FALSE,"т02бд"}</definedName>
    <definedName name="іі" localSheetId="1">{#N/A,#N/A,FALSE,"т02бд"}</definedName>
    <definedName name="іі" localSheetId="6">{#N/A,#N/A,FALSE,"т02бд"}</definedName>
    <definedName name="іі" localSheetId="11">{#N/A,#N/A,FALSE,"т02бд"}</definedName>
    <definedName name="іі" localSheetId="2">{#N/A,#N/A,FALSE,"т02бд"}</definedName>
    <definedName name="іі">{#N/A,#N/A,FALSE,"т02бд"}</definedName>
    <definedName name="квітень" localSheetId="0">{#N/A,#N/A,FALSE,"т17-1банки (2)"}</definedName>
    <definedName name="квітень" localSheetId="9">{#N/A,#N/A,FALSE,"т17-1банки (2)"}</definedName>
    <definedName name="квітень" localSheetId="8">{#N/A,#N/A,FALSE,"т17-1банки (2)"}</definedName>
    <definedName name="квітень" localSheetId="10">{#N/A,#N/A,FALSE,"т17-1банки (2)"}</definedName>
    <definedName name="квітень" localSheetId="3">{#N/A,#N/A,FALSE,"т17-1банки (2)"}</definedName>
    <definedName name="квітень" localSheetId="5">{#N/A,#N/A,FALSE,"т17-1банки (2)"}</definedName>
    <definedName name="квітень" localSheetId="4">{#N/A,#N/A,FALSE,"т17-1банки (2)"}</definedName>
    <definedName name="квітень" localSheetId="1">{#N/A,#N/A,FALSE,"т17-1банки (2)"}</definedName>
    <definedName name="квітень" localSheetId="6">{#N/A,#N/A,FALSE,"т17-1банки (2)"}</definedName>
    <definedName name="квітень" localSheetId="11">{#N/A,#N/A,FALSE,"т17-1банки (2)"}</definedName>
    <definedName name="квітень" localSheetId="2">{#N/A,#N/A,FALSE,"т17-1банки (2)"}</definedName>
    <definedName name="квітень">{#N/A,#N/A,FALSE,"т17-1банки (2)"}</definedName>
    <definedName name="ке" localSheetId="0">{#N/A,#N/A,FALSE,"т17-1банки (2)"}</definedName>
    <definedName name="ке" localSheetId="9">{#N/A,#N/A,FALSE,"т17-1банки (2)"}</definedName>
    <definedName name="ке" localSheetId="8">{#N/A,#N/A,FALSE,"т17-1банки (2)"}</definedName>
    <definedName name="ке" localSheetId="10">{#N/A,#N/A,FALSE,"т17-1банки (2)"}</definedName>
    <definedName name="ке" localSheetId="3">{#N/A,#N/A,FALSE,"т17-1банки (2)"}</definedName>
    <definedName name="ке" localSheetId="5">{#N/A,#N/A,FALSE,"т17-1банки (2)"}</definedName>
    <definedName name="ке" localSheetId="4">{#N/A,#N/A,FALSE,"т17-1банки (2)"}</definedName>
    <definedName name="ке" localSheetId="1">{#N/A,#N/A,FALSE,"т17-1банки (2)"}</definedName>
    <definedName name="ке" localSheetId="6">{#N/A,#N/A,FALSE,"т17-1банки (2)"}</definedName>
    <definedName name="ке" localSheetId="11">{#N/A,#N/A,FALSE,"т17-1банки (2)"}</definedName>
    <definedName name="ке" localSheetId="2">{#N/A,#N/A,FALSE,"т17-1банки (2)"}</definedName>
    <definedName name="ке">{#N/A,#N/A,FALSE,"т17-1банки (2)"}</definedName>
    <definedName name="М2">'[2]Мульт-ор М2, швидкість'!$C$1:$C$65536</definedName>
    <definedName name="нн" localSheetId="0">{#N/A,#N/A,FALSE,"т02бд"}</definedName>
    <definedName name="нн" localSheetId="9">{#N/A,#N/A,FALSE,"т02бд"}</definedName>
    <definedName name="нн" localSheetId="8">{#N/A,#N/A,FALSE,"т02бд"}</definedName>
    <definedName name="нн" localSheetId="10">{#N/A,#N/A,FALSE,"т02бд"}</definedName>
    <definedName name="нн" localSheetId="3">{#N/A,#N/A,FALSE,"т02бд"}</definedName>
    <definedName name="нн" localSheetId="5">{#N/A,#N/A,FALSE,"т02бд"}</definedName>
    <definedName name="нн" localSheetId="4">{#N/A,#N/A,FALSE,"т02бд"}</definedName>
    <definedName name="нн" localSheetId="1">{#N/A,#N/A,FALSE,"т02бд"}</definedName>
    <definedName name="нн" localSheetId="6">{#N/A,#N/A,FALSE,"т02бд"}</definedName>
    <definedName name="нн" localSheetId="11">{#N/A,#N/A,FALSE,"т02бд"}</definedName>
    <definedName name="нн" localSheetId="2">{#N/A,#N/A,FALSE,"т02бд"}</definedName>
    <definedName name="нн">{#N/A,#N/A,FALSE,"т02бд"}</definedName>
    <definedName name="Список">'[4]146024'!$A$8:#REF!</definedName>
    <definedName name="стельм." localSheetId="0">{#N/A,#N/A,FALSE,"т17-1банки (2)"}</definedName>
    <definedName name="стельм." localSheetId="9">{#N/A,#N/A,FALSE,"т17-1банки (2)"}</definedName>
    <definedName name="стельм." localSheetId="8">{#N/A,#N/A,FALSE,"т17-1банки (2)"}</definedName>
    <definedName name="стельм." localSheetId="10">{#N/A,#N/A,FALSE,"т17-1банки (2)"}</definedName>
    <definedName name="стельм." localSheetId="3">{#N/A,#N/A,FALSE,"т17-1банки (2)"}</definedName>
    <definedName name="стельм." localSheetId="5">{#N/A,#N/A,FALSE,"т17-1банки (2)"}</definedName>
    <definedName name="стельм." localSheetId="4">{#N/A,#N/A,FALSE,"т17-1банки (2)"}</definedName>
    <definedName name="стельм." localSheetId="1">{#N/A,#N/A,FALSE,"т17-1банки (2)"}</definedName>
    <definedName name="стельм." localSheetId="6">{#N/A,#N/A,FALSE,"т17-1банки (2)"}</definedName>
    <definedName name="стельм." localSheetId="11">{#N/A,#N/A,FALSE,"т17-1банки (2)"}</definedName>
    <definedName name="стельм." localSheetId="2">{#N/A,#N/A,FALSE,"т17-1банки (2)"}</definedName>
    <definedName name="стельм.">{#N/A,#N/A,FALSE,"т17-1банки (2)"}</definedName>
    <definedName name="т01" localSheetId="0">#REF!</definedName>
    <definedName name="т01" localSheetId="9">#REF!</definedName>
    <definedName name="т01" localSheetId="8">#REF!</definedName>
    <definedName name="т01" localSheetId="5">#REF!</definedName>
    <definedName name="т01" localSheetId="4">#REF!</definedName>
    <definedName name="т01" localSheetId="1">#REF!</definedName>
    <definedName name="т01" localSheetId="2">#REF!</definedName>
    <definedName name="т01">#REF!</definedName>
    <definedName name="т05" localSheetId="0">{#N/A,#N/A,FALSE,"т04"}</definedName>
    <definedName name="т05" localSheetId="9">{#N/A,#N/A,FALSE,"т04"}</definedName>
    <definedName name="т05" localSheetId="8">{#N/A,#N/A,FALSE,"т04"}</definedName>
    <definedName name="т05" localSheetId="10">{#N/A,#N/A,FALSE,"т04"}</definedName>
    <definedName name="т05" localSheetId="3">{#N/A,#N/A,FALSE,"т04"}</definedName>
    <definedName name="т05" localSheetId="5">{#N/A,#N/A,FALSE,"т04"}</definedName>
    <definedName name="т05" localSheetId="4">{#N/A,#N/A,FALSE,"т04"}</definedName>
    <definedName name="т05" localSheetId="1">{#N/A,#N/A,FALSE,"т04"}</definedName>
    <definedName name="т05" localSheetId="6">{#N/A,#N/A,FALSE,"т04"}</definedName>
    <definedName name="т05" localSheetId="11">{#N/A,#N/A,FALSE,"т04"}</definedName>
    <definedName name="т05" localSheetId="2">{#N/A,#N/A,FALSE,"т04"}</definedName>
    <definedName name="т05">{#N/A,#N/A,FALSE,"т04"}</definedName>
    <definedName name="т06" localSheetId="0">#REF!</definedName>
    <definedName name="т06" localSheetId="9">#REF!</definedName>
    <definedName name="т06" localSheetId="8">#REF!</definedName>
    <definedName name="т06" localSheetId="5">#REF!</definedName>
    <definedName name="т06" localSheetId="4">#REF!</definedName>
    <definedName name="т06" localSheetId="1">#REF!</definedName>
    <definedName name="т06" localSheetId="2">#REF!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9">#REF!</definedName>
    <definedName name="т17.2" localSheetId="8">#REF!</definedName>
    <definedName name="т17.2" localSheetId="5">#REF!</definedName>
    <definedName name="т17.2" localSheetId="4">#REF!</definedName>
    <definedName name="т17.2" localSheetId="1">#REF!</definedName>
    <definedName name="т17.2" localSheetId="2">#REF!</definedName>
    <definedName name="т17.2">#REF!</definedName>
    <definedName name="т17.2.2001">'[9]т17-2 '!$A$1</definedName>
    <definedName name="т17.3">'[9]т17-3'!$A$1:$L$2</definedName>
    <definedName name="т17.3.2001">'[9]т17-2 '!$A$1</definedName>
    <definedName name="т17.4" localSheetId="0">#REF!</definedName>
    <definedName name="т17.4" localSheetId="9">#REF!</definedName>
    <definedName name="т17.4" localSheetId="8">#REF!</definedName>
    <definedName name="т17.4" localSheetId="5">#REF!</definedName>
    <definedName name="т17.4" localSheetId="4">#REF!</definedName>
    <definedName name="т17.4" localSheetId="1">#REF!</definedName>
    <definedName name="т17.4" localSheetId="2">#REF!</definedName>
    <definedName name="т17.4">#REF!</definedName>
    <definedName name="т17.4.1999" localSheetId="0">#REF!</definedName>
    <definedName name="т17.4.1999" localSheetId="9">#REF!</definedName>
    <definedName name="т17.4.1999" localSheetId="8">#REF!</definedName>
    <definedName name="т17.4.1999" localSheetId="5">#REF!</definedName>
    <definedName name="т17.4.1999" localSheetId="4">#REF!</definedName>
    <definedName name="т17.4.1999" localSheetId="1">#REF!</definedName>
    <definedName name="т17.4.1999" localSheetId="2">#REF!</definedName>
    <definedName name="т17.4.1999">#REF!</definedName>
    <definedName name="т17.4.2001" localSheetId="0">#REF!</definedName>
    <definedName name="т17.4.2001" localSheetId="9">#REF!</definedName>
    <definedName name="т17.4.2001" localSheetId="8">#REF!</definedName>
    <definedName name="т17.4.2001" localSheetId="5">#REF!</definedName>
    <definedName name="т17.4.2001" localSheetId="4">#REF!</definedName>
    <definedName name="т17.4.2001" localSheetId="1">#REF!</definedName>
    <definedName name="т17.4.2001" localSheetId="2">#REF!</definedName>
    <definedName name="т17.4.2001">#REF!</definedName>
    <definedName name="т17.5" localSheetId="0">#REF!</definedName>
    <definedName name="т17.5" localSheetId="9">#REF!</definedName>
    <definedName name="т17.5" localSheetId="8">#REF!</definedName>
    <definedName name="т17.5" localSheetId="5">#REF!</definedName>
    <definedName name="т17.5" localSheetId="4">#REF!</definedName>
    <definedName name="т17.5" localSheetId="1">#REF!</definedName>
    <definedName name="т17.5" localSheetId="2">#REF!</definedName>
    <definedName name="т17.5">#REF!</definedName>
    <definedName name="т17.5.2001" localSheetId="0">#REF!</definedName>
    <definedName name="т17.5.2001" localSheetId="9">#REF!</definedName>
    <definedName name="т17.5.2001" localSheetId="8">#REF!</definedName>
    <definedName name="т17.5.2001" localSheetId="5">#REF!</definedName>
    <definedName name="т17.5.2001" localSheetId="4">#REF!</definedName>
    <definedName name="т17.5.2001" localSheetId="1">#REF!</definedName>
    <definedName name="т17.5.2001" localSheetId="2">#REF!</definedName>
    <definedName name="т17.5.2001">#REF!</definedName>
    <definedName name="т17.7" localSheetId="0">#REF!</definedName>
    <definedName name="т17.7" localSheetId="9">#REF!</definedName>
    <definedName name="т17.7" localSheetId="8">#REF!</definedName>
    <definedName name="т17.7" localSheetId="5">#REF!</definedName>
    <definedName name="т17.7" localSheetId="4">#REF!</definedName>
    <definedName name="т17.7" localSheetId="1">#REF!</definedName>
    <definedName name="т17.7" localSheetId="2">#REF!</definedName>
    <definedName name="т17.7">#REF!</definedName>
    <definedName name="Усі_банки">'[4]146024'!$A$8:#REF!</definedName>
    <definedName name="ц" localSheetId="0">{#N/A,#N/A,FALSE,"т02бд"}</definedName>
    <definedName name="ц" localSheetId="9">{#N/A,#N/A,FALSE,"т02бд"}</definedName>
    <definedName name="ц" localSheetId="8">{#N/A,#N/A,FALSE,"т02бд"}</definedName>
    <definedName name="ц" localSheetId="10">{#N/A,#N/A,FALSE,"т02бд"}</definedName>
    <definedName name="ц" localSheetId="3">{#N/A,#N/A,FALSE,"т02бд"}</definedName>
    <definedName name="ц" localSheetId="5">{#N/A,#N/A,FALSE,"т02бд"}</definedName>
    <definedName name="ц" localSheetId="4">{#N/A,#N/A,FALSE,"т02бд"}</definedName>
    <definedName name="ц" localSheetId="1">{#N/A,#N/A,FALSE,"т02бд"}</definedName>
    <definedName name="ц" localSheetId="6">{#N/A,#N/A,FALSE,"т02бд"}</definedName>
    <definedName name="ц" localSheetId="11">{#N/A,#N/A,FALSE,"т02бд"}</definedName>
    <definedName name="ц" localSheetId="2">{#N/A,#N/A,FALSE,"т02бд"}</definedName>
    <definedName name="ц">{#N/A,#N/A,FALSE,"т02бд"}</definedName>
    <definedName name="цеу" localSheetId="0">{#N/A,#N/A,FALSE,"т02бд"}</definedName>
    <definedName name="цеу" localSheetId="9">{#N/A,#N/A,FALSE,"т02бд"}</definedName>
    <definedName name="цеу" localSheetId="8">{#N/A,#N/A,FALSE,"т02бд"}</definedName>
    <definedName name="цеу" localSheetId="10">{#N/A,#N/A,FALSE,"т02бд"}</definedName>
    <definedName name="цеу" localSheetId="3">{#N/A,#N/A,FALSE,"т02бд"}</definedName>
    <definedName name="цеу" localSheetId="5">{#N/A,#N/A,FALSE,"т02бд"}</definedName>
    <definedName name="цеу" localSheetId="4">{#N/A,#N/A,FALSE,"т02бд"}</definedName>
    <definedName name="цеу" localSheetId="1">{#N/A,#N/A,FALSE,"т02бд"}</definedName>
    <definedName name="цеу" localSheetId="6">{#N/A,#N/A,FALSE,"т02бд"}</definedName>
    <definedName name="цеу" localSheetId="11">{#N/A,#N/A,FALSE,"т02бд"}</definedName>
    <definedName name="цеу" localSheetId="2">{#N/A,#N/A,FALSE,"т02бд"}</definedName>
    <definedName name="цеу">{#N/A,#N/A,FALSE,"т02бд"}</definedName>
    <definedName name="черв" localSheetId="0">{#N/A,#N/A,FALSE,"т02бд"}</definedName>
    <definedName name="черв" localSheetId="9">{#N/A,#N/A,FALSE,"т02бд"}</definedName>
    <definedName name="черв" localSheetId="8">{#N/A,#N/A,FALSE,"т02бд"}</definedName>
    <definedName name="черв" localSheetId="10">{#N/A,#N/A,FALSE,"т02бд"}</definedName>
    <definedName name="черв" localSheetId="3">{#N/A,#N/A,FALSE,"т02бд"}</definedName>
    <definedName name="черв" localSheetId="5">{#N/A,#N/A,FALSE,"т02бд"}</definedName>
    <definedName name="черв" localSheetId="4">{#N/A,#N/A,FALSE,"т02бд"}</definedName>
    <definedName name="черв" localSheetId="1">{#N/A,#N/A,FALSE,"т02бд"}</definedName>
    <definedName name="черв" localSheetId="6">{#N/A,#N/A,FALSE,"т02бд"}</definedName>
    <definedName name="черв" localSheetId="11">{#N/A,#N/A,FALSE,"т02бд"}</definedName>
    <definedName name="черв" localSheetId="2">{#N/A,#N/A,FALSE,"т02бд"}</definedName>
    <definedName name="черв">{#N/A,#N/A,FALSE,"т02бд"}</definedName>
  </definedNames>
  <calcPr calcId="152511" iterateDelta="1E-4"/>
</workbook>
</file>

<file path=xl/calcChain.xml><?xml version="1.0" encoding="utf-8"?>
<calcChain xmlns="http://schemas.openxmlformats.org/spreadsheetml/2006/main">
  <c r="N25" i="2" l="1"/>
  <c r="O25" i="2"/>
  <c r="K14" i="9" l="1"/>
  <c r="C27" i="11" l="1"/>
  <c r="G27" i="11" s="1"/>
  <c r="F26" i="11"/>
  <c r="D26" i="11"/>
  <c r="E26" i="11" s="1"/>
  <c r="F25" i="11"/>
  <c r="D25" i="11"/>
  <c r="G24" i="11"/>
  <c r="F24" i="11"/>
  <c r="D24" i="11"/>
  <c r="E24" i="11" s="1"/>
  <c r="F23" i="11"/>
  <c r="D23" i="11"/>
  <c r="E23" i="11" s="1"/>
  <c r="C20" i="11"/>
  <c r="G20" i="11" s="1"/>
  <c r="F19" i="11"/>
  <c r="D19" i="11"/>
  <c r="E19" i="11" s="1"/>
  <c r="F18" i="11"/>
  <c r="D18" i="11"/>
  <c r="E18" i="11" s="1"/>
  <c r="F17" i="11"/>
  <c r="D17" i="11"/>
  <c r="E17" i="11" s="1"/>
  <c r="F16" i="11"/>
  <c r="D16" i="11"/>
  <c r="E16" i="11" s="1"/>
  <c r="F15" i="11"/>
  <c r="D15" i="11"/>
  <c r="E15" i="11" s="1"/>
  <c r="F14" i="11"/>
  <c r="F20" i="11" s="1"/>
  <c r="D14" i="11"/>
  <c r="E14" i="11" s="1"/>
  <c r="F11" i="11"/>
  <c r="C11" i="11"/>
  <c r="D11" i="11" s="1"/>
  <c r="E11" i="11" s="1"/>
  <c r="F10" i="11"/>
  <c r="D10" i="11"/>
  <c r="E10" i="11" s="1"/>
  <c r="G9" i="11"/>
  <c r="F9" i="11"/>
  <c r="D9" i="11"/>
  <c r="E9" i="11" s="1"/>
  <c r="G8" i="11"/>
  <c r="F8" i="11"/>
  <c r="D8" i="11"/>
  <c r="E8" i="11" s="1"/>
  <c r="F7" i="11"/>
  <c r="D7" i="11"/>
  <c r="E7" i="11" s="1"/>
  <c r="F6" i="11"/>
  <c r="D6" i="11"/>
  <c r="E6" i="11" s="1"/>
  <c r="G5" i="11"/>
  <c r="F5" i="11"/>
  <c r="D5" i="11"/>
  <c r="E5" i="11" s="1"/>
  <c r="T15" i="10"/>
  <c r="S15" i="10"/>
  <c r="P15" i="10"/>
  <c r="O15" i="10"/>
  <c r="L15" i="10"/>
  <c r="K15" i="10"/>
  <c r="H15" i="10"/>
  <c r="G15" i="10"/>
  <c r="D15" i="10"/>
  <c r="C15" i="10"/>
  <c r="B74" i="9"/>
  <c r="Q14" i="9"/>
  <c r="N14" i="9"/>
  <c r="H14" i="9"/>
  <c r="E14" i="9"/>
  <c r="B14" i="9"/>
  <c r="J90" i="7"/>
  <c r="J89" i="7"/>
  <c r="J88" i="7"/>
  <c r="J87" i="7"/>
  <c r="J86" i="7"/>
  <c r="J85" i="7"/>
  <c r="J84" i="7"/>
  <c r="J83" i="7"/>
  <c r="J63" i="7"/>
  <c r="J62" i="7"/>
  <c r="J61" i="7"/>
  <c r="J60" i="7"/>
  <c r="J59" i="7"/>
  <c r="J58" i="7"/>
  <c r="J57" i="7"/>
  <c r="J56" i="7"/>
  <c r="J11" i="7"/>
  <c r="L11" i="7" s="1"/>
  <c r="J10" i="7"/>
  <c r="L10" i="7" s="1"/>
  <c r="J9" i="7"/>
  <c r="L9" i="7" s="1"/>
  <c r="J8" i="7"/>
  <c r="K8" i="7" s="1"/>
  <c r="J7" i="7"/>
  <c r="L7" i="7" s="1"/>
  <c r="J6" i="7"/>
  <c r="L6" i="7" s="1"/>
  <c r="J5" i="7"/>
  <c r="L5" i="7" s="1"/>
  <c r="J4" i="7"/>
  <c r="K4" i="7" s="1"/>
  <c r="K25" i="6"/>
  <c r="K31" i="6" s="1"/>
  <c r="J25" i="6"/>
  <c r="J31" i="6" s="1"/>
  <c r="I25" i="6"/>
  <c r="H25" i="6"/>
  <c r="G25" i="6"/>
  <c r="F25" i="6"/>
  <c r="E25" i="6"/>
  <c r="D25" i="6"/>
  <c r="C25" i="6"/>
  <c r="B25" i="6"/>
  <c r="K24" i="6"/>
  <c r="K30" i="6" s="1"/>
  <c r="J24" i="6"/>
  <c r="J30" i="6" s="1"/>
  <c r="I24" i="6"/>
  <c r="H24" i="6"/>
  <c r="G24" i="6"/>
  <c r="F24" i="6"/>
  <c r="E24" i="6"/>
  <c r="D24" i="6"/>
  <c r="C24" i="6"/>
  <c r="B24" i="6"/>
  <c r="K23" i="6"/>
  <c r="K29" i="6" s="1"/>
  <c r="J23" i="6"/>
  <c r="J29" i="6" s="1"/>
  <c r="I23" i="6"/>
  <c r="H23" i="6"/>
  <c r="G23" i="6"/>
  <c r="F23" i="6"/>
  <c r="E23" i="6"/>
  <c r="D23" i="6"/>
  <c r="C23" i="6"/>
  <c r="B23" i="6"/>
  <c r="K22" i="6"/>
  <c r="K28" i="6" s="1"/>
  <c r="J22" i="6"/>
  <c r="T22" i="6" s="1"/>
  <c r="T28" i="6" s="1"/>
  <c r="I22" i="6"/>
  <c r="H22" i="6"/>
  <c r="G22" i="6"/>
  <c r="F22" i="6"/>
  <c r="P23" i="6" s="1"/>
  <c r="E22" i="6"/>
  <c r="O22" i="6" s="1"/>
  <c r="D22" i="6"/>
  <c r="C22" i="6"/>
  <c r="B22" i="6"/>
  <c r="L23" i="6" s="1"/>
  <c r="U16" i="6"/>
  <c r="U17" i="6" s="1"/>
  <c r="T16" i="6"/>
  <c r="S16" i="6"/>
  <c r="S17" i="6" s="1"/>
  <c r="Q16" i="6"/>
  <c r="P16" i="6"/>
  <c r="O16" i="6"/>
  <c r="N16" i="6"/>
  <c r="N17" i="6" s="1"/>
  <c r="M16" i="6"/>
  <c r="L16" i="6"/>
  <c r="K16" i="6"/>
  <c r="J16" i="6"/>
  <c r="I16" i="6"/>
  <c r="H16" i="6"/>
  <c r="H17" i="6" s="1"/>
  <c r="G16" i="6"/>
  <c r="F16" i="6"/>
  <c r="E16" i="6"/>
  <c r="D16" i="6"/>
  <c r="D17" i="6" s="1"/>
  <c r="C16" i="6"/>
  <c r="B16" i="6"/>
  <c r="L9" i="5"/>
  <c r="J9" i="5"/>
  <c r="I9" i="5"/>
  <c r="H9" i="5"/>
  <c r="G9" i="5"/>
  <c r="F9" i="5"/>
  <c r="E9" i="5"/>
  <c r="D9" i="5"/>
  <c r="C9" i="5"/>
  <c r="B9" i="5"/>
  <c r="L8" i="5"/>
  <c r="J8" i="5"/>
  <c r="I8" i="5"/>
  <c r="H8" i="5"/>
  <c r="G8" i="5"/>
  <c r="F8" i="5"/>
  <c r="E8" i="5"/>
  <c r="D8" i="5"/>
  <c r="C8" i="5"/>
  <c r="B8" i="5"/>
  <c r="E19" i="4"/>
  <c r="E18" i="4"/>
  <c r="E17" i="4"/>
  <c r="E16" i="4"/>
  <c r="E15" i="4"/>
  <c r="E14" i="4"/>
  <c r="E13" i="4"/>
  <c r="E12" i="4"/>
  <c r="E11" i="4"/>
  <c r="E10" i="4"/>
  <c r="E9" i="4"/>
  <c r="E8" i="4"/>
  <c r="E7" i="4"/>
  <c r="E6" i="4"/>
  <c r="E5" i="4"/>
  <c r="E4" i="4"/>
  <c r="O61" i="3"/>
  <c r="L60" i="3"/>
  <c r="I60" i="3"/>
  <c r="F60" i="3"/>
  <c r="C60" i="3"/>
  <c r="O44" i="3"/>
  <c r="L44" i="3"/>
  <c r="I44" i="3"/>
  <c r="F44" i="3"/>
  <c r="C44" i="3"/>
  <c r="O28" i="3"/>
  <c r="L28" i="3"/>
  <c r="I28" i="3"/>
  <c r="F28" i="3"/>
  <c r="C28" i="3"/>
  <c r="F39" i="2"/>
  <c r="E39" i="2"/>
  <c r="D39" i="2"/>
  <c r="C39" i="2"/>
  <c r="B39" i="2"/>
  <c r="F38" i="2"/>
  <c r="E38" i="2"/>
  <c r="D38" i="2"/>
  <c r="C38" i="2"/>
  <c r="B38" i="2"/>
  <c r="F37" i="2"/>
  <c r="E37" i="2"/>
  <c r="D37" i="2"/>
  <c r="C37" i="2"/>
  <c r="B37" i="2"/>
  <c r="F36" i="2"/>
  <c r="E36" i="2"/>
  <c r="D36" i="2"/>
  <c r="C36" i="2"/>
  <c r="B36" i="2"/>
  <c r="B35" i="2"/>
  <c r="B34" i="2"/>
  <c r="B33" i="2"/>
  <c r="B32" i="2"/>
  <c r="M26" i="2"/>
  <c r="L26" i="2"/>
  <c r="J26" i="2"/>
  <c r="I26" i="2"/>
  <c r="H26" i="2"/>
  <c r="G26" i="2"/>
  <c r="F26" i="2"/>
  <c r="E26" i="2"/>
  <c r="D26" i="2"/>
  <c r="C26" i="2"/>
  <c r="B26" i="2"/>
  <c r="V25" i="2"/>
  <c r="U25" i="2"/>
  <c r="T25" i="2"/>
  <c r="S25" i="2"/>
  <c r="R25" i="2"/>
  <c r="Q25" i="2"/>
  <c r="P25" i="2"/>
  <c r="M25" i="2"/>
  <c r="L25" i="2"/>
  <c r="K25" i="2"/>
  <c r="J25" i="2"/>
  <c r="I25" i="2"/>
  <c r="H25" i="2"/>
  <c r="G25" i="2"/>
  <c r="F25" i="2"/>
  <c r="E25" i="2"/>
  <c r="D25" i="2"/>
  <c r="C25" i="2"/>
  <c r="B25" i="2"/>
  <c r="M24" i="2"/>
  <c r="L24" i="2"/>
  <c r="K24" i="2"/>
  <c r="J24" i="2"/>
  <c r="I24" i="2"/>
  <c r="H24" i="2"/>
  <c r="G24" i="2"/>
  <c r="F24" i="2"/>
  <c r="E24" i="2"/>
  <c r="D24" i="2"/>
  <c r="C24" i="2"/>
  <c r="B24" i="2"/>
  <c r="M23" i="2"/>
  <c r="L23" i="2"/>
  <c r="K23" i="2"/>
  <c r="J23" i="2"/>
  <c r="I23" i="2"/>
  <c r="H23" i="2"/>
  <c r="G23" i="2"/>
  <c r="F23" i="2"/>
  <c r="E23" i="2"/>
  <c r="D23" i="2"/>
  <c r="C23" i="2"/>
  <c r="B23" i="2"/>
  <c r="U12" i="2"/>
  <c r="T12" i="2"/>
  <c r="S12" i="2"/>
  <c r="R12" i="2"/>
  <c r="Q12" i="2"/>
  <c r="P12" i="2"/>
  <c r="G7" i="11" l="1"/>
  <c r="G6" i="11"/>
  <c r="G10" i="11"/>
  <c r="D20" i="11"/>
  <c r="E20" i="11" s="1"/>
  <c r="G14" i="11"/>
  <c r="G15" i="11"/>
  <c r="G16" i="11"/>
  <c r="G17" i="11"/>
  <c r="G18" i="11"/>
  <c r="G19" i="11"/>
  <c r="G25" i="11"/>
  <c r="G26" i="11"/>
  <c r="F27" i="11"/>
  <c r="G23" i="11"/>
  <c r="D27" i="11"/>
  <c r="E27" i="11" s="1"/>
  <c r="G11" i="11"/>
  <c r="E17" i="6"/>
  <c r="I17" i="6"/>
  <c r="M17" i="6"/>
  <c r="Q17" i="6"/>
  <c r="M24" i="6"/>
  <c r="Q24" i="6"/>
  <c r="U22" i="6"/>
  <c r="U28" i="6" s="1"/>
  <c r="O25" i="6"/>
  <c r="J17" i="6"/>
  <c r="C17" i="6"/>
  <c r="G17" i="6"/>
  <c r="K17" i="6"/>
  <c r="O17" i="6"/>
  <c r="T17" i="6"/>
  <c r="N25" i="6"/>
  <c r="R25" i="6"/>
  <c r="N22" i="6"/>
  <c r="M25" i="6"/>
  <c r="Q25" i="6"/>
  <c r="F17" i="6"/>
  <c r="R17" i="6"/>
  <c r="R22" i="6"/>
  <c r="O23" i="6"/>
  <c r="P17" i="6"/>
  <c r="L22" i="6"/>
  <c r="P22" i="6"/>
  <c r="M23" i="6"/>
  <c r="Q23" i="6"/>
  <c r="N24" i="6"/>
  <c r="R24" i="6"/>
  <c r="T25" i="6"/>
  <c r="T31" i="6" s="1"/>
  <c r="M22" i="6"/>
  <c r="Q22" i="6"/>
  <c r="N23" i="6"/>
  <c r="R23" i="6"/>
  <c r="O24" i="6"/>
  <c r="T24" i="6"/>
  <c r="T30" i="6" s="1"/>
  <c r="L25" i="6"/>
  <c r="P25" i="6"/>
  <c r="U25" i="6"/>
  <c r="U31" i="6" s="1"/>
  <c r="T23" i="6"/>
  <c r="T29" i="6" s="1"/>
  <c r="L24" i="6"/>
  <c r="P24" i="6"/>
  <c r="U24" i="6"/>
  <c r="U30" i="6" s="1"/>
  <c r="J28" i="6"/>
  <c r="U23" i="6"/>
  <c r="U29" i="6" s="1"/>
  <c r="L8" i="7"/>
  <c r="K11" i="7"/>
  <c r="L4" i="7"/>
  <c r="K7" i="7"/>
  <c r="K6" i="7"/>
  <c r="K10" i="7"/>
  <c r="K5" i="7"/>
  <c r="K9" i="7"/>
</calcChain>
</file>

<file path=xl/sharedStrings.xml><?xml version="1.0" encoding="utf-8"?>
<sst xmlns="http://schemas.openxmlformats.org/spreadsheetml/2006/main" count="816" uniqueCount="243">
  <si>
    <t>Number of AMC and CII</t>
  </si>
  <si>
    <t>Date</t>
  </si>
  <si>
    <t xml:space="preserve">Number of all AMC   </t>
  </si>
  <si>
    <t>Number of AMCs without CII under management</t>
  </si>
  <si>
    <t>Number of formed CIIs (those that have reached the standard for minimum asset  value)</t>
  </si>
  <si>
    <t>2015</t>
  </si>
  <si>
    <t>2016</t>
  </si>
  <si>
    <t>31.03.2020</t>
  </si>
  <si>
    <t>30.06.2020</t>
  </si>
  <si>
    <t>30.09.2020</t>
  </si>
  <si>
    <t>31.12.2020</t>
  </si>
  <si>
    <t>* AMC - asset management company; CII – collective investment institution; NPF - non-state pension fund.</t>
  </si>
  <si>
    <t>For more details on performance of AMC management of CII, NPF and IC assets see:</t>
  </si>
  <si>
    <t>AMC Ranking</t>
  </si>
  <si>
    <t>https://www.uaib.com.ua/analituaib/rankings/kua</t>
  </si>
  <si>
    <t>CII Ranking</t>
  </si>
  <si>
    <t>https://www.uaib.com.ua/analituaib/rankings/ici</t>
  </si>
  <si>
    <t>Number of CII that Have Reached Compliance with the Standards, by Fund Types and Legal Forms</t>
  </si>
  <si>
    <t>Date/Period</t>
  </si>
  <si>
    <t>Total</t>
  </si>
  <si>
    <t>UIF*</t>
  </si>
  <si>
    <t>CIF*</t>
  </si>
  <si>
    <t>O*</t>
  </si>
  <si>
    <t>Os*</t>
  </si>
  <si>
    <t>І*</t>
  </si>
  <si>
    <t>Іs*</t>
  </si>
  <si>
    <t>CD*</t>
  </si>
  <si>
    <t>CNN*</t>
  </si>
  <si>
    <t>Cs*</t>
  </si>
  <si>
    <t>Cq*</t>
  </si>
  <si>
    <t>CV*</t>
  </si>
  <si>
    <t>Q4 2020 Change</t>
  </si>
  <si>
    <t xml:space="preserve">  YTD (Annual)</t>
  </si>
  <si>
    <t>Open-ended</t>
  </si>
  <si>
    <t>Interval</t>
  </si>
  <si>
    <t>Closed-end (ex. venture)</t>
  </si>
  <si>
    <t>Venture</t>
  </si>
  <si>
    <t>* O – open-ended diversified, Os – open-ended specialized, І – interval diversified, Is - interval specialized, CD – closed–end diversified, CNN - closed-end non-diversified non-venture, Cs - closed-end specialized,  Cq – closed-end qualified, CV - closed-end non-diversified venture CII.</t>
  </si>
  <si>
    <t xml:space="preserve">CII with Public Issue </t>
  </si>
  <si>
    <t>CII Type</t>
  </si>
  <si>
    <t>Closed-end</t>
  </si>
  <si>
    <t>D*</t>
  </si>
  <si>
    <t>S*</t>
  </si>
  <si>
    <t>N*</t>
  </si>
  <si>
    <t>Q*</t>
  </si>
  <si>
    <t>open-ended diversified</t>
  </si>
  <si>
    <t>open-ended specialized</t>
  </si>
  <si>
    <t>interval diversified</t>
  </si>
  <si>
    <t>interval specialized</t>
  </si>
  <si>
    <t>closed–end diversified</t>
  </si>
  <si>
    <t>closed-end non-diversified</t>
  </si>
  <si>
    <t>closed-end specialized</t>
  </si>
  <si>
    <t>closed-end qualified</t>
  </si>
  <si>
    <t>-</t>
  </si>
  <si>
    <t>* D - diversified, S - specialized, N - non-diversified, Q- qualified.</t>
  </si>
  <si>
    <t>Equity funds</t>
  </si>
  <si>
    <t>Bond funds</t>
  </si>
  <si>
    <t>Mixed funds*</t>
  </si>
  <si>
    <t>Other funds</t>
  </si>
  <si>
    <t xml:space="preserve">* Funds that have equities, and bonds, and cash in their portfolios. </t>
  </si>
  <si>
    <t xml:space="preserve">For more details about fund classes please, see: </t>
  </si>
  <si>
    <t>https://www.uaib.com.ua/analituaib/rankings/ici/by-class</t>
  </si>
  <si>
    <t>http://www.uaib.com.ua/rankings_/byclass.html</t>
  </si>
  <si>
    <t>Regional Breakdown of AMC, CII and Their Assets under Management</t>
  </si>
  <si>
    <t>Region</t>
  </si>
  <si>
    <t xml:space="preserve">Number of AMC (total) </t>
  </si>
  <si>
    <t xml:space="preserve">Share by  AMC number </t>
  </si>
  <si>
    <t>Share by AuM</t>
  </si>
  <si>
    <t>Share by  number of CII (all)</t>
  </si>
  <si>
    <t>Share by number of venture CII</t>
  </si>
  <si>
    <t>Share by number of non-venture CII</t>
  </si>
  <si>
    <t>Kyiv</t>
  </si>
  <si>
    <t>Dnipropetrovsk (Dnipro)</t>
  </si>
  <si>
    <t xml:space="preserve">Lviv </t>
  </si>
  <si>
    <t xml:space="preserve">Kharkiv </t>
  </si>
  <si>
    <t>Ivano-Frankivsk</t>
  </si>
  <si>
    <t xml:space="preserve">Odesa </t>
  </si>
  <si>
    <t xml:space="preserve">Zaporizhzhia </t>
  </si>
  <si>
    <t>Kherson</t>
  </si>
  <si>
    <t>Other Regions</t>
  </si>
  <si>
    <t xml:space="preserve">Poltava </t>
  </si>
  <si>
    <t xml:space="preserve">Donetsk </t>
  </si>
  <si>
    <t>Kirovograd</t>
  </si>
  <si>
    <t>Cherkasy</t>
  </si>
  <si>
    <t>CII Assets Value*</t>
  </si>
  <si>
    <t>Number of AMC*</t>
  </si>
  <si>
    <t>Number of formed ('established') CII (right scale)</t>
  </si>
  <si>
    <t xml:space="preserve"> Assets of formed ('established') CII, UAH M</t>
  </si>
  <si>
    <t>YTD</t>
  </si>
  <si>
    <t>2005</t>
  </si>
  <si>
    <t>2006</t>
  </si>
  <si>
    <t>2007</t>
  </si>
  <si>
    <t>2008</t>
  </si>
  <si>
    <t>2017</t>
  </si>
  <si>
    <t>UAH M</t>
  </si>
  <si>
    <t>Funds</t>
  </si>
  <si>
    <t>Q4 2020 change</t>
  </si>
  <si>
    <t>Annual change</t>
  </si>
  <si>
    <t>Closed-end (ex.venture)</t>
  </si>
  <si>
    <t>with public issue</t>
  </si>
  <si>
    <t>with private issue</t>
  </si>
  <si>
    <t>All funds (ex. venture)</t>
  </si>
  <si>
    <t>Venture funds</t>
  </si>
  <si>
    <t>All funds</t>
  </si>
  <si>
    <t>* Acting CIIs that have reached the norms for minimal asset value (were recognized as valid), are managed by AMC and provided reports for the relevant period (as at  the reporting date).</t>
  </si>
  <si>
    <t>Breakdown of CII Assets (non-venture)</t>
  </si>
  <si>
    <t>Breakdown of CII Assets  (incl. venture)</t>
  </si>
  <si>
    <t>CII NAV*</t>
  </si>
  <si>
    <t>Breakdown of CII NAV (ex.venture)</t>
  </si>
  <si>
    <t>Breakdown of CII NAV (incl. venture)</t>
  </si>
  <si>
    <t>Indicator / Date (Period)</t>
  </si>
  <si>
    <t xml:space="preserve">CII assets under management, UAH, bln. (left scale) </t>
  </si>
  <si>
    <t>Bank assets, UAH, bln.*</t>
  </si>
  <si>
    <t>GDP, UAH, bln.</t>
  </si>
  <si>
    <t>GDP, UAH, bln.**</t>
  </si>
  <si>
    <t>Ratio of CII assets to bank assets</t>
  </si>
  <si>
    <t>Ratio of CII to GDP</t>
  </si>
  <si>
    <t>* Total assets (not adjusted for provisions for active transactions). As at 31.12.2015-2019 - excluding insolvent banks.</t>
  </si>
  <si>
    <t>** СНР-2008 (Excluding the temporarily occupied territory of the Autonomous Republic of Crimea and the city of Sevastopol)</t>
  </si>
  <si>
    <t>Sources: State Statistics Service of Ukraine: http://ukrstat.gov.ua/, National Bank of Ukraine: https://bank.gov.ua/statistic/supervision-statist.</t>
  </si>
  <si>
    <t>CII data and calculations - by UAIB.</t>
  </si>
  <si>
    <t>Period</t>
  </si>
  <si>
    <t>Net Flow of Capital, UAH k</t>
  </si>
  <si>
    <t>Number of funds for which data is available*</t>
  </si>
  <si>
    <t>January</t>
  </si>
  <si>
    <t>February</t>
  </si>
  <si>
    <t>March</t>
  </si>
  <si>
    <t>April</t>
  </si>
  <si>
    <t>May</t>
  </si>
  <si>
    <t>June</t>
  </si>
  <si>
    <t>July</t>
  </si>
  <si>
    <t>August</t>
  </si>
  <si>
    <t>September</t>
  </si>
  <si>
    <t>October</t>
  </si>
  <si>
    <t>November</t>
  </si>
  <si>
    <t>December</t>
  </si>
  <si>
    <t>Year</t>
  </si>
  <si>
    <t>* For 12 months - an average</t>
  </si>
  <si>
    <t>Net flow of capital for the corresponding quarter,  UAH k</t>
  </si>
  <si>
    <t>Net flow of capital from the beginning of the year (cumulative total), UAH k</t>
  </si>
  <si>
    <t>Q1</t>
  </si>
  <si>
    <t>Q2</t>
  </si>
  <si>
    <t>Q3</t>
  </si>
  <si>
    <t>Q4</t>
  </si>
  <si>
    <t>Період</t>
  </si>
  <si>
    <t>Чистий притік/відтік за відповідний квартал, млн. грн.</t>
  </si>
  <si>
    <t>1 квартал</t>
  </si>
  <si>
    <t>2 квартал</t>
  </si>
  <si>
    <t>3 квартал</t>
  </si>
  <si>
    <t>4 квартал</t>
  </si>
  <si>
    <t>CII Investors by Categories as at 31.12.2020, Number and Share of the Total Number</t>
  </si>
  <si>
    <t>Legal Entities</t>
  </si>
  <si>
    <t>Natural Persons</t>
  </si>
  <si>
    <t>TOTAL</t>
  </si>
  <si>
    <t>Q4 2020</t>
  </si>
  <si>
    <t>residents</t>
  </si>
  <si>
    <t>non-residents</t>
  </si>
  <si>
    <t>CII NAV distribution by investor category as at 31.12.2019, share in NAV*</t>
  </si>
  <si>
    <t>* Excluding CII bearer securities.</t>
  </si>
  <si>
    <t>as at 30.09.2020</t>
  </si>
  <si>
    <t>CII Investors by Categories, Number and Share of the Total Number</t>
  </si>
  <si>
    <t>CII NAV Distribution by Categories of Investors, Share of NAV*</t>
  </si>
  <si>
    <t>as at 31.12.2019</t>
  </si>
  <si>
    <t xml:space="preserve">CII Asset Structure changes by Fund Types </t>
  </si>
  <si>
    <t>Asset Type / CII Type / Quaterly Change</t>
  </si>
  <si>
    <t>All (ex. venture)</t>
  </si>
  <si>
    <t>p.p.</t>
  </si>
  <si>
    <t>%</t>
  </si>
  <si>
    <t>Other assets (Incl. R and CR)</t>
  </si>
  <si>
    <t>Real estate</t>
  </si>
  <si>
    <t>Cash and bank deposits</t>
  </si>
  <si>
    <t>Bank metals</t>
  </si>
  <si>
    <t>State bonds (OVDP)</t>
  </si>
  <si>
    <t>Municipal bonds</t>
  </si>
  <si>
    <t>Equities</t>
  </si>
  <si>
    <t>Corporate bonds</t>
  </si>
  <si>
    <t>Savings certificates</t>
  </si>
  <si>
    <t>Promissory notes</t>
  </si>
  <si>
    <t>Mortgage Notes</t>
  </si>
  <si>
    <t>Other securities</t>
  </si>
  <si>
    <t>Securities</t>
  </si>
  <si>
    <t xml:space="preserve">CII Assets Structure Changes by Fund Types </t>
  </si>
  <si>
    <t>As at 31.12.2020</t>
  </si>
  <si>
    <t>Closed-end with public issue</t>
  </si>
  <si>
    <t>Closed-end with private issue (ex. venture)</t>
  </si>
  <si>
    <t>Other assets (incl. R and CR*)</t>
  </si>
  <si>
    <t>* R and CR - receivables (including loans) and corporate rights (shares in capital other than equities).</t>
  </si>
  <si>
    <t>CII Asset Structure changes by Fund Types - annual changes</t>
  </si>
  <si>
    <t>All CII (ex.venture)</t>
  </si>
  <si>
    <t>Other assets</t>
  </si>
  <si>
    <t xml:space="preserve">Aggregate CII Securities Portfolio in 2020, Breakdown by Types of Instruments </t>
  </si>
  <si>
    <t>Security Type</t>
  </si>
  <si>
    <t>Aggregate value of securities &amp; derivatives in CII portfolio, UAH</t>
  </si>
  <si>
    <t xml:space="preserve">Annual change </t>
  </si>
  <si>
    <t>Share in the consolidated portfolio of securities of CII</t>
  </si>
  <si>
    <t>All CII</t>
  </si>
  <si>
    <t>Municipal bond</t>
  </si>
  <si>
    <t>Derivatives</t>
  </si>
  <si>
    <t>CII (ex. venture)</t>
  </si>
  <si>
    <t>Diversified CII</t>
  </si>
  <si>
    <t>Rates of return*</t>
  </si>
  <si>
    <t>Q4 2019</t>
  </si>
  <si>
    <t>UX Index</t>
  </si>
  <si>
    <t>Interval CII</t>
  </si>
  <si>
    <t>PFTS Index</t>
  </si>
  <si>
    <t xml:space="preserve">Open-ended CII  </t>
  </si>
  <si>
    <t>Mixed funds</t>
  </si>
  <si>
    <t xml:space="preserve">Other (diversified and specialized) public funds   </t>
  </si>
  <si>
    <t>Closed-end (non-venture) CII with private issue</t>
  </si>
  <si>
    <t>Real estate in Kyiv, UAH***</t>
  </si>
  <si>
    <t>EURO deposits</t>
  </si>
  <si>
    <t>Inflation (CPI) **</t>
  </si>
  <si>
    <t>Closed-end (non-venture) CII with public issue</t>
  </si>
  <si>
    <t>UAH deposits</t>
  </si>
  <si>
    <t>USD deposits</t>
  </si>
  <si>
    <t>* CII rates of return  are calculated based on the reported quarterly data ( for the 4-th quarter – based on  the reported annual data); Ranking is based on the figure for Q4 2020.</t>
  </si>
  <si>
    <t>** Annual CPI - till  December of the previous year.</t>
  </si>
  <si>
    <t>*** In UAH - according to the portal "Столичная недвижимость":: http://100realty.ua;</t>
  </si>
  <si>
    <t>Note: To adequately compare the profitability of different areas of investment (types of assets) it is necessary to take into account the liquidity of CII, in particular, open-ended, which allows you to exit the investment on any business day without loss of profitability,
in contrast to time bank deposits, which mainly involve the recalculation of interest income in the early return of funds at the rate of deposits in current accounts (close to zero).
At the same time, the calculated return of CII does not take into account possible commissions and other costs when entering / exiting funds. Taxation of investment income when leaving the fund and taxation of interest on deposits are also not taken into account.</t>
  </si>
  <si>
    <t>Gold deposits (at official rate of gold)</t>
  </si>
  <si>
    <t>Rates of Return: CII and Other Investment Assets</t>
  </si>
  <si>
    <t>Other securities &amp; derivatives</t>
  </si>
  <si>
    <t>Securities &amp; derivatives</t>
  </si>
  <si>
    <t>Other assets (incl. R &amp; CR*)</t>
  </si>
  <si>
    <t>* R and CR - receivablesand corporate rights (shares in capital other than equities).</t>
  </si>
  <si>
    <t>Open-ended CIIs</t>
  </si>
  <si>
    <t>Interval CIIs</t>
  </si>
  <si>
    <t>Closed-end CIIs with public issue</t>
  </si>
  <si>
    <t>Closed-ended CIIs (ex. venture) - total</t>
  </si>
  <si>
    <t>All CIIs (ex. Venture)</t>
  </si>
  <si>
    <t>Closed-end CIIs with private issue (ex. Venture)</t>
  </si>
  <si>
    <t>Venture CIIs</t>
  </si>
  <si>
    <t>Net flow of capital of open-ended CII in 2011-20, monthly (according to daily data)</t>
  </si>
  <si>
    <t>Net Flow of Capital in 2011-20</t>
  </si>
  <si>
    <t>CII against the backdrop of GDP and the banking sector of Ukraine</t>
  </si>
  <si>
    <t>Dnipro</t>
  </si>
  <si>
    <t>* Including AR of Crimea and the city of Sevastopol</t>
  </si>
  <si>
    <t>Region (city and its olbast)</t>
  </si>
  <si>
    <t>Diversified CII with Public Issue, by Fund Type (Asset Class)</t>
  </si>
  <si>
    <t>Number of CII under management</t>
  </si>
  <si>
    <t>Number of CII under management per one AMC with CII  under management</t>
  </si>
  <si>
    <t>Number of AMCs with CII under management</t>
  </si>
  <si>
    <t>* R and CR - receivables (including loans in the case of Venture funds) and corporate rights (shares in capital other than equities).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</si>
</sst>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0\ _г_р_н_.;[Red]\-#,##0\ _г_р_н_."/>
    <numFmt numFmtId="165" formatCode="\$#,##0_);[Red]&quot;($&quot;#,##0\)"/>
    <numFmt numFmtId="166" formatCode="#,##0.00\ _г_р_н_.;[Red]\-#,##0.00\ _г_р_н_."/>
    <numFmt numFmtId="167" formatCode="_(* #,##0.00_);_(* \(#,##0.00\);_(* \-??_);_(@_)"/>
    <numFmt numFmtId="168" formatCode="_-* #,##0.00_₴_-;\-* #,##0.00_₴_-;_-* \-??_₴_-;_-@_-"/>
    <numFmt numFmtId="169" formatCode="0.0"/>
    <numFmt numFmtId="170" formatCode="0.0%"/>
    <numFmt numFmtId="171" formatCode="0.000"/>
    <numFmt numFmtId="172" formatCode="#,##0.0"/>
    <numFmt numFmtId="173" formatCode="0.0000"/>
    <numFmt numFmtId="174" formatCode="_-* #,##0.0_₴_-;\-* #,##0.0_₴_-;_-* \-??_₴_-;_-@_-"/>
    <numFmt numFmtId="175" formatCode="#,##0.000"/>
  </numFmts>
  <fonts count="90">
    <font>
      <sz val="10"/>
      <name val="Arial"/>
      <charset val="1"/>
    </font>
    <font>
      <b/>
      <sz val="10"/>
      <name val="UkrainianBaltica"/>
      <family val="1"/>
      <charset val="204"/>
    </font>
    <font>
      <sz val="11"/>
      <color rgb="FF000000"/>
      <name val="Calibri"/>
      <family val="2"/>
      <charset val="204"/>
    </font>
    <font>
      <sz val="11"/>
      <color rgb="FF000000"/>
      <name val="Times New Roman"/>
      <family val="2"/>
      <charset val="204"/>
    </font>
    <font>
      <sz val="11"/>
      <color rgb="FFFFFFFF"/>
      <name val="Calibri"/>
      <family val="2"/>
      <charset val="204"/>
    </font>
    <font>
      <sz val="11"/>
      <color rgb="FFFFFFFF"/>
      <name val="Times New Roman"/>
      <family val="2"/>
      <charset val="204"/>
    </font>
    <font>
      <u/>
      <sz val="10"/>
      <color rgb="FF0000FF"/>
      <name val="Arial"/>
      <family val="2"/>
      <charset val="204"/>
    </font>
    <font>
      <sz val="10"/>
      <name val="Times New Roman"/>
      <family val="1"/>
      <charset val="1"/>
    </font>
    <font>
      <sz val="10"/>
      <name val="Arial"/>
      <family val="2"/>
      <charset val="204"/>
    </font>
    <font>
      <sz val="10"/>
      <name val="Arial"/>
      <family val="2"/>
      <charset val="238"/>
    </font>
    <font>
      <sz val="11"/>
      <color rgb="FF333399"/>
      <name val="Calibri"/>
      <family val="2"/>
      <charset val="204"/>
    </font>
    <font>
      <sz val="11"/>
      <color rgb="FF3F3F76"/>
      <name val="Times New Roman"/>
      <family val="2"/>
      <charset val="204"/>
    </font>
    <font>
      <b/>
      <sz val="11"/>
      <color rgb="FF333333"/>
      <name val="Calibri"/>
      <family val="2"/>
      <charset val="204"/>
    </font>
    <font>
      <b/>
      <sz val="11"/>
      <color rgb="FF3F3F3F"/>
      <name val="Times New Roman"/>
      <family val="2"/>
      <charset val="204"/>
    </font>
    <font>
      <b/>
      <sz val="11"/>
      <color rgb="FFFF9900"/>
      <name val="Calibri"/>
      <family val="2"/>
      <charset val="204"/>
    </font>
    <font>
      <b/>
      <sz val="11"/>
      <color rgb="FFFA7D00"/>
      <name val="Times New Roman"/>
      <family val="2"/>
      <charset val="204"/>
    </font>
    <font>
      <u/>
      <sz val="10"/>
      <color rgb="FF0000FF"/>
      <name val="Arial Cyr"/>
      <charset val="204"/>
    </font>
    <font>
      <b/>
      <sz val="15"/>
      <color rgb="FF003366"/>
      <name val="Calibri"/>
      <family val="2"/>
      <charset val="204"/>
    </font>
    <font>
      <b/>
      <sz val="15"/>
      <color rgb="FF1F497D"/>
      <name val="Times New Roman"/>
      <family val="2"/>
      <charset val="204"/>
    </font>
    <font>
      <b/>
      <sz val="13"/>
      <color rgb="FF003366"/>
      <name val="Calibri"/>
      <family val="2"/>
      <charset val="204"/>
    </font>
    <font>
      <b/>
      <sz val="13"/>
      <color rgb="FF1F497D"/>
      <name val="Times New Roman"/>
      <family val="2"/>
      <charset val="204"/>
    </font>
    <font>
      <b/>
      <sz val="11"/>
      <color rgb="FF003366"/>
      <name val="Calibri"/>
      <family val="2"/>
      <charset val="204"/>
    </font>
    <font>
      <b/>
      <sz val="11"/>
      <color rgb="FF1F497D"/>
      <name val="Times New Roman"/>
      <family val="2"/>
      <charset val="204"/>
    </font>
    <font>
      <b/>
      <sz val="11"/>
      <color rgb="FF000000"/>
      <name val="Calibri"/>
      <family val="2"/>
      <charset val="204"/>
    </font>
    <font>
      <b/>
      <sz val="11"/>
      <color rgb="FF000000"/>
      <name val="Times New Roman"/>
      <family val="2"/>
      <charset val="204"/>
    </font>
    <font>
      <b/>
      <sz val="11"/>
      <color rgb="FFFFFFFF"/>
      <name val="Calibri"/>
      <family val="2"/>
      <charset val="204"/>
    </font>
    <font>
      <b/>
      <sz val="11"/>
      <color rgb="FFFFFFFF"/>
      <name val="Times New Roman"/>
      <family val="2"/>
      <charset val="204"/>
    </font>
    <font>
      <b/>
      <sz val="18"/>
      <color rgb="FF003366"/>
      <name val="Cambria"/>
      <family val="2"/>
      <charset val="204"/>
    </font>
    <font>
      <sz val="11"/>
      <color rgb="FF993300"/>
      <name val="Calibri"/>
      <family val="2"/>
      <charset val="204"/>
    </font>
    <font>
      <sz val="11"/>
      <color rgb="FF9C6500"/>
      <name val="Times New Roman"/>
      <family val="2"/>
      <charset val="204"/>
    </font>
    <font>
      <sz val="10"/>
      <color rgb="FF000000"/>
      <name val="Arial"/>
      <family val="2"/>
      <charset val="204"/>
    </font>
    <font>
      <sz val="10"/>
      <name val="Arial Cyr"/>
      <charset val="204"/>
    </font>
    <font>
      <sz val="10"/>
      <name val="Times New Roman"/>
      <family val="1"/>
      <charset val="204"/>
    </font>
    <font>
      <sz val="10"/>
      <color rgb="FF000000"/>
      <name val="MS Sans Serif"/>
      <family val="2"/>
      <charset val="204"/>
    </font>
    <font>
      <sz val="11"/>
      <color rgb="FF800080"/>
      <name val="Calibri"/>
      <family val="2"/>
      <charset val="204"/>
    </font>
    <font>
      <sz val="11"/>
      <color rgb="FF9C0006"/>
      <name val="Times New Roman"/>
      <family val="2"/>
      <charset val="204"/>
    </font>
    <font>
      <i/>
      <sz val="11"/>
      <color rgb="FF808080"/>
      <name val="Calibri"/>
      <family val="2"/>
      <charset val="204"/>
    </font>
    <font>
      <i/>
      <sz val="11"/>
      <color rgb="FF7F7F7F"/>
      <name val="Times New Roman"/>
      <family val="2"/>
      <charset val="204"/>
    </font>
    <font>
      <sz val="11"/>
      <color rgb="FFFF9900"/>
      <name val="Calibri"/>
      <family val="2"/>
      <charset val="204"/>
    </font>
    <font>
      <sz val="11"/>
      <color rgb="FFFA7D00"/>
      <name val="Times New Roman"/>
      <family val="2"/>
      <charset val="204"/>
    </font>
    <font>
      <sz val="11"/>
      <color rgb="FFFF0000"/>
      <name val="Calibri"/>
      <family val="2"/>
      <charset val="204"/>
    </font>
    <font>
      <sz val="11"/>
      <color rgb="FFFF0000"/>
      <name val="Times New Roman"/>
      <family val="2"/>
      <charset val="204"/>
    </font>
    <font>
      <sz val="11"/>
      <color rgb="FF008000"/>
      <name val="Calibri"/>
      <family val="2"/>
      <charset val="204"/>
    </font>
    <font>
      <sz val="11"/>
      <color rgb="FF006100"/>
      <name val="Times New Roman"/>
      <family val="2"/>
      <charset val="204"/>
    </font>
    <font>
      <b/>
      <sz val="16"/>
      <color rgb="FF000000"/>
      <name val="Arial"/>
      <family val="2"/>
      <charset val="204"/>
    </font>
    <font>
      <b/>
      <sz val="10"/>
      <color rgb="FF000000"/>
      <name val="Arial"/>
      <family val="2"/>
      <charset val="204"/>
    </font>
    <font>
      <b/>
      <sz val="10"/>
      <name val="Arial"/>
      <family val="2"/>
      <charset val="204"/>
    </font>
    <font>
      <i/>
      <sz val="10"/>
      <name val="Arial"/>
      <family val="2"/>
      <charset val="204"/>
    </font>
    <font>
      <i/>
      <sz val="10"/>
      <color rgb="FF000000"/>
      <name val="Arial"/>
      <family val="2"/>
      <charset val="204"/>
    </font>
    <font>
      <b/>
      <i/>
      <sz val="10"/>
      <name val="Arial"/>
      <family val="2"/>
      <charset val="204"/>
    </font>
    <font>
      <i/>
      <sz val="9"/>
      <color rgb="FF000000"/>
      <name val="Arial"/>
      <family val="2"/>
      <charset val="204"/>
    </font>
    <font>
      <sz val="9"/>
      <color rgb="FF000000"/>
      <name val="Arial"/>
      <family val="2"/>
      <charset val="204"/>
    </font>
    <font>
      <u/>
      <sz val="9"/>
      <color rgb="FF0000FF"/>
      <name val="Arial"/>
      <family val="2"/>
      <charset val="204"/>
    </font>
    <font>
      <b/>
      <sz val="10"/>
      <name val="Arial Cyr"/>
      <charset val="204"/>
    </font>
    <font>
      <i/>
      <sz val="9"/>
      <name val="Arial"/>
      <family val="2"/>
      <charset val="204"/>
    </font>
    <font>
      <i/>
      <sz val="8"/>
      <color rgb="FF000000"/>
      <name val="Arial"/>
      <family val="2"/>
      <charset val="204"/>
    </font>
    <font>
      <i/>
      <sz val="9"/>
      <name val="Arial Cyr"/>
      <charset val="204"/>
    </font>
    <font>
      <sz val="10"/>
      <color rgb="FFFF0000"/>
      <name val="Arial Cyr"/>
      <charset val="204"/>
    </font>
    <font>
      <sz val="9"/>
      <name val="Arial Cyr"/>
      <charset val="204"/>
    </font>
    <font>
      <i/>
      <sz val="8"/>
      <name val="Arial"/>
      <family val="2"/>
      <charset val="204"/>
    </font>
    <font>
      <sz val="10"/>
      <color rgb="FFFF0000"/>
      <name val="Arial"/>
      <family val="2"/>
      <charset val="204"/>
    </font>
    <font>
      <b/>
      <i/>
      <sz val="10"/>
      <color rgb="FFFF0000"/>
      <name val="Arial"/>
      <family val="2"/>
      <charset val="204"/>
    </font>
    <font>
      <b/>
      <sz val="16"/>
      <name val="Arial"/>
      <family val="2"/>
      <charset val="204"/>
    </font>
    <font>
      <b/>
      <sz val="11"/>
      <color rgb="FF000000"/>
      <name val="Arial"/>
      <family val="2"/>
      <charset val="204"/>
    </font>
    <font>
      <b/>
      <sz val="11"/>
      <name val="Arial"/>
      <family val="2"/>
      <charset val="204"/>
    </font>
    <font>
      <i/>
      <sz val="9"/>
      <color rgb="FFFF0000"/>
      <name val="Arial"/>
      <family val="2"/>
      <charset val="204"/>
    </font>
    <font>
      <sz val="11"/>
      <color rgb="FF000000"/>
      <name val="Arial"/>
      <family val="2"/>
      <charset val="204"/>
    </font>
    <font>
      <sz val="11"/>
      <name val="Arial"/>
      <family val="2"/>
      <charset val="204"/>
    </font>
    <font>
      <i/>
      <sz val="11"/>
      <name val="Arial"/>
      <family val="2"/>
      <charset val="204"/>
    </font>
    <font>
      <b/>
      <i/>
      <sz val="11"/>
      <color rgb="FF000000"/>
      <name val="Arial"/>
      <family val="2"/>
      <charset val="204"/>
    </font>
    <font>
      <b/>
      <i/>
      <sz val="10"/>
      <color rgb="FF000000"/>
      <name val="Arial"/>
      <family val="2"/>
      <charset val="204"/>
    </font>
    <font>
      <b/>
      <sz val="14"/>
      <color rgb="FF000000"/>
      <name val="Arial"/>
      <family val="2"/>
      <charset val="204"/>
    </font>
    <font>
      <b/>
      <sz val="20"/>
      <color rgb="FF000000"/>
      <name val="Arial"/>
      <family val="2"/>
      <charset val="204"/>
    </font>
    <font>
      <b/>
      <i/>
      <sz val="11"/>
      <name val="Arial"/>
      <family val="2"/>
      <charset val="204"/>
    </font>
    <font>
      <b/>
      <sz val="10"/>
      <color rgb="FFFF0000"/>
      <name val="Arial"/>
      <family val="2"/>
      <charset val="204"/>
    </font>
    <font>
      <b/>
      <sz val="10"/>
      <color rgb="FF00B050"/>
      <name val="Arial"/>
      <family val="2"/>
      <charset val="204"/>
    </font>
    <font>
      <b/>
      <sz val="12"/>
      <name val="Arial"/>
      <family val="2"/>
      <charset val="204"/>
    </font>
    <font>
      <b/>
      <sz val="12"/>
      <color rgb="FF000000"/>
      <name val="Arial"/>
      <family val="2"/>
      <charset val="204"/>
    </font>
    <font>
      <sz val="12"/>
      <color rgb="FF000000"/>
      <name val="Arial"/>
      <family val="2"/>
      <charset val="204"/>
    </font>
    <font>
      <sz val="10"/>
      <name val="Arial"/>
      <family val="2"/>
      <charset val="1"/>
    </font>
    <font>
      <sz val="10"/>
      <color rgb="FF000000"/>
      <name val="Arial"/>
      <family val="2"/>
      <charset val="1"/>
    </font>
    <font>
      <b/>
      <sz val="10"/>
      <color rgb="FF000000"/>
      <name val="Arial"/>
      <family val="2"/>
      <charset val="1"/>
    </font>
    <font>
      <sz val="10"/>
      <name val="Arial"/>
      <charset val="1"/>
    </font>
    <font>
      <sz val="11"/>
      <color rgb="FFFF0000"/>
      <name val="Arial"/>
      <family val="2"/>
      <charset val="204"/>
    </font>
    <font>
      <b/>
      <sz val="11"/>
      <color rgb="FFFF0000"/>
      <name val="Arial"/>
      <family val="2"/>
      <charset val="204"/>
    </font>
    <font>
      <i/>
      <sz val="11"/>
      <color rgb="FF00B050"/>
      <name val="Arial"/>
      <family val="2"/>
      <charset val="204"/>
    </font>
    <font>
      <b/>
      <i/>
      <sz val="11"/>
      <color rgb="FF00B050"/>
      <name val="Arial"/>
      <family val="2"/>
      <charset val="204"/>
    </font>
    <font>
      <sz val="11"/>
      <color rgb="FF00B050"/>
      <name val="Arial"/>
      <family val="2"/>
      <charset val="204"/>
    </font>
    <font>
      <b/>
      <sz val="11"/>
      <color rgb="FF00B050"/>
      <name val="Arial"/>
      <family val="2"/>
      <charset val="204"/>
    </font>
    <font>
      <i/>
      <sz val="11"/>
      <color rgb="FF000000"/>
      <name val="Arial"/>
      <family val="2"/>
      <charset val="204"/>
    </font>
  </fonts>
  <fills count="60">
    <fill>
      <patternFill patternType="none"/>
    </fill>
    <fill>
      <patternFill patternType="gray125"/>
    </fill>
    <fill>
      <patternFill patternType="solid">
        <fgColor rgb="FFC4D1FA"/>
        <bgColor rgb="FFBBDEEC"/>
      </patternFill>
    </fill>
    <fill>
      <patternFill patternType="darkGray">
        <fgColor rgb="FFDFECF4"/>
        <bgColor rgb="FFEFE2E8"/>
      </patternFill>
    </fill>
    <fill>
      <patternFill patternType="solid">
        <fgColor rgb="FFFF99CC"/>
        <bgColor rgb="FFD99694"/>
      </patternFill>
    </fill>
    <fill>
      <patternFill patternType="solid">
        <fgColor rgb="FFEFE2E8"/>
        <bgColor rgb="FFFDEADA"/>
      </patternFill>
    </fill>
    <fill>
      <patternFill patternType="solid">
        <fgColor rgb="FFCBFDCD"/>
        <bgColor rgb="FFD2EBB7"/>
      </patternFill>
    </fill>
    <fill>
      <patternFill patternType="solid">
        <fgColor rgb="FFEBF1DE"/>
        <bgColor rgb="FFF2F2F2"/>
      </patternFill>
    </fill>
    <fill>
      <patternFill patternType="solid">
        <fgColor rgb="FFCC99FF"/>
        <bgColor rgb="FF96A9F9"/>
      </patternFill>
    </fill>
    <fill>
      <patternFill patternType="darkGray">
        <fgColor rgb="FFEFE2E8"/>
        <bgColor rgb="FFDFECF4"/>
      </patternFill>
    </fill>
    <fill>
      <patternFill patternType="solid">
        <fgColor rgb="FFCCFFFF"/>
        <bgColor rgb="FFCBFDCD"/>
      </patternFill>
    </fill>
    <fill>
      <patternFill patternType="solid">
        <fgColor rgb="FFDFECF4"/>
        <bgColor rgb="FFEBF1DE"/>
      </patternFill>
    </fill>
    <fill>
      <patternFill patternType="solid">
        <fgColor rgb="FFFFCA97"/>
        <bgColor rgb="FFFFD1BD"/>
      </patternFill>
    </fill>
    <fill>
      <patternFill patternType="solid">
        <fgColor rgb="FFFDEADA"/>
        <bgColor rgb="FFEFE2E8"/>
      </patternFill>
    </fill>
    <fill>
      <patternFill patternType="solid">
        <fgColor rgb="FF99CCFF"/>
        <bgColor rgb="FF93CDDD"/>
      </patternFill>
    </fill>
    <fill>
      <patternFill patternType="solid">
        <fgColor rgb="FFC4D1FA"/>
        <bgColor rgb="FFBBDEEC"/>
      </patternFill>
    </fill>
    <fill>
      <patternFill patternType="solid">
        <fgColor rgb="FFFF8080"/>
        <bgColor rgb="FFD99694"/>
      </patternFill>
    </fill>
    <fill>
      <patternFill patternType="darkGray">
        <fgColor rgb="FFDDBFD3"/>
        <bgColor rgb="FFD2C0D0"/>
      </patternFill>
    </fill>
    <fill>
      <patternFill patternType="solid">
        <fgColor rgb="FF00FF00"/>
        <bgColor rgb="FF00B050"/>
      </patternFill>
    </fill>
    <fill>
      <patternFill patternType="solid">
        <fgColor rgb="FFD2EBB7"/>
        <bgColor rgb="FFEBF1DE"/>
      </patternFill>
    </fill>
    <fill>
      <patternFill patternType="solid">
        <fgColor rgb="FFD2C0D0"/>
        <bgColor rgb="FFDDBFD3"/>
      </patternFill>
    </fill>
    <fill>
      <patternFill patternType="solid">
        <fgColor rgb="FFBBDEEC"/>
        <bgColor rgb="FFC4D1FA"/>
      </patternFill>
    </fill>
    <fill>
      <patternFill patternType="solid">
        <fgColor rgb="FFFFCC00"/>
        <bgColor rgb="FFFFC000"/>
      </patternFill>
    </fill>
    <fill>
      <patternFill patternType="darkGray">
        <fgColor rgb="FFFFD1BD"/>
        <bgColor rgb="FFFFCA97"/>
      </patternFill>
    </fill>
    <fill>
      <patternFill patternType="mediumGray">
        <fgColor rgb="FF0070C0"/>
        <bgColor rgb="FF0568EF"/>
      </patternFill>
    </fill>
    <fill>
      <patternFill patternType="darkGray">
        <fgColor rgb="FF96A9F9"/>
        <bgColor rgb="FF99CCFF"/>
      </patternFill>
    </fill>
    <fill>
      <patternFill patternType="solid">
        <fgColor rgb="FFD99694"/>
        <bgColor rgb="FFFF8080"/>
      </patternFill>
    </fill>
    <fill>
      <patternFill patternType="mediumGray">
        <fgColor rgb="FFD2EBB7"/>
        <bgColor rgb="FFC0C0C1"/>
      </patternFill>
    </fill>
    <fill>
      <patternFill patternType="darkGray">
        <fgColor rgb="FF790447"/>
        <bgColor rgb="FF3B3396"/>
      </patternFill>
    </fill>
    <fill>
      <patternFill patternType="solid">
        <fgColor rgb="FFA8A6AE"/>
        <bgColor rgb="FF969696"/>
      </patternFill>
    </fill>
    <fill>
      <patternFill patternType="mediumGray">
        <fgColor rgb="FF33CCCC"/>
        <bgColor rgb="FF19CAE6"/>
      </patternFill>
    </fill>
    <fill>
      <patternFill patternType="solid">
        <fgColor rgb="FF93CDDD"/>
        <bgColor rgb="FF99CCFF"/>
      </patternFill>
    </fill>
    <fill>
      <patternFill patternType="solid">
        <fgColor rgb="FFFE9808"/>
        <bgColor rgb="FFFFC000"/>
      </patternFill>
    </fill>
    <fill>
      <patternFill patternType="solid">
        <fgColor rgb="FF3B3396"/>
        <bgColor rgb="FF1F4F75"/>
      </patternFill>
    </fill>
    <fill>
      <patternFill patternType="solid">
        <fgColor rgb="FF4E80BB"/>
        <bgColor rgb="FF6F659C"/>
      </patternFill>
    </fill>
    <fill>
      <patternFill patternType="solid">
        <fgColor rgb="FFFF0000"/>
        <bgColor rgb="FFAF4909"/>
      </patternFill>
    </fill>
    <fill>
      <patternFill patternType="darkGray">
        <fgColor rgb="FFAF4909"/>
        <bgColor rgb="FFFF7100"/>
      </patternFill>
    </fill>
    <fill>
      <patternFill patternType="solid">
        <fgColor rgb="FF288F86"/>
        <bgColor rgb="FF008080"/>
      </patternFill>
    </fill>
    <fill>
      <patternFill patternType="mediumGray">
        <fgColor rgb="FF91C530"/>
        <bgColor rgb="FFA8A6AE"/>
      </patternFill>
    </fill>
    <fill>
      <patternFill patternType="solid">
        <fgColor rgb="FF6F659C"/>
        <bgColor rgb="FF808080"/>
      </patternFill>
    </fill>
    <fill>
      <patternFill patternType="solid">
        <fgColor rgb="FF4BACC6"/>
        <bgColor rgb="FF33CCCC"/>
      </patternFill>
    </fill>
    <fill>
      <patternFill patternType="solid">
        <fgColor rgb="FFFF7100"/>
        <bgColor rgb="FFFE9808"/>
      </patternFill>
    </fill>
    <fill>
      <patternFill patternType="mediumGray">
        <fgColor rgb="FFFE9808"/>
        <bgColor rgb="FFFF8080"/>
      </patternFill>
    </fill>
    <fill>
      <patternFill patternType="solid">
        <fgColor rgb="FFC0C0C1"/>
        <bgColor rgb="FFD2C0D0"/>
      </patternFill>
    </fill>
    <fill>
      <patternFill patternType="solid">
        <fgColor rgb="FFF2F2F2"/>
        <bgColor rgb="FFEBF1DE"/>
      </patternFill>
    </fill>
    <fill>
      <patternFill patternType="solid">
        <fgColor rgb="FF969696"/>
        <bgColor rgb="FFA8A6AE"/>
      </patternFill>
    </fill>
    <fill>
      <patternFill patternType="solid">
        <fgColor rgb="FFA8A6AE"/>
        <bgColor rgb="FF969696"/>
      </patternFill>
    </fill>
    <fill>
      <patternFill patternType="solid">
        <fgColor rgb="FFFFFBA0"/>
        <bgColor rgb="FFFFFFCC"/>
      </patternFill>
    </fill>
    <fill>
      <patternFill patternType="darkGray">
        <fgColor rgb="FFFFFBA0"/>
        <bgColor rgb="FFFFFFCC"/>
      </patternFill>
    </fill>
    <fill>
      <patternFill patternType="solid">
        <fgColor rgb="FFFFD1BD"/>
        <bgColor rgb="FFFFCA97"/>
      </patternFill>
    </fill>
    <fill>
      <patternFill patternType="solid">
        <fgColor rgb="FFFFFFCC"/>
        <bgColor rgb="FFFFFBA0"/>
      </patternFill>
    </fill>
    <fill>
      <patternFill patternType="darkGray">
        <fgColor rgb="FFD2EBB7"/>
        <bgColor rgb="FFCBFDCD"/>
      </patternFill>
    </fill>
    <fill>
      <patternFill patternType="solid">
        <fgColor rgb="FF19CAE6"/>
        <bgColor rgb="FF33CCCC"/>
      </patternFill>
    </fill>
    <fill>
      <patternFill patternType="solid">
        <fgColor rgb="FFFFFF00"/>
        <bgColor rgb="FFFFCC00"/>
      </patternFill>
    </fill>
    <fill>
      <patternFill patternType="solid">
        <fgColor rgb="FFFFFFFF"/>
        <bgColor rgb="FFF2F2F2"/>
      </patternFill>
    </fill>
    <fill>
      <patternFill patternType="darkGray">
        <fgColor rgb="FFC4D1FA"/>
        <bgColor rgb="FFBBDEEC"/>
      </patternFill>
    </fill>
    <fill>
      <patternFill patternType="solid">
        <fgColor rgb="FFFFC000"/>
        <bgColor rgb="FFFFCC00"/>
      </patternFill>
    </fill>
    <fill>
      <patternFill patternType="darkGray">
        <fgColor rgb="FF91C530"/>
        <bgColor rgb="FFA8A6AE"/>
      </patternFill>
    </fill>
    <fill>
      <patternFill patternType="solid">
        <fgColor rgb="FF91C530"/>
        <bgColor rgb="FF969696"/>
      </patternFill>
    </fill>
    <fill>
      <patternFill patternType="solid">
        <fgColor theme="0" tint="-0.249977111117893"/>
        <bgColor indexed="64"/>
      </patternFill>
    </fill>
  </fills>
  <borders count="115">
    <border>
      <left/>
      <right/>
      <top/>
      <bottom/>
      <diagonal/>
    </border>
    <border>
      <left style="thin">
        <color rgb="FF808080"/>
      </left>
      <right style="thin">
        <color rgb="FF808080"/>
      </right>
      <top style="thin">
        <color rgb="FF808080"/>
      </top>
      <bottom style="thin">
        <color rgb="FF808080"/>
      </bottom>
      <diagonal/>
    </border>
    <border>
      <left style="thin">
        <color rgb="FF1C351C"/>
      </left>
      <right style="thin">
        <color rgb="FF1C351C"/>
      </right>
      <top style="thin">
        <color rgb="FF1C351C"/>
      </top>
      <bottom style="thin">
        <color rgb="FF1C351C"/>
      </bottom>
      <diagonal/>
    </border>
    <border>
      <left/>
      <right/>
      <top/>
      <bottom style="thin">
        <color auto="1"/>
      </bottom>
      <diagonal/>
    </border>
    <border>
      <left/>
      <right/>
      <top/>
      <bottom style="thick">
        <color rgb="FF3B3396"/>
      </bottom>
      <diagonal/>
    </border>
    <border>
      <left/>
      <right/>
      <top/>
      <bottom style="thick">
        <color rgb="FF4E80BB"/>
      </bottom>
      <diagonal/>
    </border>
    <border>
      <left/>
      <right/>
      <top/>
      <bottom style="thick">
        <color rgb="FFC0C0C1"/>
      </bottom>
      <diagonal/>
    </border>
    <border>
      <left/>
      <right/>
      <top/>
      <bottom style="thick">
        <color rgb="FFC4D1FA"/>
      </bottom>
      <diagonal/>
    </border>
    <border>
      <left/>
      <right/>
      <top/>
      <bottom style="medium">
        <color rgb="FF0568EF"/>
      </bottom>
      <diagonal/>
    </border>
    <border>
      <left/>
      <right/>
      <top/>
      <bottom style="medium">
        <color rgb="FF96A9F9"/>
      </bottom>
      <diagonal/>
    </border>
    <border>
      <left/>
      <right/>
      <top style="thin">
        <color rgb="FF3B3396"/>
      </top>
      <bottom style="double">
        <color rgb="FF3B3396"/>
      </bottom>
      <diagonal/>
    </border>
    <border>
      <left/>
      <right/>
      <top style="thin">
        <color rgb="FF4E80BB"/>
      </top>
      <bottom style="double">
        <color rgb="FF4E80BB"/>
      </bottom>
      <diagonal/>
    </border>
    <border>
      <left style="double">
        <color rgb="FF1C351C"/>
      </left>
      <right style="double">
        <color rgb="FF1C351C"/>
      </right>
      <top style="double">
        <color rgb="FF1C351C"/>
      </top>
      <bottom style="double">
        <color rgb="FF1C351C"/>
      </bottom>
      <diagonal/>
    </border>
    <border>
      <left style="thin">
        <color rgb="FFC0C0C1"/>
      </left>
      <right style="thin">
        <color rgb="FFC0C0C1"/>
      </right>
      <top style="thin">
        <color rgb="FFC0C0C1"/>
      </top>
      <bottom style="thin">
        <color rgb="FFC0C0C1"/>
      </bottom>
      <diagonal/>
    </border>
    <border>
      <left style="thin">
        <color rgb="FFA8A6AE"/>
      </left>
      <right style="thin">
        <color rgb="FFA8A6AE"/>
      </right>
      <top style="thin">
        <color rgb="FFA8A6AE"/>
      </top>
      <bottom style="thin">
        <color rgb="FFA8A6AE"/>
      </bottom>
      <diagonal/>
    </border>
    <border>
      <left/>
      <right/>
      <top/>
      <bottom style="double">
        <color rgb="FFFE9808"/>
      </bottom>
      <diagonal/>
    </border>
    <border>
      <left/>
      <right/>
      <top/>
      <bottom style="double">
        <color rgb="FFFF7100"/>
      </bottom>
      <diagonal/>
    </border>
    <border>
      <left style="thin">
        <color auto="1"/>
      </left>
      <right style="thin">
        <color auto="1"/>
      </right>
      <top style="thin">
        <color auto="1"/>
      </top>
      <bottom style="thin">
        <color auto="1"/>
      </bottom>
      <diagonal/>
    </border>
    <border>
      <left/>
      <right style="dotted">
        <color rgb="FF808080"/>
      </right>
      <top style="medium">
        <color rgb="FF008068"/>
      </top>
      <bottom style="medium">
        <color rgb="FF008068"/>
      </bottom>
      <diagonal/>
    </border>
    <border>
      <left style="dotted">
        <color rgb="FF808080"/>
      </left>
      <right/>
      <top style="medium">
        <color rgb="FF008068"/>
      </top>
      <bottom style="medium">
        <color rgb="FF008068"/>
      </bottom>
      <diagonal/>
    </border>
    <border>
      <left/>
      <right style="dotted">
        <color rgb="FF808080"/>
      </right>
      <top style="dotted">
        <color rgb="FF808080"/>
      </top>
      <bottom style="dotted">
        <color rgb="FF808080"/>
      </bottom>
      <diagonal/>
    </border>
    <border>
      <left style="dotted">
        <color rgb="FFA8A6AE"/>
      </left>
      <right style="dotted">
        <color rgb="FFA8A6AE"/>
      </right>
      <top style="dotted">
        <color rgb="FFA8A6AE"/>
      </top>
      <bottom style="dotted">
        <color rgb="FFA8A6AE"/>
      </bottom>
      <diagonal/>
    </border>
    <border>
      <left style="dotted">
        <color rgb="FFA8A6AE"/>
      </left>
      <right/>
      <top style="dotted">
        <color rgb="FFA8A6AE"/>
      </top>
      <bottom style="dotted">
        <color rgb="FFA8A6AE"/>
      </bottom>
      <diagonal/>
    </border>
    <border>
      <left/>
      <right style="dotted">
        <color rgb="FFA8A6AE"/>
      </right>
      <top style="dotted">
        <color rgb="FFA8A6AE"/>
      </top>
      <bottom style="dotted">
        <color rgb="FFA8A6AE"/>
      </bottom>
      <diagonal/>
    </border>
    <border>
      <left/>
      <right style="dotted">
        <color rgb="FFA8A6AE"/>
      </right>
      <top style="dotted">
        <color rgb="FFA8A6AE"/>
      </top>
      <bottom style="medium">
        <color rgb="FF008068"/>
      </bottom>
      <diagonal/>
    </border>
    <border>
      <left/>
      <right/>
      <top style="medium">
        <color rgb="FF008068"/>
      </top>
      <bottom/>
      <diagonal/>
    </border>
    <border>
      <left style="dotted">
        <color rgb="FF808080"/>
      </left>
      <right style="dotted">
        <color rgb="FF808080"/>
      </right>
      <top style="medium">
        <color rgb="FF008068"/>
      </top>
      <bottom style="medium">
        <color rgb="FF008068"/>
      </bottom>
      <diagonal/>
    </border>
    <border>
      <left style="dotted">
        <color rgb="FF808080"/>
      </left>
      <right style="dotted">
        <color rgb="FF808080"/>
      </right>
      <top style="medium">
        <color rgb="FF008068"/>
      </top>
      <bottom style="dotted">
        <color rgb="FF808080"/>
      </bottom>
      <diagonal/>
    </border>
    <border>
      <left style="dotted">
        <color rgb="FF808080"/>
      </left>
      <right/>
      <top style="medium">
        <color rgb="FF008068"/>
      </top>
      <bottom style="dotted">
        <color rgb="FF808080"/>
      </bottom>
      <diagonal/>
    </border>
    <border>
      <left style="dotted">
        <color rgb="FF808080"/>
      </left>
      <right style="dotted">
        <color rgb="FF808080"/>
      </right>
      <top style="dotted">
        <color rgb="FF808080"/>
      </top>
      <bottom style="medium">
        <color rgb="FF008068"/>
      </bottom>
      <diagonal/>
    </border>
    <border>
      <left style="dotted">
        <color rgb="FF808080"/>
      </left>
      <right/>
      <top style="dotted">
        <color rgb="FF808080"/>
      </top>
      <bottom style="medium">
        <color rgb="FF008068"/>
      </bottom>
      <diagonal/>
    </border>
    <border>
      <left style="dotted">
        <color rgb="FF808080"/>
      </left>
      <right style="dotted">
        <color rgb="FF808080"/>
      </right>
      <top style="dotted">
        <color rgb="FF808080"/>
      </top>
      <bottom style="dotted">
        <color rgb="FF808080"/>
      </bottom>
      <diagonal/>
    </border>
    <border>
      <left style="dotted">
        <color rgb="FF808080"/>
      </left>
      <right/>
      <top style="dotted">
        <color rgb="FF808080"/>
      </top>
      <bottom style="dotted">
        <color rgb="FF808080"/>
      </bottom>
      <diagonal/>
    </border>
    <border>
      <left style="dotted">
        <color rgb="FF808080"/>
      </left>
      <right/>
      <top style="dotted">
        <color rgb="FF808080"/>
      </top>
      <bottom/>
      <diagonal/>
    </border>
    <border>
      <left style="dotted">
        <color rgb="FF808080"/>
      </left>
      <right style="dotted">
        <color rgb="FF808080"/>
      </right>
      <top style="dotted">
        <color rgb="FF808080"/>
      </top>
      <bottom/>
      <diagonal/>
    </border>
    <border>
      <left/>
      <right style="dotted">
        <color rgb="FF808080"/>
      </right>
      <top style="medium">
        <color rgb="FF008068"/>
      </top>
      <bottom style="thin">
        <color rgb="FF008068"/>
      </bottom>
      <diagonal/>
    </border>
    <border>
      <left style="dotted">
        <color rgb="FF808080"/>
      </left>
      <right/>
      <top style="dotted">
        <color rgb="FF808080"/>
      </top>
      <bottom style="thin">
        <color rgb="FF008068"/>
      </bottom>
      <diagonal/>
    </border>
    <border>
      <left style="dotted">
        <color rgb="FF808080"/>
      </left>
      <right style="dotted">
        <color rgb="FF808080"/>
      </right>
      <top style="dotted">
        <color rgb="FF808080"/>
      </top>
      <bottom style="thin">
        <color rgb="FF008068"/>
      </bottom>
      <diagonal/>
    </border>
    <border>
      <left/>
      <right style="dotted">
        <color rgb="FF808080"/>
      </right>
      <top style="thin">
        <color rgb="FF008068"/>
      </top>
      <bottom style="thin">
        <color rgb="FF008068"/>
      </bottom>
      <diagonal/>
    </border>
    <border>
      <left style="dotted">
        <color rgb="FF808080"/>
      </left>
      <right style="dotted">
        <color rgb="FF808080"/>
      </right>
      <top style="thin">
        <color rgb="FF008068"/>
      </top>
      <bottom style="dotted">
        <color rgb="FF808080"/>
      </bottom>
      <diagonal/>
    </border>
    <border>
      <left style="dotted">
        <color rgb="FF808080"/>
      </left>
      <right style="dotted">
        <color rgb="FF808080"/>
      </right>
      <top/>
      <bottom style="dotted">
        <color rgb="FF808080"/>
      </bottom>
      <diagonal/>
    </border>
    <border>
      <left style="dotted">
        <color rgb="FF808080"/>
      </left>
      <right/>
      <top style="thin">
        <color rgb="FF008068"/>
      </top>
      <bottom style="dotted">
        <color rgb="FF808080"/>
      </bottom>
      <diagonal/>
    </border>
    <border>
      <left/>
      <right style="dotted">
        <color rgb="FF808080"/>
      </right>
      <top style="medium">
        <color rgb="FF288F86"/>
      </top>
      <bottom style="medium">
        <color rgb="FF288F86"/>
      </bottom>
      <diagonal/>
    </border>
    <border>
      <left style="dotted">
        <color rgb="FF808080"/>
      </left>
      <right style="dotted">
        <color rgb="FF808080"/>
      </right>
      <top style="medium">
        <color rgb="FF288F86"/>
      </top>
      <bottom style="medium">
        <color rgb="FF288F86"/>
      </bottom>
      <diagonal/>
    </border>
    <border>
      <left style="dotted">
        <color rgb="FF808080"/>
      </left>
      <right style="dotted">
        <color rgb="FF808080"/>
      </right>
      <top style="medium">
        <color rgb="FF288F86"/>
      </top>
      <bottom style="dotted">
        <color rgb="FF808080"/>
      </bottom>
      <diagonal/>
    </border>
    <border>
      <left style="dotted">
        <color rgb="FF808080"/>
      </left>
      <right style="dotted">
        <color rgb="FF808080"/>
      </right>
      <top style="dotted">
        <color rgb="FF808080"/>
      </top>
      <bottom style="medium">
        <color rgb="FF288F86"/>
      </bottom>
      <diagonal/>
    </border>
    <border>
      <left style="dotted">
        <color rgb="FF808080"/>
      </left>
      <right/>
      <top style="dotted">
        <color rgb="FF808080"/>
      </top>
      <bottom style="medium">
        <color rgb="FF288F86"/>
      </bottom>
      <diagonal/>
    </border>
    <border>
      <left style="dotted">
        <color rgb="FF808080"/>
      </left>
      <right/>
      <top style="medium">
        <color rgb="FF288F86"/>
      </top>
      <bottom style="dotted">
        <color rgb="FF808080"/>
      </bottom>
      <diagonal/>
    </border>
    <border>
      <left/>
      <right/>
      <top style="medium">
        <color rgb="FF008068"/>
      </top>
      <bottom style="medium">
        <color rgb="FF008068"/>
      </bottom>
      <diagonal/>
    </border>
    <border>
      <left/>
      <right style="dotted">
        <color rgb="FF808080"/>
      </right>
      <top style="medium">
        <color rgb="FF008068"/>
      </top>
      <bottom style="dotted">
        <color rgb="FF808080"/>
      </bottom>
      <diagonal/>
    </border>
    <border>
      <left style="dotted">
        <color rgb="FF808080"/>
      </left>
      <right/>
      <top/>
      <bottom style="dotted">
        <color rgb="FF808080"/>
      </bottom>
      <diagonal/>
    </border>
    <border>
      <left/>
      <right style="dotted">
        <color rgb="FF808080"/>
      </right>
      <top style="dotted">
        <color rgb="FF808080"/>
      </top>
      <bottom style="medium">
        <color rgb="FF008068"/>
      </bottom>
      <diagonal/>
    </border>
    <border>
      <left/>
      <right style="dotted">
        <color rgb="FF808080"/>
      </right>
      <top style="dotted">
        <color rgb="FF808080"/>
      </top>
      <bottom/>
      <diagonal/>
    </border>
    <border>
      <left style="dotted">
        <color rgb="FF808080"/>
      </left>
      <right/>
      <top/>
      <bottom style="medium">
        <color rgb="FF008068"/>
      </bottom>
      <diagonal/>
    </border>
    <border>
      <left/>
      <right/>
      <top/>
      <bottom style="medium">
        <color rgb="FF008068"/>
      </bottom>
      <diagonal/>
    </border>
    <border>
      <left style="dotted">
        <color rgb="FF808080"/>
      </left>
      <right style="dotted">
        <color rgb="FF808080"/>
      </right>
      <top/>
      <bottom style="medium">
        <color rgb="FF008068"/>
      </bottom>
      <diagonal/>
    </border>
    <border>
      <left/>
      <right style="dotted">
        <color rgb="FF808080"/>
      </right>
      <top/>
      <bottom style="dotted">
        <color rgb="FF808080"/>
      </bottom>
      <diagonal/>
    </border>
    <border>
      <left/>
      <right style="dotted">
        <color rgb="FF008068"/>
      </right>
      <top style="medium">
        <color rgb="FF008068"/>
      </top>
      <bottom style="medium">
        <color rgb="FF008068"/>
      </bottom>
      <diagonal/>
    </border>
    <border>
      <left style="dotted">
        <color rgb="FF008068"/>
      </left>
      <right style="dotted">
        <color rgb="FF008068"/>
      </right>
      <top style="medium">
        <color rgb="FF008068"/>
      </top>
      <bottom style="dotted">
        <color rgb="FF008068"/>
      </bottom>
      <diagonal/>
    </border>
    <border>
      <left style="dotted">
        <color rgb="FF008068"/>
      </left>
      <right/>
      <top style="medium">
        <color rgb="FF008068"/>
      </top>
      <bottom style="dotted">
        <color rgb="FF008068"/>
      </bottom>
      <diagonal/>
    </border>
    <border>
      <left style="dotted">
        <color rgb="FF008068"/>
      </left>
      <right style="dotted">
        <color rgb="FF008068"/>
      </right>
      <top style="dotted">
        <color rgb="FF008068"/>
      </top>
      <bottom style="medium">
        <color rgb="FF008068"/>
      </bottom>
      <diagonal/>
    </border>
    <border>
      <left style="dotted">
        <color rgb="FF008068"/>
      </left>
      <right/>
      <top style="dotted">
        <color rgb="FF008068"/>
      </top>
      <bottom style="medium">
        <color rgb="FF008068"/>
      </bottom>
      <diagonal/>
    </border>
    <border>
      <left/>
      <right style="dotted">
        <color rgb="FF008068"/>
      </right>
      <top style="medium">
        <color rgb="FF008068"/>
      </top>
      <bottom style="dotted">
        <color rgb="FF008068"/>
      </bottom>
      <diagonal/>
    </border>
    <border>
      <left style="dotted">
        <color rgb="FF008068"/>
      </left>
      <right/>
      <top style="dotted">
        <color rgb="FF008068"/>
      </top>
      <bottom style="dotted">
        <color rgb="FF008068"/>
      </bottom>
      <diagonal/>
    </border>
    <border>
      <left/>
      <right style="dotted">
        <color rgb="FF008068"/>
      </right>
      <top style="dotted">
        <color rgb="FF008068"/>
      </top>
      <bottom style="dotted">
        <color rgb="FF008068"/>
      </bottom>
      <diagonal/>
    </border>
    <border>
      <left style="dotted">
        <color rgb="FF008068"/>
      </left>
      <right style="dotted">
        <color rgb="FF008068"/>
      </right>
      <top style="dotted">
        <color rgb="FF008068"/>
      </top>
      <bottom style="dotted">
        <color rgb="FF008068"/>
      </bottom>
      <diagonal/>
    </border>
    <border>
      <left/>
      <right style="dotted">
        <color rgb="FF008068"/>
      </right>
      <top style="dotted">
        <color rgb="FF008068"/>
      </top>
      <bottom style="medium">
        <color rgb="FF008068"/>
      </bottom>
      <diagonal/>
    </border>
    <border>
      <left style="thin">
        <color rgb="FF808080"/>
      </left>
      <right style="dotted">
        <color rgb="FF808080"/>
      </right>
      <top style="medium">
        <color rgb="FF008068"/>
      </top>
      <bottom style="medium">
        <color rgb="FF008068"/>
      </bottom>
      <diagonal/>
    </border>
    <border>
      <left/>
      <right style="thin">
        <color rgb="FF808080"/>
      </right>
      <top style="medium">
        <color rgb="FF008068"/>
      </top>
      <bottom style="medium">
        <color rgb="FF008068"/>
      </bottom>
      <diagonal/>
    </border>
    <border>
      <left/>
      <right style="thin">
        <color rgb="FFA8A6AE"/>
      </right>
      <top style="medium">
        <color rgb="FF008068"/>
      </top>
      <bottom/>
      <diagonal/>
    </border>
    <border>
      <left style="thin">
        <color rgb="FFA8A6AE"/>
      </left>
      <right style="dotted">
        <color rgb="FFA8A6AE"/>
      </right>
      <top style="medium">
        <color rgb="FF008068"/>
      </top>
      <bottom style="dotted">
        <color rgb="FFA8A6AE"/>
      </bottom>
      <diagonal/>
    </border>
    <border>
      <left style="dotted">
        <color rgb="FFA8A6AE"/>
      </left>
      <right style="dotted">
        <color rgb="FFA8A6AE"/>
      </right>
      <top style="medium">
        <color rgb="FF008068"/>
      </top>
      <bottom style="dotted">
        <color rgb="FFA8A6AE"/>
      </bottom>
      <diagonal/>
    </border>
    <border>
      <left style="dotted">
        <color rgb="FFA8A6AE"/>
      </left>
      <right style="thin">
        <color rgb="FFA8A6AE"/>
      </right>
      <top style="medium">
        <color rgb="FF008068"/>
      </top>
      <bottom style="dotted">
        <color rgb="FFA8A6AE"/>
      </bottom>
      <diagonal/>
    </border>
    <border>
      <left/>
      <right/>
      <top/>
      <bottom style="dotted">
        <color rgb="FF808080"/>
      </bottom>
      <diagonal/>
    </border>
    <border>
      <left style="thin">
        <color rgb="FFA8A6AE"/>
      </left>
      <right style="dotted">
        <color rgb="FFA8A6AE"/>
      </right>
      <top style="dotted">
        <color rgb="FFA8A6AE"/>
      </top>
      <bottom style="dotted">
        <color rgb="FFA8A6AE"/>
      </bottom>
      <diagonal/>
    </border>
    <border>
      <left style="dotted">
        <color rgb="FFA8A6AE"/>
      </left>
      <right style="thin">
        <color rgb="FFA8A6AE"/>
      </right>
      <top style="dotted">
        <color rgb="FFA8A6AE"/>
      </top>
      <bottom style="dotted">
        <color rgb="FFA8A6AE"/>
      </bottom>
      <diagonal/>
    </border>
    <border>
      <left/>
      <right/>
      <top style="dotted">
        <color rgb="FF808080"/>
      </top>
      <bottom style="dotted">
        <color rgb="FF808080"/>
      </bottom>
      <diagonal/>
    </border>
    <border>
      <left style="thin">
        <color rgb="FFA8A6AE"/>
      </left>
      <right style="dotted">
        <color rgb="FFA8A6AE"/>
      </right>
      <top style="dotted">
        <color rgb="FFA8A6AE"/>
      </top>
      <bottom style="thin">
        <color rgb="FF808080"/>
      </bottom>
      <diagonal/>
    </border>
    <border>
      <left style="dotted">
        <color rgb="FFA8A6AE"/>
      </left>
      <right style="dotted">
        <color rgb="FFA8A6AE"/>
      </right>
      <top style="dotted">
        <color rgb="FFA8A6AE"/>
      </top>
      <bottom style="thin">
        <color rgb="FF808080"/>
      </bottom>
      <diagonal/>
    </border>
    <border>
      <left style="dotted">
        <color rgb="FFA8A6AE"/>
      </left>
      <right style="thin">
        <color rgb="FFA8A6AE"/>
      </right>
      <top style="dotted">
        <color rgb="FFA8A6AE"/>
      </top>
      <bottom style="thin">
        <color rgb="FF808080"/>
      </bottom>
      <diagonal/>
    </border>
    <border>
      <left/>
      <right/>
      <top style="dotted">
        <color rgb="FF808080"/>
      </top>
      <bottom/>
      <diagonal/>
    </border>
    <border>
      <left/>
      <right/>
      <top style="thin">
        <color rgb="FF808080"/>
      </top>
      <bottom style="medium">
        <color rgb="FF008068"/>
      </bottom>
      <diagonal/>
    </border>
    <border>
      <left style="thin">
        <color rgb="FF808080"/>
      </left>
      <right style="dotted">
        <color rgb="FF808080"/>
      </right>
      <top style="thin">
        <color rgb="FF808080"/>
      </top>
      <bottom style="medium">
        <color rgb="FF008068"/>
      </bottom>
      <diagonal/>
    </border>
    <border>
      <left style="dotted">
        <color rgb="FF808080"/>
      </left>
      <right style="dotted">
        <color rgb="FF808080"/>
      </right>
      <top style="thin">
        <color rgb="FF808080"/>
      </top>
      <bottom style="medium">
        <color rgb="FF008068"/>
      </bottom>
      <diagonal/>
    </border>
    <border>
      <left style="dotted">
        <color rgb="FF808080"/>
      </left>
      <right style="thin">
        <color rgb="FF808080"/>
      </right>
      <top style="thin">
        <color rgb="FF808080"/>
      </top>
      <bottom style="medium">
        <color rgb="FF008068"/>
      </bottom>
      <diagonal/>
    </border>
    <border>
      <left style="dotted">
        <color rgb="FF808080"/>
      </left>
      <right/>
      <top style="thin">
        <color rgb="FF808080"/>
      </top>
      <bottom style="medium">
        <color rgb="FF008068"/>
      </bottom>
      <diagonal/>
    </border>
    <border>
      <left/>
      <right style="dotted">
        <color rgb="FFA8A6AE"/>
      </right>
      <top style="medium">
        <color rgb="FF008068"/>
      </top>
      <bottom style="dotted">
        <color rgb="FFA8A6AE"/>
      </bottom>
      <diagonal/>
    </border>
    <border>
      <left style="dotted">
        <color rgb="FFA8A6AE"/>
      </left>
      <right style="thin">
        <color rgb="FF808080"/>
      </right>
      <top style="medium">
        <color rgb="FF008068"/>
      </top>
      <bottom style="dotted">
        <color rgb="FFA8A6AE"/>
      </bottom>
      <diagonal/>
    </border>
    <border>
      <left style="thin">
        <color rgb="FF808080"/>
      </left>
      <right style="dotted">
        <color rgb="FF808080"/>
      </right>
      <top style="medium">
        <color rgb="FF008068"/>
      </top>
      <bottom style="dotted">
        <color rgb="FF808080"/>
      </bottom>
      <diagonal/>
    </border>
    <border>
      <left style="dotted">
        <color rgb="FFA8A6AE"/>
      </left>
      <right style="thin">
        <color rgb="FF808080"/>
      </right>
      <top style="dotted">
        <color rgb="FFA8A6AE"/>
      </top>
      <bottom style="dotted">
        <color rgb="FFA8A6AE"/>
      </bottom>
      <diagonal/>
    </border>
    <border>
      <left style="thin">
        <color rgb="FF808080"/>
      </left>
      <right style="dotted">
        <color rgb="FF808080"/>
      </right>
      <top style="dotted">
        <color rgb="FF808080"/>
      </top>
      <bottom style="dotted">
        <color rgb="FF808080"/>
      </bottom>
      <diagonal/>
    </border>
    <border>
      <left style="dotted">
        <color rgb="FFA8A6AE"/>
      </left>
      <right style="dotted">
        <color rgb="FFA8A6AE"/>
      </right>
      <top style="dotted">
        <color rgb="FFA8A6AE"/>
      </top>
      <bottom style="medium">
        <color rgb="FF008068"/>
      </bottom>
      <diagonal/>
    </border>
    <border>
      <left style="dotted">
        <color rgb="FFA8A6AE"/>
      </left>
      <right style="thin">
        <color rgb="FF808080"/>
      </right>
      <top style="dotted">
        <color rgb="FFA8A6AE"/>
      </top>
      <bottom style="medium">
        <color rgb="FF008068"/>
      </bottom>
      <diagonal/>
    </border>
    <border>
      <left style="thin">
        <color rgb="FF808080"/>
      </left>
      <right style="dotted">
        <color rgb="FF808080"/>
      </right>
      <top style="dotted">
        <color rgb="FF808080"/>
      </top>
      <bottom style="medium">
        <color rgb="FF008068"/>
      </bottom>
      <diagonal/>
    </border>
    <border>
      <left style="thin">
        <color rgb="FF808080"/>
      </left>
      <right/>
      <top style="medium">
        <color rgb="FF008068"/>
      </top>
      <bottom style="medium">
        <color rgb="FF008068"/>
      </bottom>
      <diagonal/>
    </border>
    <border>
      <left/>
      <right/>
      <top style="dotted">
        <color rgb="FF808080"/>
      </top>
      <bottom style="medium">
        <color rgb="FF008068"/>
      </bottom>
      <diagonal/>
    </border>
    <border>
      <left/>
      <right style="dotted">
        <color rgb="FF808080"/>
      </right>
      <top/>
      <bottom style="thin">
        <color rgb="FF008068"/>
      </bottom>
      <diagonal/>
    </border>
    <border>
      <left/>
      <right style="dotted">
        <color rgb="FF808080"/>
      </right>
      <top style="dotted">
        <color rgb="FF808080"/>
      </top>
      <bottom style="thin">
        <color rgb="FF008068"/>
      </bottom>
      <diagonal/>
    </border>
    <border>
      <left style="thin">
        <color rgb="FF008068"/>
      </left>
      <right style="thin">
        <color rgb="FF008068"/>
      </right>
      <top style="medium">
        <color rgb="FF008068"/>
      </top>
      <bottom style="dotted">
        <color rgb="FF808080"/>
      </bottom>
      <diagonal/>
    </border>
    <border>
      <left style="thin">
        <color rgb="FF008068"/>
      </left>
      <right/>
      <top style="medium">
        <color rgb="FF008068"/>
      </top>
      <bottom style="dotted">
        <color rgb="FF808080"/>
      </bottom>
      <diagonal/>
    </border>
    <border>
      <left style="thin">
        <color rgb="FF008068"/>
      </left>
      <right style="dotted">
        <color rgb="FF808080"/>
      </right>
      <top style="dotted">
        <color rgb="FF808080"/>
      </top>
      <bottom style="medium">
        <color rgb="FF008068"/>
      </bottom>
      <diagonal/>
    </border>
    <border>
      <left style="dotted">
        <color rgb="FF808080"/>
      </left>
      <right style="thin">
        <color rgb="FF008068"/>
      </right>
      <top style="dotted">
        <color rgb="FF808080"/>
      </top>
      <bottom style="medium">
        <color rgb="FF008068"/>
      </bottom>
      <diagonal/>
    </border>
    <border>
      <left/>
      <right/>
      <top style="medium">
        <color rgb="FF008068"/>
      </top>
      <bottom style="dotted">
        <color rgb="FF808080"/>
      </bottom>
      <diagonal/>
    </border>
    <border>
      <left style="thin">
        <color rgb="FF008068"/>
      </left>
      <right style="dotted">
        <color rgb="FF808080"/>
      </right>
      <top style="medium">
        <color rgb="FF008068"/>
      </top>
      <bottom style="dotted">
        <color rgb="FF808080"/>
      </bottom>
      <diagonal/>
    </border>
    <border>
      <left style="dotted">
        <color rgb="FF808080"/>
      </left>
      <right style="thin">
        <color rgb="FF008068"/>
      </right>
      <top style="medium">
        <color rgb="FF008068"/>
      </top>
      <bottom style="dotted">
        <color rgb="FF808080"/>
      </bottom>
      <diagonal/>
    </border>
    <border>
      <left style="thin">
        <color rgb="FF008068"/>
      </left>
      <right style="dotted">
        <color rgb="FF808080"/>
      </right>
      <top style="dotted">
        <color rgb="FF808080"/>
      </top>
      <bottom style="dotted">
        <color rgb="FF808080"/>
      </bottom>
      <diagonal/>
    </border>
    <border>
      <left style="dotted">
        <color rgb="FF808080"/>
      </left>
      <right style="thin">
        <color rgb="FF008068"/>
      </right>
      <top style="dotted">
        <color rgb="FF808080"/>
      </top>
      <bottom style="dotted">
        <color rgb="FF808080"/>
      </bottom>
      <diagonal/>
    </border>
    <border>
      <left/>
      <right/>
      <top style="dotted">
        <color rgb="FF808080"/>
      </top>
      <bottom style="thin">
        <color rgb="FF008068"/>
      </bottom>
      <diagonal/>
    </border>
    <border>
      <left style="thin">
        <color rgb="FF008068"/>
      </left>
      <right style="dotted">
        <color rgb="FF808080"/>
      </right>
      <top style="dotted">
        <color rgb="FF808080"/>
      </top>
      <bottom style="thin">
        <color rgb="FF008068"/>
      </bottom>
      <diagonal/>
    </border>
    <border>
      <left/>
      <right/>
      <top style="thin">
        <color rgb="FF008068"/>
      </top>
      <bottom style="medium">
        <color rgb="FF008068"/>
      </bottom>
      <diagonal/>
    </border>
    <border>
      <left style="thin">
        <color rgb="FF008068"/>
      </left>
      <right style="dotted">
        <color rgb="FF808080"/>
      </right>
      <top style="thin">
        <color rgb="FF008068"/>
      </top>
      <bottom style="medium">
        <color rgb="FF008068"/>
      </bottom>
      <diagonal/>
    </border>
    <border>
      <left style="dotted">
        <color rgb="FF808080"/>
      </left>
      <right style="thin">
        <color rgb="FF008068"/>
      </right>
      <top style="thin">
        <color rgb="FF008068"/>
      </top>
      <bottom style="medium">
        <color rgb="FF008068"/>
      </bottom>
      <diagonal/>
    </border>
    <border>
      <left style="dotted">
        <color rgb="FF808080"/>
      </left>
      <right/>
      <top style="thin">
        <color rgb="FF008068"/>
      </top>
      <bottom style="medium">
        <color rgb="FF008068"/>
      </bottom>
      <diagonal/>
    </border>
    <border>
      <left style="dotted">
        <color rgb="FF808080"/>
      </left>
      <right/>
      <top/>
      <bottom/>
      <diagonal/>
    </border>
    <border>
      <left style="dotted">
        <color theme="0" tint="-0.24994659260841701"/>
      </left>
      <right style="dotted">
        <color theme="0" tint="-0.24994659260841701"/>
      </right>
      <top style="medium">
        <color rgb="FF008068"/>
      </top>
      <bottom style="medium">
        <color rgb="FF008068"/>
      </bottom>
      <diagonal/>
    </border>
  </borders>
  <cellStyleXfs count="235">
    <xf numFmtId="0" fontId="0" fillId="0" borderId="0"/>
    <xf numFmtId="168" fontId="82" fillId="0" borderId="0" applyBorder="0" applyProtection="0"/>
    <xf numFmtId="9" fontId="82" fillId="0" borderId="0" applyBorder="0" applyProtection="0"/>
    <xf numFmtId="0" fontId="6" fillId="0" borderId="0" applyBorder="0" applyProtection="0"/>
    <xf numFmtId="49" fontId="1" fillId="0" borderId="0">
      <alignment horizontal="center" vertical="top" wrapText="1"/>
    </xf>
    <xf numFmtId="0" fontId="2" fillId="2" borderId="0" applyBorder="0" applyProtection="0"/>
    <xf numFmtId="0" fontId="3" fillId="3" borderId="0" applyBorder="0" applyProtection="0"/>
    <xf numFmtId="0" fontId="2" fillId="2" borderId="0" applyBorder="0" applyProtection="0"/>
    <xf numFmtId="0" fontId="3" fillId="3" borderId="0" applyBorder="0" applyProtection="0"/>
    <xf numFmtId="0" fontId="2" fillId="4" borderId="0" applyBorder="0" applyProtection="0"/>
    <xf numFmtId="0" fontId="3" fillId="5" borderId="0" applyBorder="0" applyProtection="0"/>
    <xf numFmtId="0" fontId="2" fillId="4" borderId="0" applyBorder="0" applyProtection="0"/>
    <xf numFmtId="0" fontId="3" fillId="5" borderId="0" applyBorder="0" applyProtection="0"/>
    <xf numFmtId="0" fontId="2" fillId="6" borderId="0" applyBorder="0" applyProtection="0"/>
    <xf numFmtId="0" fontId="3" fillId="7" borderId="0" applyBorder="0" applyProtection="0"/>
    <xf numFmtId="0" fontId="2" fillId="6" borderId="0" applyBorder="0" applyProtection="0"/>
    <xf numFmtId="0" fontId="3" fillId="7" borderId="0" applyBorder="0" applyProtection="0"/>
    <xf numFmtId="0" fontId="2" fillId="8" borderId="0" applyBorder="0" applyProtection="0"/>
    <xf numFmtId="0" fontId="3" fillId="9" borderId="0" applyBorder="0" applyProtection="0"/>
    <xf numFmtId="0" fontId="2" fillId="8" borderId="0" applyBorder="0" applyProtection="0"/>
    <xf numFmtId="0" fontId="3" fillId="9" borderId="0" applyBorder="0" applyProtection="0"/>
    <xf numFmtId="0" fontId="2" fillId="10" borderId="0" applyBorder="0" applyProtection="0"/>
    <xf numFmtId="0" fontId="3" fillId="11" borderId="0" applyBorder="0" applyProtection="0"/>
    <xf numFmtId="0" fontId="2" fillId="10" borderId="0" applyBorder="0" applyProtection="0"/>
    <xf numFmtId="0" fontId="3" fillId="11" borderId="0" applyBorder="0" applyProtection="0"/>
    <xf numFmtId="0" fontId="2" fillId="12" borderId="0" applyBorder="0" applyProtection="0"/>
    <xf numFmtId="0" fontId="3" fillId="13" borderId="0" applyBorder="0" applyProtection="0"/>
    <xf numFmtId="0" fontId="2" fillId="12" borderId="0" applyBorder="0" applyProtection="0"/>
    <xf numFmtId="0" fontId="3" fillId="13" borderId="0" applyBorder="0" applyProtection="0"/>
    <xf numFmtId="0" fontId="2" fillId="14" borderId="0" applyBorder="0" applyProtection="0"/>
    <xf numFmtId="0" fontId="3" fillId="15" borderId="0" applyBorder="0" applyProtection="0"/>
    <xf numFmtId="0" fontId="2" fillId="14" borderId="0" applyBorder="0" applyProtection="0"/>
    <xf numFmtId="0" fontId="3" fillId="15" borderId="0" applyBorder="0" applyProtection="0"/>
    <xf numFmtId="0" fontId="2" fillId="16" borderId="0" applyBorder="0" applyProtection="0"/>
    <xf numFmtId="0" fontId="3" fillId="17" borderId="0" applyBorder="0" applyProtection="0"/>
    <xf numFmtId="0" fontId="2" fillId="16" borderId="0" applyBorder="0" applyProtection="0"/>
    <xf numFmtId="0" fontId="3" fillId="17" borderId="0" applyBorder="0" applyProtection="0"/>
    <xf numFmtId="0" fontId="2" fillId="18" borderId="0" applyBorder="0" applyProtection="0"/>
    <xf numFmtId="0" fontId="3" fillId="19" borderId="0" applyBorder="0" applyProtection="0"/>
    <xf numFmtId="0" fontId="2" fillId="18" borderId="0" applyBorder="0" applyProtection="0"/>
    <xf numFmtId="0" fontId="3" fillId="19" borderId="0" applyBorder="0" applyProtection="0"/>
    <xf numFmtId="0" fontId="2" fillId="8" borderId="0" applyBorder="0" applyProtection="0"/>
    <xf numFmtId="0" fontId="3" fillId="20" borderId="0" applyBorder="0" applyProtection="0"/>
    <xf numFmtId="0" fontId="2" fillId="8" borderId="0" applyBorder="0" applyProtection="0"/>
    <xf numFmtId="0" fontId="3" fillId="20" borderId="0" applyBorder="0" applyProtection="0"/>
    <xf numFmtId="0" fontId="2" fillId="14" borderId="0" applyBorder="0" applyProtection="0"/>
    <xf numFmtId="0" fontId="3" fillId="21" borderId="0" applyBorder="0" applyProtection="0"/>
    <xf numFmtId="0" fontId="2" fillId="14" borderId="0" applyBorder="0" applyProtection="0"/>
    <xf numFmtId="0" fontId="3" fillId="21" borderId="0" applyBorder="0" applyProtection="0"/>
    <xf numFmtId="0" fontId="2" fillId="22" borderId="0" applyBorder="0" applyProtection="0"/>
    <xf numFmtId="0" fontId="3" fillId="23" borderId="0" applyBorder="0" applyProtection="0"/>
    <xf numFmtId="0" fontId="2" fillId="22" borderId="0" applyBorder="0" applyProtection="0"/>
    <xf numFmtId="0" fontId="3" fillId="23" borderId="0" applyBorder="0" applyProtection="0"/>
    <xf numFmtId="0" fontId="4" fillId="24" borderId="0" applyBorder="0" applyProtection="0"/>
    <xf numFmtId="0" fontId="5" fillId="25" borderId="0" applyBorder="0" applyProtection="0"/>
    <xf numFmtId="0" fontId="4" fillId="24" borderId="0" applyBorder="0" applyProtection="0"/>
    <xf numFmtId="0" fontId="5" fillId="25" borderId="0" applyBorder="0" applyProtection="0"/>
    <xf numFmtId="0" fontId="4" fillId="16" borderId="0" applyBorder="0" applyProtection="0"/>
    <xf numFmtId="0" fontId="5" fillId="26" borderId="0" applyBorder="0" applyProtection="0"/>
    <xf numFmtId="0" fontId="4" fillId="16" borderId="0" applyBorder="0" applyProtection="0"/>
    <xf numFmtId="0" fontId="5" fillId="26" borderId="0" applyBorder="0" applyProtection="0"/>
    <xf numFmtId="0" fontId="4" fillId="18" borderId="0" applyBorder="0" applyProtection="0"/>
    <xf numFmtId="0" fontId="5" fillId="27" borderId="0" applyBorder="0" applyProtection="0"/>
    <xf numFmtId="0" fontId="4" fillId="18" borderId="0" applyBorder="0" applyProtection="0"/>
    <xf numFmtId="0" fontId="5" fillId="27" borderId="0" applyBorder="0" applyProtection="0"/>
    <xf numFmtId="0" fontId="4" fillId="28" borderId="0" applyBorder="0" applyProtection="0"/>
    <xf numFmtId="0" fontId="5" fillId="29" borderId="0" applyBorder="0" applyProtection="0"/>
    <xf numFmtId="0" fontId="4" fillId="28" borderId="0" applyBorder="0" applyProtection="0"/>
    <xf numFmtId="0" fontId="5" fillId="29" borderId="0" applyBorder="0" applyProtection="0"/>
    <xf numFmtId="0" fontId="4" fillId="30" borderId="0" applyBorder="0" applyProtection="0"/>
    <xf numFmtId="0" fontId="5" fillId="31" borderId="0" applyBorder="0" applyProtection="0"/>
    <xf numFmtId="0" fontId="4" fillId="30" borderId="0" applyBorder="0" applyProtection="0"/>
    <xf numFmtId="0" fontId="5" fillId="31" borderId="0" applyBorder="0" applyProtection="0"/>
    <xf numFmtId="0" fontId="4" fillId="32" borderId="0" applyBorder="0" applyProtection="0"/>
    <xf numFmtId="0" fontId="5" fillId="12" borderId="0" applyBorder="0" applyProtection="0"/>
    <xf numFmtId="0" fontId="4" fillId="32" borderId="0" applyBorder="0" applyProtection="0"/>
    <xf numFmtId="0" fontId="5" fillId="12" borderId="0" applyBorder="0" applyProtection="0"/>
    <xf numFmtId="164" fontId="82" fillId="0" borderId="0" applyBorder="0" applyProtection="0"/>
    <xf numFmtId="164" fontId="82" fillId="0" borderId="0" applyBorder="0" applyProtection="0"/>
    <xf numFmtId="165" fontId="82" fillId="0" borderId="0" applyBorder="0" applyProtection="0"/>
    <xf numFmtId="165" fontId="82" fillId="0" borderId="0" applyBorder="0" applyProtection="0"/>
    <xf numFmtId="0" fontId="6" fillId="0" borderId="0" applyBorder="0" applyProtection="0"/>
    <xf numFmtId="0" fontId="7" fillId="0" borderId="0">
      <alignment vertical="top"/>
    </xf>
    <xf numFmtId="0" fontId="8" fillId="0" borderId="0"/>
    <xf numFmtId="0" fontId="9" fillId="0" borderId="0"/>
    <xf numFmtId="9" fontId="82" fillId="0" borderId="0" applyBorder="0" applyProtection="0"/>
    <xf numFmtId="0" fontId="4" fillId="33" borderId="0" applyBorder="0" applyProtection="0"/>
    <xf numFmtId="0" fontId="5" fillId="34" borderId="0" applyBorder="0" applyProtection="0"/>
    <xf numFmtId="0" fontId="4" fillId="33" borderId="0" applyBorder="0" applyProtection="0"/>
    <xf numFmtId="0" fontId="5" fillId="34" borderId="0" applyBorder="0" applyProtection="0"/>
    <xf numFmtId="0" fontId="4" fillId="35" borderId="0" applyBorder="0" applyProtection="0"/>
    <xf numFmtId="0" fontId="5" fillId="36" borderId="0" applyBorder="0" applyProtection="0"/>
    <xf numFmtId="0" fontId="4" fillId="35" borderId="0" applyBorder="0" applyProtection="0"/>
    <xf numFmtId="0" fontId="5" fillId="36" borderId="0" applyBorder="0" applyProtection="0"/>
    <xf numFmtId="0" fontId="4" fillId="37" borderId="0" applyBorder="0" applyProtection="0"/>
    <xf numFmtId="0" fontId="5" fillId="38" borderId="0" applyBorder="0" applyProtection="0"/>
    <xf numFmtId="0" fontId="4" fillId="37" borderId="0" applyBorder="0" applyProtection="0"/>
    <xf numFmtId="0" fontId="5" fillId="38" borderId="0" applyBorder="0" applyProtection="0"/>
    <xf numFmtId="0" fontId="4" fillId="28" borderId="0" applyBorder="0" applyProtection="0"/>
    <xf numFmtId="0" fontId="5" fillId="39" borderId="0" applyBorder="0" applyProtection="0"/>
    <xf numFmtId="0" fontId="4" fillId="28" borderId="0" applyBorder="0" applyProtection="0"/>
    <xf numFmtId="0" fontId="5" fillId="39" borderId="0" applyBorder="0" applyProtection="0"/>
    <xf numFmtId="0" fontId="4" fillId="30" borderId="0" applyBorder="0" applyProtection="0"/>
    <xf numFmtId="0" fontId="5" fillId="40" borderId="0" applyBorder="0" applyProtection="0"/>
    <xf numFmtId="0" fontId="4" fillId="30" borderId="0" applyBorder="0" applyProtection="0"/>
    <xf numFmtId="0" fontId="5" fillId="40" borderId="0" applyBorder="0" applyProtection="0"/>
    <xf numFmtId="0" fontId="4" fillId="41" borderId="0" applyBorder="0" applyProtection="0"/>
    <xf numFmtId="0" fontId="5" fillId="42" borderId="0" applyBorder="0" applyProtection="0"/>
    <xf numFmtId="0" fontId="4" fillId="41" borderId="0" applyBorder="0" applyProtection="0"/>
    <xf numFmtId="0" fontId="5" fillId="42" borderId="0" applyBorder="0" applyProtection="0"/>
    <xf numFmtId="0" fontId="10" fillId="12" borderId="1" applyProtection="0"/>
    <xf numFmtId="0" fontId="11" fillId="12" borderId="1" applyProtection="0"/>
    <xf numFmtId="0" fontId="10" fillId="12" borderId="1" applyProtection="0"/>
    <xf numFmtId="0" fontId="11" fillId="12" borderId="1" applyProtection="0"/>
    <xf numFmtId="0" fontId="12" fillId="43" borderId="2" applyProtection="0"/>
    <xf numFmtId="0" fontId="13" fillId="44" borderId="2" applyProtection="0"/>
    <xf numFmtId="0" fontId="12" fillId="43" borderId="2" applyProtection="0"/>
    <xf numFmtId="0" fontId="13" fillId="44" borderId="2" applyProtection="0"/>
    <xf numFmtId="0" fontId="14" fillId="43" borderId="1" applyProtection="0"/>
    <xf numFmtId="0" fontId="15" fillId="44" borderId="1" applyProtection="0"/>
    <xf numFmtId="0" fontId="14" fillId="43" borderId="1" applyProtection="0"/>
    <xf numFmtId="0" fontId="15" fillId="44" borderId="1" applyProtection="0"/>
    <xf numFmtId="0" fontId="16" fillId="0" borderId="0" applyBorder="0" applyProtection="0"/>
    <xf numFmtId="0" fontId="6" fillId="0" borderId="0" applyBorder="0" applyProtection="0"/>
    <xf numFmtId="0" fontId="6" fillId="0" borderId="0" applyBorder="0" applyProtection="0"/>
    <xf numFmtId="0" fontId="1" fillId="0" borderId="3">
      <alignment horizontal="center" vertical="top" wrapText="1"/>
    </xf>
    <xf numFmtId="0" fontId="17" fillId="0" borderId="4" applyProtection="0"/>
    <xf numFmtId="0" fontId="18" fillId="0" borderId="5" applyProtection="0"/>
    <xf numFmtId="0" fontId="17" fillId="0" borderId="4" applyProtection="0"/>
    <xf numFmtId="0" fontId="18" fillId="0" borderId="5" applyProtection="0"/>
    <xf numFmtId="0" fontId="19" fillId="0" borderId="6" applyProtection="0"/>
    <xf numFmtId="0" fontId="20" fillId="0" borderId="7" applyProtection="0"/>
    <xf numFmtId="0" fontId="19" fillId="0" borderId="6" applyProtection="0"/>
    <xf numFmtId="0" fontId="20" fillId="0" borderId="7" applyProtection="0"/>
    <xf numFmtId="0" fontId="21" fillId="0" borderId="8" applyProtection="0"/>
    <xf numFmtId="0" fontId="22" fillId="0" borderId="9" applyProtection="0"/>
    <xf numFmtId="0" fontId="21" fillId="0" borderId="8" applyProtection="0"/>
    <xf numFmtId="0" fontId="22" fillId="0" borderId="9" applyProtection="0"/>
    <xf numFmtId="0" fontId="21" fillId="0" borderId="0" applyBorder="0" applyProtection="0"/>
    <xf numFmtId="0" fontId="22" fillId="0" borderId="0" applyBorder="0" applyProtection="0"/>
    <xf numFmtId="0" fontId="21" fillId="0" borderId="0" applyBorder="0" applyProtection="0"/>
    <xf numFmtId="0" fontId="22" fillId="0" borderId="0" applyBorder="0" applyProtection="0"/>
    <xf numFmtId="0" fontId="23" fillId="0" borderId="10" applyProtection="0"/>
    <xf numFmtId="0" fontId="24" fillId="0" borderId="11" applyProtection="0"/>
    <xf numFmtId="0" fontId="23" fillId="0" borderId="10" applyProtection="0"/>
    <xf numFmtId="0" fontId="24" fillId="0" borderId="11" applyProtection="0"/>
    <xf numFmtId="0" fontId="25" fillId="45" borderId="12" applyProtection="0"/>
    <xf numFmtId="0" fontId="26" fillId="46" borderId="12" applyProtection="0"/>
    <xf numFmtId="0" fontId="25" fillId="45" borderId="12" applyProtection="0"/>
    <xf numFmtId="0" fontId="26" fillId="46" borderId="12" applyProtection="0"/>
    <xf numFmtId="0" fontId="27" fillId="0" borderId="0" applyBorder="0" applyProtection="0"/>
    <xf numFmtId="0" fontId="28" fillId="47" borderId="0" applyBorder="0" applyProtection="0"/>
    <xf numFmtId="0" fontId="29" fillId="48" borderId="0" applyBorder="0" applyProtection="0"/>
    <xf numFmtId="0" fontId="28" fillId="47" borderId="0" applyBorder="0" applyProtection="0"/>
    <xf numFmtId="0" fontId="29" fillId="48" borderId="0" applyBorder="0" applyProtection="0"/>
    <xf numFmtId="0" fontId="30" fillId="0" borderId="0"/>
    <xf numFmtId="0" fontId="30" fillId="0" borderId="0"/>
    <xf numFmtId="0" fontId="30"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0" fillId="0" borderId="0"/>
    <xf numFmtId="0" fontId="8" fillId="0" borderId="0"/>
    <xf numFmtId="0" fontId="30" fillId="0" borderId="0"/>
    <xf numFmtId="0" fontId="31" fillId="0" borderId="0"/>
    <xf numFmtId="0" fontId="32" fillId="0" borderId="0"/>
    <xf numFmtId="0" fontId="31" fillId="0" borderId="0"/>
    <xf numFmtId="0" fontId="30" fillId="0" borderId="0"/>
    <xf numFmtId="0" fontId="8" fillId="0" borderId="0"/>
    <xf numFmtId="0" fontId="8" fillId="0" borderId="0"/>
    <xf numFmtId="0" fontId="8" fillId="0" borderId="0"/>
    <xf numFmtId="0" fontId="8"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8" fillId="0" borderId="0"/>
    <xf numFmtId="0" fontId="30" fillId="0" borderId="0"/>
    <xf numFmtId="0" fontId="30" fillId="0" borderId="0"/>
    <xf numFmtId="0" fontId="8" fillId="0" borderId="0"/>
    <xf numFmtId="0" fontId="8"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4" fillId="4" borderId="0" applyBorder="0" applyProtection="0"/>
    <xf numFmtId="0" fontId="35" fillId="49" borderId="0" applyBorder="0" applyProtection="0"/>
    <xf numFmtId="0" fontId="34" fillId="4" borderId="0" applyBorder="0" applyProtection="0"/>
    <xf numFmtId="0" fontId="35" fillId="49" borderId="0" applyBorder="0" applyProtection="0"/>
    <xf numFmtId="0" fontId="36" fillId="0" borderId="0" applyBorder="0" applyProtection="0"/>
    <xf numFmtId="0" fontId="37" fillId="0" borderId="0" applyBorder="0" applyProtection="0"/>
    <xf numFmtId="0" fontId="36" fillId="0" borderId="0" applyBorder="0" applyProtection="0"/>
    <xf numFmtId="0" fontId="37" fillId="0" borderId="0" applyBorder="0" applyProtection="0"/>
    <xf numFmtId="0" fontId="82" fillId="50" borderId="13" applyProtection="0"/>
    <xf numFmtId="0" fontId="82" fillId="50" borderId="14" applyProtection="0"/>
    <xf numFmtId="0" fontId="82" fillId="50" borderId="13" applyProtection="0"/>
    <xf numFmtId="0" fontId="82" fillId="50" borderId="14" applyProtection="0"/>
    <xf numFmtId="9" fontId="82" fillId="0" borderId="0" applyBorder="0" applyProtection="0"/>
    <xf numFmtId="9" fontId="82" fillId="0" borderId="0" applyBorder="0" applyProtection="0"/>
    <xf numFmtId="9" fontId="82" fillId="0" borderId="0" applyBorder="0" applyProtection="0"/>
    <xf numFmtId="9" fontId="82" fillId="0" borderId="0" applyBorder="0" applyProtection="0"/>
    <xf numFmtId="9" fontId="82" fillId="0" borderId="0" applyBorder="0" applyProtection="0"/>
    <xf numFmtId="9" fontId="82" fillId="0" borderId="0" applyBorder="0" applyProtection="0"/>
    <xf numFmtId="0" fontId="38" fillId="0" borderId="15" applyProtection="0"/>
    <xf numFmtId="0" fontId="39" fillId="0" borderId="16" applyProtection="0"/>
    <xf numFmtId="0" fontId="38" fillId="0" borderId="15" applyProtection="0"/>
    <xf numFmtId="0" fontId="39" fillId="0" borderId="16" applyProtection="0"/>
    <xf numFmtId="0" fontId="40" fillId="0" borderId="0" applyBorder="0" applyProtection="0"/>
    <xf numFmtId="0" fontId="41" fillId="0" borderId="0" applyBorder="0" applyProtection="0"/>
    <xf numFmtId="0" fontId="40" fillId="0" borderId="0" applyBorder="0" applyProtection="0"/>
    <xf numFmtId="0" fontId="41" fillId="0" borderId="0" applyBorder="0" applyProtection="0"/>
    <xf numFmtId="164" fontId="82" fillId="0" borderId="0" applyBorder="0" applyProtection="0"/>
    <xf numFmtId="166" fontId="82" fillId="0" borderId="0" applyBorder="0" applyProtection="0"/>
    <xf numFmtId="167" fontId="82" fillId="0" borderId="0" applyBorder="0" applyProtection="0"/>
    <xf numFmtId="168" fontId="82" fillId="0" borderId="0" applyBorder="0" applyProtection="0"/>
    <xf numFmtId="168" fontId="82" fillId="0" borderId="0" applyBorder="0" applyProtection="0"/>
    <xf numFmtId="168" fontId="82" fillId="0" borderId="0" applyBorder="0" applyProtection="0"/>
    <xf numFmtId="0" fontId="42" fillId="6" borderId="0" applyBorder="0" applyProtection="0"/>
    <xf numFmtId="0" fontId="43" fillId="51" borderId="0" applyBorder="0" applyProtection="0"/>
    <xf numFmtId="0" fontId="42" fillId="6" borderId="0" applyBorder="0" applyProtection="0"/>
    <xf numFmtId="0" fontId="43" fillId="51" borderId="0" applyBorder="0" applyProtection="0"/>
    <xf numFmtId="49" fontId="1" fillId="0" borderId="17">
      <alignment horizontal="center" vertical="center" wrapText="1"/>
    </xf>
  </cellStyleXfs>
  <cellXfs count="620">
    <xf numFmtId="0" fontId="0" fillId="0" borderId="0" xfId="0"/>
    <xf numFmtId="0" fontId="30" fillId="0" borderId="0" xfId="191" applyAlignment="1">
      <alignment horizontal="center"/>
    </xf>
    <xf numFmtId="0" fontId="30" fillId="0" borderId="0" xfId="191"/>
    <xf numFmtId="0" fontId="44" fillId="52" borderId="0" xfId="191" applyFont="1" applyFill="1" applyBorder="1" applyAlignment="1">
      <alignment horizontal="left" vertical="center"/>
    </xf>
    <xf numFmtId="0" fontId="45" fillId="0" borderId="18" xfId="187" applyFont="1" applyBorder="1" applyAlignment="1">
      <alignment horizontal="center" vertical="center" wrapText="1"/>
    </xf>
    <xf numFmtId="0" fontId="46" fillId="0" borderId="19" xfId="187" applyFont="1" applyBorder="1" applyAlignment="1">
      <alignment horizontal="center" vertical="center" wrapText="1"/>
    </xf>
    <xf numFmtId="49" fontId="30" fillId="0" borderId="20" xfId="195" applyNumberFormat="1" applyFont="1" applyBorder="1" applyAlignment="1">
      <alignment horizontal="center" vertical="center" wrapText="1"/>
    </xf>
    <xf numFmtId="0" fontId="8" fillId="0" borderId="21" xfId="195" applyFont="1" applyBorder="1" applyAlignment="1">
      <alignment horizontal="center" vertical="center" wrapText="1"/>
    </xf>
    <xf numFmtId="0" fontId="47" fillId="0" borderId="21" xfId="195" applyFont="1" applyBorder="1" applyAlignment="1">
      <alignment horizontal="center" vertical="center" wrapText="1"/>
    </xf>
    <xf numFmtId="2" fontId="8" fillId="0" borderId="21" xfId="195" applyNumberFormat="1" applyFont="1" applyBorder="1" applyAlignment="1">
      <alignment horizontal="center" vertical="center" wrapText="1"/>
    </xf>
    <xf numFmtId="1" fontId="8" fillId="0" borderId="22" xfId="195" applyNumberFormat="1" applyFont="1" applyBorder="1" applyAlignment="1">
      <alignment horizontal="center" vertical="center" wrapText="1"/>
    </xf>
    <xf numFmtId="49" fontId="30" fillId="0" borderId="0" xfId="195" applyNumberFormat="1" applyFont="1" applyBorder="1" applyAlignment="1">
      <alignment horizontal="center" vertical="center" wrapText="1"/>
    </xf>
    <xf numFmtId="0" fontId="30" fillId="0" borderId="21" xfId="195" applyFont="1" applyBorder="1" applyAlignment="1">
      <alignment horizontal="center" vertical="center" wrapText="1"/>
    </xf>
    <xf numFmtId="2" fontId="30" fillId="0" borderId="21" xfId="195" applyNumberFormat="1" applyFont="1" applyBorder="1" applyAlignment="1">
      <alignment horizontal="center" vertical="center" wrapText="1"/>
    </xf>
    <xf numFmtId="0" fontId="30" fillId="0" borderId="0" xfId="191" applyFont="1"/>
    <xf numFmtId="14" fontId="48" fillId="0" borderId="23" xfId="191" applyNumberFormat="1" applyFont="1" applyBorder="1" applyAlignment="1">
      <alignment horizontal="center" vertical="center"/>
    </xf>
    <xf numFmtId="0" fontId="0" fillId="0" borderId="0" xfId="0" applyAlignment="1">
      <alignment horizontal="center"/>
    </xf>
    <xf numFmtId="14" fontId="45" fillId="0" borderId="24" xfId="191" applyNumberFormat="1" applyFont="1" applyBorder="1" applyAlignment="1">
      <alignment horizontal="center" vertical="center"/>
    </xf>
    <xf numFmtId="0" fontId="46" fillId="0" borderId="21" xfId="195" applyFont="1" applyBorder="1" applyAlignment="1">
      <alignment horizontal="center" vertical="center" wrapText="1"/>
    </xf>
    <xf numFmtId="0" fontId="49" fillId="0" borderId="21" xfId="195" applyFont="1" applyBorder="1" applyAlignment="1">
      <alignment horizontal="center" vertical="center" wrapText="1"/>
    </xf>
    <xf numFmtId="2" fontId="46" fillId="0" borderId="21" xfId="195" applyNumberFormat="1" applyFont="1" applyBorder="1" applyAlignment="1">
      <alignment horizontal="center" vertical="center" wrapText="1"/>
    </xf>
    <xf numFmtId="1" fontId="46" fillId="0" borderId="22" xfId="195" applyNumberFormat="1" applyFont="1" applyBorder="1" applyAlignment="1">
      <alignment horizontal="center" vertical="center" wrapText="1"/>
    </xf>
    <xf numFmtId="0" fontId="51" fillId="0" borderId="0" xfId="191" applyFont="1"/>
    <xf numFmtId="0" fontId="50" fillId="0" borderId="0" xfId="191" applyFont="1" applyAlignment="1">
      <alignment horizontal="left"/>
    </xf>
    <xf numFmtId="0" fontId="52" fillId="0" borderId="0" xfId="3" applyFont="1" applyBorder="1" applyAlignment="1" applyProtection="1"/>
    <xf numFmtId="0" fontId="31" fillId="0" borderId="0" xfId="195"/>
    <xf numFmtId="0" fontId="44" fillId="14" borderId="0" xfId="175" applyFont="1" applyFill="1" applyBorder="1" applyAlignment="1">
      <alignment horizontal="left" vertical="center" wrapText="1"/>
    </xf>
    <xf numFmtId="0" fontId="46" fillId="0" borderId="18" xfId="195" applyFont="1" applyBorder="1" applyAlignment="1">
      <alignment horizontal="center" vertical="center" wrapText="1"/>
    </xf>
    <xf numFmtId="0" fontId="46" fillId="0" borderId="29" xfId="195" applyFont="1" applyBorder="1" applyAlignment="1">
      <alignment horizontal="center" vertical="center" wrapText="1"/>
    </xf>
    <xf numFmtId="0" fontId="49" fillId="0" borderId="30" xfId="195" applyFont="1" applyBorder="1" applyAlignment="1">
      <alignment horizontal="center" vertical="center" wrapText="1"/>
    </xf>
    <xf numFmtId="0" fontId="46" fillId="0" borderId="30" xfId="195" applyFont="1" applyBorder="1" applyAlignment="1">
      <alignment horizontal="center" vertical="center" wrapText="1"/>
    </xf>
    <xf numFmtId="14" fontId="8" fillId="0" borderId="20" xfId="195" applyNumberFormat="1" applyFont="1" applyBorder="1" applyAlignment="1">
      <alignment horizontal="center" vertical="center" wrapText="1"/>
    </xf>
    <xf numFmtId="0" fontId="46" fillId="0" borderId="31" xfId="195" applyFont="1" applyBorder="1" applyAlignment="1">
      <alignment horizontal="center" vertical="center" wrapText="1"/>
    </xf>
    <xf numFmtId="0" fontId="8" fillId="0" borderId="31" xfId="195" applyFont="1" applyBorder="1" applyAlignment="1">
      <alignment horizontal="center" vertical="center" wrapText="1"/>
    </xf>
    <xf numFmtId="0" fontId="8" fillId="0" borderId="32" xfId="195" applyFont="1" applyBorder="1" applyAlignment="1">
      <alignment horizontal="center" vertical="center" wrapText="1"/>
    </xf>
    <xf numFmtId="14" fontId="47" fillId="0" borderId="20" xfId="195" applyNumberFormat="1" applyFont="1" applyBorder="1" applyAlignment="1">
      <alignment horizontal="right" vertical="center" wrapText="1"/>
    </xf>
    <xf numFmtId="0" fontId="49" fillId="0" borderId="31" xfId="195" applyFont="1" applyBorder="1" applyAlignment="1">
      <alignment horizontal="center" vertical="center" wrapText="1"/>
    </xf>
    <xf numFmtId="0" fontId="47" fillId="0" borderId="31" xfId="195" applyFont="1" applyBorder="1" applyAlignment="1">
      <alignment horizontal="center" vertical="center" wrapText="1"/>
    </xf>
    <xf numFmtId="0" fontId="47" fillId="0" borderId="32" xfId="195" applyFont="1" applyBorder="1" applyAlignment="1">
      <alignment horizontal="center" vertical="center" wrapText="1"/>
    </xf>
    <xf numFmtId="0" fontId="49" fillId="0" borderId="32" xfId="195" applyFont="1" applyBorder="1" applyAlignment="1">
      <alignment horizontal="center" vertical="center" wrapText="1"/>
    </xf>
    <xf numFmtId="0" fontId="46" fillId="0" borderId="33" xfId="195" applyFont="1" applyBorder="1" applyAlignment="1">
      <alignment horizontal="center" vertical="center" wrapText="1"/>
    </xf>
    <xf numFmtId="0" fontId="8" fillId="0" borderId="34" xfId="195" applyFont="1" applyBorder="1" applyAlignment="1">
      <alignment horizontal="center" vertical="center" wrapText="1"/>
    </xf>
    <xf numFmtId="0" fontId="8" fillId="0" borderId="33" xfId="195" applyFont="1" applyBorder="1" applyAlignment="1">
      <alignment horizontal="center" vertical="center" wrapText="1"/>
    </xf>
    <xf numFmtId="0" fontId="49" fillId="0" borderId="28" xfId="195" applyFont="1" applyBorder="1" applyAlignment="1">
      <alignment horizontal="center" vertical="center" wrapText="1"/>
    </xf>
    <xf numFmtId="0" fontId="47" fillId="0" borderId="27" xfId="195" applyFont="1" applyBorder="1" applyAlignment="1">
      <alignment horizontal="center" vertical="center" wrapText="1"/>
    </xf>
    <xf numFmtId="0" fontId="47" fillId="0" borderId="28" xfId="195" applyFont="1" applyBorder="1" applyAlignment="1">
      <alignment horizontal="center" vertical="center" wrapText="1"/>
    </xf>
    <xf numFmtId="170" fontId="49" fillId="0" borderId="36" xfId="195" applyNumberFormat="1" applyFont="1" applyBorder="1" applyAlignment="1">
      <alignment horizontal="center" vertical="center" wrapText="1"/>
    </xf>
    <xf numFmtId="170" fontId="47" fillId="0" borderId="37" xfId="195" applyNumberFormat="1" applyFont="1" applyBorder="1" applyAlignment="1">
      <alignment horizontal="center" vertical="center" wrapText="1"/>
    </xf>
    <xf numFmtId="170" fontId="47" fillId="0" borderId="36" xfId="195" applyNumberFormat="1" applyFont="1" applyBorder="1" applyAlignment="1">
      <alignment horizontal="center" vertical="center" wrapText="1"/>
    </xf>
    <xf numFmtId="1" fontId="49" fillId="0" borderId="39" xfId="195" applyNumberFormat="1" applyFont="1" applyBorder="1" applyAlignment="1">
      <alignment horizontal="center" vertical="center" wrapText="1"/>
    </xf>
    <xf numFmtId="1" fontId="47" fillId="0" borderId="40" xfId="195" applyNumberFormat="1" applyFont="1" applyBorder="1" applyAlignment="1">
      <alignment horizontal="center" vertical="center" wrapText="1"/>
    </xf>
    <xf numFmtId="1" fontId="47" fillId="0" borderId="39" xfId="195" applyNumberFormat="1" applyFont="1" applyBorder="1" applyAlignment="1">
      <alignment horizontal="center" vertical="center" wrapText="1"/>
    </xf>
    <xf numFmtId="1" fontId="47" fillId="0" borderId="41" xfId="195" applyNumberFormat="1" applyFont="1" applyBorder="1" applyAlignment="1">
      <alignment horizontal="center" vertical="center" wrapText="1"/>
    </xf>
    <xf numFmtId="14" fontId="30" fillId="0" borderId="0" xfId="195" applyNumberFormat="1" applyFont="1" applyBorder="1" applyAlignment="1">
      <alignment horizontal="center" vertical="center" wrapText="1"/>
    </xf>
    <xf numFmtId="0" fontId="53" fillId="0" borderId="0" xfId="195" applyFont="1" applyAlignment="1">
      <alignment horizontal="center"/>
    </xf>
    <xf numFmtId="170" fontId="49" fillId="0" borderId="29" xfId="195" applyNumberFormat="1" applyFont="1" applyBorder="1" applyAlignment="1">
      <alignment horizontal="center" vertical="center" wrapText="1"/>
    </xf>
    <xf numFmtId="170" fontId="47" fillId="0" borderId="29" xfId="195" applyNumberFormat="1" applyFont="1" applyBorder="1" applyAlignment="1">
      <alignment horizontal="center" vertical="center" wrapText="1"/>
    </xf>
    <xf numFmtId="170" fontId="47" fillId="0" borderId="30" xfId="195" applyNumberFormat="1" applyFont="1" applyBorder="1" applyAlignment="1">
      <alignment horizontal="center" vertical="center" wrapText="1"/>
    </xf>
    <xf numFmtId="0" fontId="55" fillId="0" borderId="0" xfId="175" applyFont="1" applyBorder="1" applyAlignment="1">
      <alignment horizontal="center" vertical="center" wrapText="1"/>
    </xf>
    <xf numFmtId="0" fontId="44" fillId="53" borderId="0" xfId="156" applyFont="1" applyFill="1" applyBorder="1" applyAlignment="1">
      <alignment horizontal="left"/>
    </xf>
    <xf numFmtId="0" fontId="30" fillId="0" borderId="45" xfId="156" applyFont="1" applyBorder="1" applyAlignment="1">
      <alignment horizontal="center" vertical="center" wrapText="1"/>
    </xf>
    <xf numFmtId="0" fontId="45" fillId="0" borderId="45" xfId="156" applyFont="1" applyBorder="1" applyAlignment="1">
      <alignment horizontal="center" vertical="center" wrapText="1"/>
    </xf>
    <xf numFmtId="0" fontId="45" fillId="0" borderId="46" xfId="156" applyFont="1" applyBorder="1" applyAlignment="1">
      <alignment horizontal="center" vertical="center" wrapText="1"/>
    </xf>
    <xf numFmtId="0" fontId="45" fillId="0" borderId="47" xfId="156" applyFont="1" applyBorder="1" applyAlignment="1">
      <alignment horizontal="center" vertical="center"/>
    </xf>
    <xf numFmtId="0" fontId="30" fillId="0" borderId="44" xfId="156" applyBorder="1" applyAlignment="1">
      <alignment horizontal="center" vertical="center"/>
    </xf>
    <xf numFmtId="0" fontId="30" fillId="0" borderId="44" xfId="156" applyFont="1" applyBorder="1" applyAlignment="1">
      <alignment horizontal="center" vertical="center"/>
    </xf>
    <xf numFmtId="0" fontId="45" fillId="0" borderId="44" xfId="156" applyFont="1" applyBorder="1" applyAlignment="1">
      <alignment horizontal="center" vertical="center"/>
    </xf>
    <xf numFmtId="0" fontId="49" fillId="0" borderId="33" xfId="195" applyFont="1" applyBorder="1" applyAlignment="1">
      <alignment horizontal="center" vertical="center" wrapText="1"/>
    </xf>
    <xf numFmtId="0" fontId="31" fillId="0" borderId="0" xfId="195" applyFont="1"/>
    <xf numFmtId="0" fontId="49" fillId="0" borderId="28" xfId="195" applyFont="1" applyBorder="1" applyAlignment="1">
      <alignment horizontal="center" vertical="center" wrapText="1"/>
    </xf>
    <xf numFmtId="0" fontId="45" fillId="0" borderId="0" xfId="156" applyFont="1" applyBorder="1" applyAlignment="1">
      <alignment vertical="center" wrapText="1"/>
    </xf>
    <xf numFmtId="1" fontId="49" fillId="0" borderId="41" xfId="195" applyNumberFormat="1" applyFont="1" applyBorder="1" applyAlignment="1">
      <alignment horizontal="center" vertical="center" wrapText="1"/>
    </xf>
    <xf numFmtId="0" fontId="8" fillId="0" borderId="45" xfId="195" applyFont="1" applyBorder="1" applyAlignment="1">
      <alignment horizontal="center" vertical="center" wrapText="1"/>
    </xf>
    <xf numFmtId="0" fontId="30" fillId="0" borderId="45" xfId="156" applyBorder="1" applyAlignment="1">
      <alignment horizontal="center" vertical="center"/>
    </xf>
    <xf numFmtId="0" fontId="30" fillId="0" borderId="45" xfId="156" applyFont="1" applyBorder="1" applyAlignment="1">
      <alignment horizontal="center" vertical="center"/>
    </xf>
    <xf numFmtId="170" fontId="49" fillId="0" borderId="30" xfId="195" applyNumberFormat="1" applyFont="1" applyBorder="1" applyAlignment="1">
      <alignment horizontal="center" vertical="center" wrapText="1"/>
    </xf>
    <xf numFmtId="0" fontId="44" fillId="10" borderId="0" xfId="175" applyFont="1" applyFill="1" applyBorder="1" applyAlignment="1">
      <alignment horizontal="left" vertical="center" wrapText="1"/>
    </xf>
    <xf numFmtId="0" fontId="45" fillId="0" borderId="26" xfId="195" applyFont="1" applyBorder="1" applyAlignment="1">
      <alignment horizontal="center" vertical="center" wrapText="1"/>
    </xf>
    <xf numFmtId="0" fontId="53" fillId="0" borderId="48" xfId="195" applyFont="1" applyBorder="1" applyAlignment="1">
      <alignment horizontal="center" vertical="center" wrapText="1"/>
    </xf>
    <xf numFmtId="1" fontId="31" fillId="0" borderId="0" xfId="195" applyNumberFormat="1"/>
    <xf numFmtId="0" fontId="31" fillId="0" borderId="0" xfId="195" applyBorder="1"/>
    <xf numFmtId="10" fontId="48" fillId="0" borderId="0" xfId="195" applyNumberFormat="1" applyFont="1" applyBorder="1" applyAlignment="1">
      <alignment horizontal="center" vertical="center" wrapText="1"/>
    </xf>
    <xf numFmtId="10" fontId="31" fillId="0" borderId="0" xfId="195" applyNumberFormat="1" applyBorder="1"/>
    <xf numFmtId="14" fontId="8" fillId="0" borderId="49" xfId="195" applyNumberFormat="1" applyFont="1" applyBorder="1" applyAlignment="1">
      <alignment horizontal="center" vertical="center" wrapText="1"/>
    </xf>
    <xf numFmtId="0" fontId="45" fillId="0" borderId="27" xfId="195" applyFont="1" applyBorder="1" applyAlignment="1">
      <alignment horizontal="center" vertical="center" wrapText="1"/>
    </xf>
    <xf numFmtId="0" fontId="31" fillId="0" borderId="27" xfId="195" applyBorder="1" applyAlignment="1">
      <alignment horizontal="center" vertical="center"/>
    </xf>
    <xf numFmtId="0" fontId="31" fillId="0" borderId="28" xfId="195" applyBorder="1" applyAlignment="1">
      <alignment horizontal="center" vertical="center"/>
    </xf>
    <xf numFmtId="14" fontId="8" fillId="0" borderId="20" xfId="195" applyNumberFormat="1" applyFont="1" applyBorder="1" applyAlignment="1">
      <alignment horizontal="right" vertical="center" wrapText="1"/>
    </xf>
    <xf numFmtId="0" fontId="45" fillId="0" borderId="40" xfId="195" applyFont="1" applyBorder="1" applyAlignment="1">
      <alignment horizontal="center" vertical="center" wrapText="1"/>
    </xf>
    <xf numFmtId="0" fontId="31" fillId="0" borderId="40" xfId="195" applyBorder="1" applyAlignment="1">
      <alignment horizontal="center" vertical="center"/>
    </xf>
    <xf numFmtId="0" fontId="31" fillId="0" borderId="50" xfId="195" applyBorder="1" applyAlignment="1">
      <alignment horizontal="center" vertical="center"/>
    </xf>
    <xf numFmtId="0" fontId="45" fillId="0" borderId="31" xfId="195" applyFont="1" applyBorder="1" applyAlignment="1">
      <alignment horizontal="center" vertical="center" wrapText="1"/>
    </xf>
    <xf numFmtId="0" fontId="31" fillId="0" borderId="31" xfId="195" applyFont="1" applyBorder="1" applyAlignment="1">
      <alignment horizontal="center" vertical="center"/>
    </xf>
    <xf numFmtId="0" fontId="31" fillId="0" borderId="32" xfId="195" applyFont="1" applyBorder="1" applyAlignment="1">
      <alignment horizontal="center" vertical="center"/>
    </xf>
    <xf numFmtId="14" fontId="8" fillId="0" borderId="51" xfId="195" applyNumberFormat="1" applyFont="1" applyBorder="1" applyAlignment="1">
      <alignment horizontal="center" vertical="center" wrapText="1"/>
    </xf>
    <xf numFmtId="0" fontId="46" fillId="0" borderId="29" xfId="195" applyFont="1" applyBorder="1" applyAlignment="1">
      <alignment horizontal="center" vertical="center" wrapText="1"/>
    </xf>
    <xf numFmtId="0" fontId="31" fillId="54" borderId="29" xfId="195" applyFill="1" applyBorder="1" applyAlignment="1">
      <alignment horizontal="center" vertical="center"/>
    </xf>
    <xf numFmtId="171" fontId="31" fillId="0" borderId="0" xfId="195" applyNumberFormat="1"/>
    <xf numFmtId="0" fontId="57" fillId="0" borderId="0" xfId="195" applyFont="1"/>
    <xf numFmtId="0" fontId="8" fillId="0" borderId="0" xfId="195" applyFont="1" applyBorder="1" applyAlignment="1">
      <alignment horizontal="center" vertical="center" wrapText="1"/>
    </xf>
    <xf numFmtId="170" fontId="30" fillId="0" borderId="0" xfId="195" applyNumberFormat="1" applyFont="1" applyBorder="1" applyAlignment="1">
      <alignment horizontal="center" vertical="center" wrapText="1"/>
    </xf>
    <xf numFmtId="0" fontId="58" fillId="0" borderId="0" xfId="195" applyFont="1"/>
    <xf numFmtId="0" fontId="56" fillId="0" borderId="0" xfId="195" applyFont="1" applyBorder="1" applyAlignment="1"/>
    <xf numFmtId="0" fontId="6" fillId="0" borderId="0" xfId="3" applyFont="1" applyBorder="1" applyAlignment="1" applyProtection="1">
      <alignment horizontal="center"/>
    </xf>
    <xf numFmtId="0" fontId="30" fillId="53" borderId="0" xfId="191" applyFont="1" applyFill="1"/>
    <xf numFmtId="0" fontId="45" fillId="0" borderId="18" xfId="191" applyFont="1" applyBorder="1" applyAlignment="1">
      <alignment horizontal="center" vertical="center" wrapText="1"/>
    </xf>
    <xf numFmtId="0" fontId="45" fillId="0" borderId="26" xfId="191" applyFont="1" applyBorder="1" applyAlignment="1">
      <alignment horizontal="center" vertical="center" wrapText="1"/>
    </xf>
    <xf numFmtId="0" fontId="45" fillId="55" borderId="19" xfId="191" applyFont="1" applyFill="1" applyBorder="1" applyAlignment="1">
      <alignment horizontal="center" vertical="center" wrapText="1"/>
    </xf>
    <xf numFmtId="0" fontId="45" fillId="0" borderId="0" xfId="191" applyFont="1" applyAlignment="1">
      <alignment horizontal="center" vertical="center" wrapText="1"/>
    </xf>
    <xf numFmtId="0" fontId="45" fillId="5" borderId="19" xfId="191" applyFont="1" applyFill="1" applyBorder="1" applyAlignment="1">
      <alignment horizontal="center" vertical="center" wrapText="1"/>
    </xf>
    <xf numFmtId="0" fontId="45" fillId="7" borderId="19" xfId="191" applyFont="1" applyFill="1" applyBorder="1" applyAlignment="1">
      <alignment horizontal="center" vertical="center" wrapText="1"/>
    </xf>
    <xf numFmtId="0" fontId="45" fillId="13" borderId="19" xfId="191" applyFont="1" applyFill="1" applyBorder="1" applyAlignment="1">
      <alignment horizontal="center" vertical="center" wrapText="1"/>
    </xf>
    <xf numFmtId="0" fontId="45" fillId="11" borderId="19" xfId="191" applyFont="1" applyFill="1" applyBorder="1" applyAlignment="1">
      <alignment horizontal="center" vertical="center" wrapText="1"/>
    </xf>
    <xf numFmtId="0" fontId="46" fillId="0" borderId="49" xfId="191" applyFont="1" applyBorder="1" applyAlignment="1">
      <alignment vertical="center" wrapText="1"/>
    </xf>
    <xf numFmtId="0" fontId="46" fillId="0" borderId="27" xfId="191" applyFont="1" applyBorder="1" applyAlignment="1">
      <alignment horizontal="right" vertical="center" wrapText="1"/>
    </xf>
    <xf numFmtId="10" fontId="46" fillId="0" borderId="28" xfId="191" applyNumberFormat="1" applyFont="1" applyBorder="1" applyAlignment="1">
      <alignment horizontal="right" vertical="center" wrapText="1"/>
    </xf>
    <xf numFmtId="10" fontId="49" fillId="0" borderId="0" xfId="191" applyNumberFormat="1" applyFont="1" applyBorder="1" applyAlignment="1">
      <alignment horizontal="right" vertical="center" wrapText="1"/>
    </xf>
    <xf numFmtId="10" fontId="46" fillId="0" borderId="0" xfId="191" applyNumberFormat="1" applyFont="1" applyBorder="1" applyAlignment="1">
      <alignment horizontal="right" vertical="center" wrapText="1"/>
    </xf>
    <xf numFmtId="10" fontId="8" fillId="0" borderId="0" xfId="191" applyNumberFormat="1" applyFont="1" applyBorder="1" applyAlignment="1">
      <alignment horizontal="right" vertical="center" wrapText="1"/>
    </xf>
    <xf numFmtId="0" fontId="45" fillId="0" borderId="0" xfId="191" applyFont="1" applyAlignment="1">
      <alignment vertical="center"/>
    </xf>
    <xf numFmtId="0" fontId="8" fillId="0" borderId="20" xfId="191" applyFont="1" applyBorder="1" applyAlignment="1">
      <alignment vertical="center" wrapText="1"/>
    </xf>
    <xf numFmtId="0" fontId="8" fillId="0" borderId="31" xfId="191" applyFont="1" applyBorder="1" applyAlignment="1">
      <alignment horizontal="right" vertical="center" wrapText="1"/>
    </xf>
    <xf numFmtId="10" fontId="8" fillId="0" borderId="32" xfId="191" applyNumberFormat="1" applyFont="1" applyBorder="1" applyAlignment="1">
      <alignment horizontal="right" vertical="center" wrapText="1"/>
    </xf>
    <xf numFmtId="0" fontId="8" fillId="31" borderId="20" xfId="191" applyFont="1" applyFill="1" applyBorder="1" applyAlignment="1">
      <alignment vertical="center" wrapText="1"/>
    </xf>
    <xf numFmtId="0" fontId="30" fillId="0" borderId="0" xfId="191" applyFont="1" applyAlignment="1">
      <alignment vertical="center"/>
    </xf>
    <xf numFmtId="0" fontId="8" fillId="56" borderId="20" xfId="191" applyFont="1" applyFill="1" applyBorder="1" applyAlignment="1">
      <alignment vertical="center" wrapText="1"/>
    </xf>
    <xf numFmtId="0" fontId="8" fillId="23" borderId="20" xfId="191" applyFont="1" applyFill="1" applyBorder="1" applyAlignment="1">
      <alignment vertical="center" wrapText="1"/>
    </xf>
    <xf numFmtId="0" fontId="8" fillId="20" borderId="20" xfId="191" applyFont="1" applyFill="1" applyBorder="1" applyAlignment="1">
      <alignment vertical="center" wrapText="1"/>
    </xf>
    <xf numFmtId="0" fontId="8" fillId="26" borderId="20" xfId="191" applyFont="1" applyFill="1" applyBorder="1" applyAlignment="1">
      <alignment vertical="center" wrapText="1"/>
    </xf>
    <xf numFmtId="0" fontId="49" fillId="0" borderId="51" xfId="191" applyFont="1" applyBorder="1" applyAlignment="1">
      <alignment vertical="center" wrapText="1"/>
    </xf>
    <xf numFmtId="3" fontId="49" fillId="0" borderId="29" xfId="191" applyNumberFormat="1" applyFont="1" applyBorder="1" applyAlignment="1">
      <alignment horizontal="right" vertical="center"/>
    </xf>
    <xf numFmtId="10" fontId="49" fillId="0" borderId="30" xfId="191" applyNumberFormat="1" applyFont="1" applyBorder="1" applyAlignment="1">
      <alignment horizontal="right" vertical="center" wrapText="1"/>
    </xf>
    <xf numFmtId="0" fontId="47" fillId="20" borderId="20" xfId="191" applyFont="1" applyFill="1" applyBorder="1" applyAlignment="1">
      <alignment vertical="center" wrapText="1"/>
    </xf>
    <xf numFmtId="0" fontId="47" fillId="0" borderId="0" xfId="191" applyFont="1" applyBorder="1" applyAlignment="1">
      <alignment horizontal="right" vertical="center" wrapText="1"/>
    </xf>
    <xf numFmtId="10" fontId="47" fillId="0" borderId="0" xfId="191" applyNumberFormat="1" applyFont="1" applyBorder="1" applyAlignment="1">
      <alignment horizontal="right" vertical="center" wrapText="1"/>
    </xf>
    <xf numFmtId="0" fontId="47" fillId="56" borderId="20" xfId="191" applyFont="1" applyFill="1" applyBorder="1" applyAlignment="1">
      <alignment vertical="center" wrapText="1"/>
    </xf>
    <xf numFmtId="10" fontId="47" fillId="0" borderId="32" xfId="191" applyNumberFormat="1" applyFont="1" applyBorder="1" applyAlignment="1">
      <alignment horizontal="right" vertical="center" wrapText="1"/>
    </xf>
    <xf numFmtId="0" fontId="47" fillId="23" borderId="20" xfId="191" applyFont="1" applyFill="1" applyBorder="1" applyAlignment="1">
      <alignment vertical="center" wrapText="1"/>
    </xf>
    <xf numFmtId="0" fontId="47" fillId="57" borderId="20" xfId="191" applyFont="1" applyFill="1" applyBorder="1" applyAlignment="1">
      <alignment vertical="center" wrapText="1"/>
    </xf>
    <xf numFmtId="0" fontId="48" fillId="0" borderId="0" xfId="191" applyFont="1"/>
    <xf numFmtId="0" fontId="47" fillId="43" borderId="20" xfId="191" applyFont="1" applyFill="1" applyBorder="1" applyAlignment="1">
      <alignment vertical="center" wrapText="1"/>
    </xf>
    <xf numFmtId="0" fontId="47" fillId="0" borderId="31" xfId="191" applyFont="1" applyBorder="1" applyAlignment="1">
      <alignment horizontal="right" vertical="center" wrapText="1"/>
    </xf>
    <xf numFmtId="0" fontId="48" fillId="0" borderId="0" xfId="191" applyFont="1" applyAlignment="1">
      <alignment vertical="center"/>
    </xf>
    <xf numFmtId="0" fontId="47" fillId="31" borderId="20" xfId="191" applyFont="1" applyFill="1" applyBorder="1" applyAlignment="1">
      <alignment vertical="center" wrapText="1"/>
    </xf>
    <xf numFmtId="0" fontId="47" fillId="58" borderId="20" xfId="191" applyFont="1" applyFill="1" applyBorder="1" applyAlignment="1">
      <alignment vertical="center" wrapText="1"/>
    </xf>
    <xf numFmtId="0" fontId="47" fillId="26" borderId="20" xfId="191" applyFont="1" applyFill="1" applyBorder="1" applyAlignment="1">
      <alignment vertical="center" wrapText="1"/>
    </xf>
    <xf numFmtId="0" fontId="8" fillId="0" borderId="0" xfId="191" applyFont="1" applyBorder="1" applyAlignment="1">
      <alignment horizontal="right" vertical="center" wrapText="1"/>
    </xf>
    <xf numFmtId="10" fontId="48" fillId="44" borderId="0" xfId="191" applyNumberFormat="1" applyFont="1" applyFill="1"/>
    <xf numFmtId="0" fontId="47" fillId="0" borderId="0" xfId="191" applyFont="1" applyBorder="1" applyAlignment="1">
      <alignment vertical="center" wrapText="1"/>
    </xf>
    <xf numFmtId="10" fontId="48" fillId="0" borderId="0" xfId="191" applyNumberFormat="1" applyFont="1"/>
    <xf numFmtId="0" fontId="59" fillId="0" borderId="0" xfId="175" applyFont="1" applyBorder="1"/>
    <xf numFmtId="10" fontId="30" fillId="0" borderId="0" xfId="191" applyNumberFormat="1" applyFont="1"/>
    <xf numFmtId="0" fontId="8" fillId="0" borderId="0" xfId="191" applyFont="1" applyBorder="1" applyAlignment="1">
      <alignment horizontal="center" vertical="center" wrapText="1"/>
    </xf>
    <xf numFmtId="10" fontId="60" fillId="0" borderId="0" xfId="191" applyNumberFormat="1" applyFont="1" applyBorder="1" applyAlignment="1">
      <alignment horizontal="center" vertical="center" wrapText="1"/>
    </xf>
    <xf numFmtId="10" fontId="8" fillId="0" borderId="0" xfId="191" applyNumberFormat="1" applyFont="1" applyBorder="1" applyAlignment="1">
      <alignment horizontal="center" vertical="center" wrapText="1"/>
    </xf>
    <xf numFmtId="10" fontId="60" fillId="0" borderId="0" xfId="191" applyNumberFormat="1" applyFont="1" applyBorder="1" applyAlignment="1">
      <alignment horizontal="right" vertical="center" wrapText="1"/>
    </xf>
    <xf numFmtId="10" fontId="61" fillId="0" borderId="0" xfId="191" applyNumberFormat="1" applyFont="1" applyBorder="1" applyAlignment="1">
      <alignment horizontal="right" vertical="center" wrapText="1"/>
    </xf>
    <xf numFmtId="0" fontId="47" fillId="11" borderId="20" xfId="191" applyFont="1" applyFill="1" applyBorder="1" applyAlignment="1">
      <alignment vertical="center" wrapText="1"/>
    </xf>
    <xf numFmtId="0" fontId="30" fillId="0" borderId="0" xfId="187"/>
    <xf numFmtId="0" fontId="63" fillId="0" borderId="18" xfId="187" applyFont="1" applyBorder="1" applyAlignment="1">
      <alignment horizontal="center" vertical="center" wrapText="1"/>
    </xf>
    <xf numFmtId="0" fontId="64" fillId="0" borderId="19" xfId="187" applyFont="1" applyBorder="1" applyAlignment="1">
      <alignment horizontal="center" vertical="center" wrapText="1"/>
    </xf>
    <xf numFmtId="0" fontId="48" fillId="0" borderId="0" xfId="187" applyFont="1" applyBorder="1" applyAlignment="1">
      <alignment horizontal="left" vertical="center" wrapText="1"/>
    </xf>
    <xf numFmtId="0" fontId="30" fillId="0" borderId="0" xfId="187" applyBorder="1"/>
    <xf numFmtId="0" fontId="50" fillId="0" borderId="0" xfId="187" applyFont="1" applyAlignment="1">
      <alignment horizontal="left"/>
    </xf>
    <xf numFmtId="9" fontId="65" fillId="0" borderId="0" xfId="2" applyFont="1" applyBorder="1" applyAlignment="1" applyProtection="1">
      <alignment horizontal="left"/>
    </xf>
    <xf numFmtId="9" fontId="50" fillId="0" borderId="0" xfId="2" applyFont="1" applyBorder="1" applyAlignment="1" applyProtection="1">
      <alignment horizontal="left"/>
    </xf>
    <xf numFmtId="0" fontId="30" fillId="0" borderId="0" xfId="187" applyFont="1"/>
    <xf numFmtId="0" fontId="46" fillId="0" borderId="54" xfId="187" applyFont="1" applyBorder="1" applyAlignment="1"/>
    <xf numFmtId="0" fontId="64" fillId="0" borderId="54" xfId="187" applyFont="1" applyBorder="1" applyAlignment="1">
      <alignment horizontal="right"/>
    </xf>
    <xf numFmtId="10" fontId="63" fillId="0" borderId="19" xfId="187" applyNumberFormat="1" applyFont="1" applyBorder="1" applyAlignment="1">
      <alignment horizontal="center" vertical="center" wrapText="1"/>
    </xf>
    <xf numFmtId="0" fontId="66" fillId="0" borderId="49" xfId="187" applyFont="1" applyBorder="1" applyAlignment="1">
      <alignment vertical="center"/>
    </xf>
    <xf numFmtId="0" fontId="66" fillId="0" borderId="20" xfId="187" applyFont="1" applyBorder="1" applyAlignment="1">
      <alignment vertical="center"/>
    </xf>
    <xf numFmtId="172" fontId="30" fillId="0" borderId="32" xfId="187" applyNumberFormat="1" applyFont="1" applyBorder="1" applyAlignment="1">
      <alignment vertical="center"/>
    </xf>
    <xf numFmtId="0" fontId="67" fillId="0" borderId="20" xfId="191" applyFont="1" applyBorder="1" applyAlignment="1">
      <alignment vertical="center"/>
    </xf>
    <xf numFmtId="0" fontId="68" fillId="0" borderId="20" xfId="191" applyFont="1" applyBorder="1" applyAlignment="1">
      <alignment horizontal="right" vertical="center"/>
    </xf>
    <xf numFmtId="0" fontId="69" fillId="0" borderId="20" xfId="187" applyFont="1" applyBorder="1" applyAlignment="1">
      <alignment vertical="center"/>
    </xf>
    <xf numFmtId="0" fontId="63" fillId="0" borderId="51" xfId="187" applyFont="1" applyBorder="1" applyAlignment="1">
      <alignment vertical="center"/>
    </xf>
    <xf numFmtId="0" fontId="50" fillId="0" borderId="0" xfId="187" applyFont="1"/>
    <xf numFmtId="4" fontId="30" fillId="0" borderId="0" xfId="187" applyNumberFormat="1"/>
    <xf numFmtId="4" fontId="48" fillId="0" borderId="0" xfId="187" applyNumberFormat="1" applyFont="1" applyBorder="1" applyAlignment="1">
      <alignment horizontal="left" vertical="center" wrapText="1"/>
    </xf>
    <xf numFmtId="0" fontId="71" fillId="14" borderId="0" xfId="187" applyFont="1" applyFill="1" applyBorder="1" applyAlignment="1">
      <alignment horizontal="left"/>
    </xf>
    <xf numFmtId="0" fontId="66" fillId="0" borderId="56" xfId="187" applyFont="1" applyBorder="1" applyAlignment="1">
      <alignment vertical="center"/>
    </xf>
    <xf numFmtId="172" fontId="30" fillId="0" borderId="0" xfId="187" applyNumberFormat="1"/>
    <xf numFmtId="0" fontId="8" fillId="0" borderId="0" xfId="175"/>
    <xf numFmtId="173" fontId="30" fillId="0" borderId="0" xfId="187" applyNumberFormat="1"/>
    <xf numFmtId="0" fontId="68" fillId="0" borderId="52" xfId="191" applyFont="1" applyBorder="1" applyAlignment="1">
      <alignment horizontal="right" vertical="center"/>
    </xf>
    <xf numFmtId="0" fontId="69" fillId="0" borderId="51" xfId="187" applyFont="1" applyBorder="1" applyAlignment="1">
      <alignment vertical="center"/>
    </xf>
    <xf numFmtId="167" fontId="30" fillId="0" borderId="0" xfId="187" applyNumberFormat="1" applyBorder="1"/>
    <xf numFmtId="0" fontId="71" fillId="25" borderId="0" xfId="187" applyFont="1" applyFill="1" applyBorder="1" applyAlignment="1">
      <alignment horizontal="left"/>
    </xf>
    <xf numFmtId="10" fontId="30" fillId="0" borderId="0" xfId="187" applyNumberFormat="1" applyBorder="1"/>
    <xf numFmtId="10" fontId="72" fillId="0" borderId="0" xfId="187" applyNumberFormat="1" applyFont="1" applyBorder="1" applyAlignment="1"/>
    <xf numFmtId="0" fontId="72" fillId="0" borderId="0" xfId="187" applyFont="1" applyBorder="1" applyAlignment="1"/>
    <xf numFmtId="0" fontId="73" fillId="0" borderId="52" xfId="191" applyFont="1" applyBorder="1" applyAlignment="1">
      <alignment vertical="center"/>
    </xf>
    <xf numFmtId="14" fontId="30" fillId="0" borderId="0" xfId="187" applyNumberFormat="1" applyBorder="1"/>
    <xf numFmtId="4" fontId="30" fillId="0" borderId="0" xfId="187" applyNumberFormat="1" applyBorder="1"/>
    <xf numFmtId="10" fontId="63" fillId="0" borderId="19" xfId="188" applyNumberFormat="1" applyFont="1" applyBorder="1" applyAlignment="1">
      <alignment horizontal="center" vertical="center" wrapText="1"/>
    </xf>
    <xf numFmtId="171" fontId="48" fillId="0" borderId="0" xfId="187" applyNumberFormat="1" applyFont="1" applyBorder="1"/>
    <xf numFmtId="0" fontId="48" fillId="0" borderId="0" xfId="187" applyFont="1" applyBorder="1"/>
    <xf numFmtId="0" fontId="48" fillId="0" borderId="0" xfId="187" applyFont="1"/>
    <xf numFmtId="0" fontId="45" fillId="0" borderId="0" xfId="187" applyFont="1" applyBorder="1"/>
    <xf numFmtId="0" fontId="45" fillId="0" borderId="0" xfId="187" applyFont="1"/>
    <xf numFmtId="0" fontId="48" fillId="0" borderId="0" xfId="187" applyFont="1" applyBorder="1" applyAlignment="1">
      <alignment vertical="center" wrapText="1"/>
    </xf>
    <xf numFmtId="0" fontId="71" fillId="10" borderId="0" xfId="187" applyFont="1" applyFill="1" applyBorder="1" applyAlignment="1">
      <alignment horizontal="left"/>
    </xf>
    <xf numFmtId="10" fontId="45" fillId="0" borderId="0" xfId="187" applyNumberFormat="1" applyFont="1" applyBorder="1"/>
    <xf numFmtId="0" fontId="30" fillId="0" borderId="0" xfId="187" applyAlignment="1"/>
    <xf numFmtId="0" fontId="71" fillId="21" borderId="0" xfId="187" applyFont="1" applyFill="1" applyBorder="1" applyAlignment="1">
      <alignment horizontal="left"/>
    </xf>
    <xf numFmtId="10" fontId="30" fillId="0" borderId="0" xfId="187" applyNumberFormat="1"/>
    <xf numFmtId="0" fontId="73" fillId="0" borderId="52" xfId="191" applyFont="1" applyBorder="1" applyAlignment="1">
      <alignment horizontal="left" vertical="center"/>
    </xf>
    <xf numFmtId="0" fontId="8" fillId="0" borderId="0" xfId="158" applyFont="1"/>
    <xf numFmtId="0" fontId="62" fillId="4" borderId="0" xfId="158" applyFont="1" applyFill="1" applyBorder="1" applyAlignment="1">
      <alignment horizontal="left" vertical="center"/>
    </xf>
    <xf numFmtId="14" fontId="45" fillId="0" borderId="58" xfId="158" applyNumberFormat="1" applyFont="1" applyBorder="1" applyAlignment="1">
      <alignment horizontal="center" vertical="center"/>
    </xf>
    <xf numFmtId="14" fontId="45" fillId="0" borderId="59" xfId="158" applyNumberFormat="1" applyFont="1" applyBorder="1" applyAlignment="1">
      <alignment horizontal="center" vertical="center"/>
    </xf>
    <xf numFmtId="0" fontId="8" fillId="0" borderId="0" xfId="158" applyFont="1" applyAlignment="1">
      <alignment vertical="center"/>
    </xf>
    <xf numFmtId="0" fontId="46" fillId="0" borderId="60" xfId="158" applyFont="1" applyBorder="1" applyAlignment="1">
      <alignment horizontal="center" vertical="center"/>
    </xf>
    <xf numFmtId="0" fontId="46" fillId="0" borderId="61" xfId="158" applyFont="1" applyBorder="1" applyAlignment="1">
      <alignment horizontal="center" vertical="center"/>
    </xf>
    <xf numFmtId="0" fontId="8" fillId="0" borderId="62" xfId="158" applyFont="1" applyBorder="1" applyAlignment="1">
      <alignment vertical="center"/>
    </xf>
    <xf numFmtId="174" fontId="30" fillId="0" borderId="58" xfId="1" applyNumberFormat="1" applyFont="1" applyBorder="1" applyAlignment="1" applyProtection="1">
      <alignment horizontal="right" vertical="center" wrapText="1"/>
    </xf>
    <xf numFmtId="174" fontId="30" fillId="0" borderId="59" xfId="1" applyNumberFormat="1" applyFont="1" applyBorder="1" applyAlignment="1" applyProtection="1">
      <alignment horizontal="right" vertical="center" wrapText="1"/>
    </xf>
    <xf numFmtId="174" fontId="30" fillId="0" borderId="63" xfId="1" applyNumberFormat="1" applyFont="1" applyBorder="1" applyAlignment="1" applyProtection="1">
      <alignment horizontal="right" vertical="center" wrapText="1"/>
    </xf>
    <xf numFmtId="170" fontId="8" fillId="0" borderId="0" xfId="2" applyNumberFormat="1" applyFont="1" applyBorder="1" applyAlignment="1" applyProtection="1">
      <alignment vertical="center"/>
    </xf>
    <xf numFmtId="170" fontId="8" fillId="0" borderId="0" xfId="158" applyNumberFormat="1" applyFont="1" applyAlignment="1">
      <alignment vertical="center"/>
    </xf>
    <xf numFmtId="0" fontId="8" fillId="0" borderId="64" xfId="158" applyFont="1" applyBorder="1" applyAlignment="1">
      <alignment vertical="center"/>
    </xf>
    <xf numFmtId="174" fontId="30" fillId="0" borderId="65" xfId="1" applyNumberFormat="1" applyFont="1" applyBorder="1" applyAlignment="1" applyProtection="1">
      <alignment horizontal="right" vertical="center" wrapText="1"/>
    </xf>
    <xf numFmtId="0" fontId="47" fillId="0" borderId="64" xfId="158" applyFont="1" applyBorder="1" applyAlignment="1">
      <alignment vertical="center"/>
    </xf>
    <xf numFmtId="10" fontId="48" fillId="0" borderId="65" xfId="158" applyNumberFormat="1" applyFont="1" applyBorder="1" applyAlignment="1">
      <alignment horizontal="right" vertical="center" wrapText="1"/>
    </xf>
    <xf numFmtId="10" fontId="70" fillId="0" borderId="65" xfId="158" applyNumberFormat="1" applyFont="1" applyBorder="1" applyAlignment="1">
      <alignment horizontal="right" vertical="center" wrapText="1"/>
    </xf>
    <xf numFmtId="10" fontId="70" fillId="0" borderId="63" xfId="158" applyNumberFormat="1" applyFont="1" applyBorder="1" applyAlignment="1">
      <alignment horizontal="right" vertical="center" wrapText="1"/>
    </xf>
    <xf numFmtId="10" fontId="48" fillId="0" borderId="63" xfId="158" applyNumberFormat="1" applyFont="1" applyBorder="1" applyAlignment="1">
      <alignment horizontal="right" vertical="center" wrapText="1"/>
    </xf>
    <xf numFmtId="0" fontId="47" fillId="0" borderId="0" xfId="158" applyFont="1" applyAlignment="1">
      <alignment vertical="center"/>
    </xf>
    <xf numFmtId="0" fontId="47" fillId="0" borderId="66" xfId="158" applyFont="1" applyBorder="1" applyAlignment="1">
      <alignment vertical="center"/>
    </xf>
    <xf numFmtId="10" fontId="48" fillId="0" borderId="60" xfId="158" applyNumberFormat="1" applyFont="1" applyBorder="1" applyAlignment="1">
      <alignment horizontal="right" vertical="center" wrapText="1"/>
    </xf>
    <xf numFmtId="10" fontId="70" fillId="0" borderId="60" xfId="158" applyNumberFormat="1" applyFont="1" applyBorder="1" applyAlignment="1">
      <alignment horizontal="right" vertical="center" wrapText="1"/>
    </xf>
    <xf numFmtId="10" fontId="70" fillId="0" borderId="61" xfId="158" applyNumberFormat="1" applyFont="1" applyBorder="1" applyAlignment="1">
      <alignment horizontal="right" vertical="center" wrapText="1"/>
    </xf>
    <xf numFmtId="10" fontId="48" fillId="0" borderId="61" xfId="158" applyNumberFormat="1" applyFont="1" applyBorder="1" applyAlignment="1">
      <alignment horizontal="right" vertical="center" wrapText="1"/>
    </xf>
    <xf numFmtId="0" fontId="30" fillId="0" borderId="0" xfId="194" applyFont="1"/>
    <xf numFmtId="0" fontId="30" fillId="0" borderId="0" xfId="194"/>
    <xf numFmtId="0" fontId="30" fillId="20" borderId="0" xfId="194" applyFill="1"/>
    <xf numFmtId="0" fontId="45" fillId="0" borderId="67" xfId="187" applyFont="1" applyBorder="1" applyAlignment="1">
      <alignment horizontal="center" vertical="center" wrapText="1"/>
    </xf>
    <xf numFmtId="0" fontId="45" fillId="0" borderId="68" xfId="187" applyFont="1" applyBorder="1" applyAlignment="1">
      <alignment horizontal="center" vertical="center" wrapText="1"/>
    </xf>
    <xf numFmtId="0" fontId="45" fillId="0" borderId="48" xfId="187" applyFont="1" applyBorder="1" applyAlignment="1">
      <alignment horizontal="center" vertical="center" wrapText="1"/>
    </xf>
    <xf numFmtId="4" fontId="30" fillId="0" borderId="69" xfId="187" applyNumberFormat="1" applyFont="1" applyBorder="1" applyAlignment="1">
      <alignment horizontal="left" vertical="center" indent="1"/>
    </xf>
    <xf numFmtId="3" fontId="30" fillId="0" borderId="70" xfId="187" applyNumberFormat="1" applyFont="1" applyBorder="1" applyAlignment="1">
      <alignment horizontal="right" vertical="center" indent="1"/>
    </xf>
    <xf numFmtId="3" fontId="30" fillId="0" borderId="71" xfId="187" applyNumberFormat="1" applyFont="1" applyBorder="1" applyAlignment="1">
      <alignment horizontal="right" vertical="center" indent="1"/>
    </xf>
    <xf numFmtId="3" fontId="30" fillId="0" borderId="72" xfId="187" applyNumberFormat="1" applyFont="1" applyBorder="1" applyAlignment="1">
      <alignment horizontal="right" vertical="center" indent="1"/>
    </xf>
    <xf numFmtId="3" fontId="30" fillId="0" borderId="0" xfId="187" applyNumberFormat="1" applyFont="1" applyBorder="1" applyAlignment="1">
      <alignment horizontal="right" vertical="center" indent="1"/>
    </xf>
    <xf numFmtId="3" fontId="30" fillId="0" borderId="73" xfId="187" applyNumberFormat="1" applyFont="1" applyBorder="1" applyAlignment="1">
      <alignment horizontal="center" vertical="center"/>
    </xf>
    <xf numFmtId="3" fontId="30" fillId="0" borderId="50" xfId="187" applyNumberFormat="1" applyFont="1" applyBorder="1" applyAlignment="1">
      <alignment horizontal="center" vertical="center"/>
    </xf>
    <xf numFmtId="3" fontId="8" fillId="0" borderId="74" xfId="189" applyNumberFormat="1" applyFont="1" applyBorder="1" applyAlignment="1">
      <alignment horizontal="right" vertical="center" indent="1"/>
    </xf>
    <xf numFmtId="3" fontId="8" fillId="0" borderId="21" xfId="189" applyNumberFormat="1" applyFont="1" applyBorder="1" applyAlignment="1">
      <alignment horizontal="right" vertical="center" indent="1"/>
    </xf>
    <xf numFmtId="3" fontId="8" fillId="0" borderId="75" xfId="189" applyNumberFormat="1" applyFont="1" applyBorder="1" applyAlignment="1">
      <alignment horizontal="right" vertical="center" indent="1"/>
    </xf>
    <xf numFmtId="3" fontId="8" fillId="0" borderId="0" xfId="189" applyNumberFormat="1" applyFont="1" applyBorder="1" applyAlignment="1">
      <alignment horizontal="right" vertical="center" indent="1"/>
    </xf>
    <xf numFmtId="3" fontId="30" fillId="0" borderId="76" xfId="187" applyNumberFormat="1" applyFont="1" applyBorder="1" applyAlignment="1">
      <alignment horizontal="center" vertical="center"/>
    </xf>
    <xf numFmtId="3" fontId="30" fillId="0" borderId="32" xfId="187" applyNumberFormat="1" applyFont="1" applyBorder="1" applyAlignment="1">
      <alignment horizontal="center" vertical="center"/>
    </xf>
    <xf numFmtId="3" fontId="30" fillId="0" borderId="74" xfId="187" applyNumberFormat="1" applyFont="1" applyBorder="1" applyAlignment="1">
      <alignment horizontal="right" vertical="center" indent="1"/>
    </xf>
    <xf numFmtId="3" fontId="30" fillId="0" borderId="21" xfId="187" applyNumberFormat="1" applyFont="1" applyBorder="1" applyAlignment="1">
      <alignment horizontal="right" vertical="center" indent="1"/>
    </xf>
    <xf numFmtId="3" fontId="30" fillId="0" borderId="75" xfId="187" applyNumberFormat="1" applyFont="1" applyBorder="1" applyAlignment="1">
      <alignment horizontal="right" vertical="center" indent="1"/>
    </xf>
    <xf numFmtId="0" fontId="30" fillId="0" borderId="76" xfId="197" applyBorder="1" applyAlignment="1">
      <alignment horizontal="center"/>
    </xf>
    <xf numFmtId="0" fontId="30" fillId="0" borderId="32" xfId="197" applyBorder="1" applyAlignment="1">
      <alignment horizontal="center"/>
    </xf>
    <xf numFmtId="3" fontId="30" fillId="0" borderId="77" xfId="187" applyNumberFormat="1" applyFont="1" applyBorder="1" applyAlignment="1">
      <alignment horizontal="right" vertical="center" indent="1"/>
    </xf>
    <xf numFmtId="3" fontId="30" fillId="0" borderId="78" xfId="187" applyNumberFormat="1" applyFont="1" applyBorder="1" applyAlignment="1">
      <alignment horizontal="right" vertical="center" indent="1"/>
    </xf>
    <xf numFmtId="3" fontId="30" fillId="0" borderId="79" xfId="187" applyNumberFormat="1" applyFont="1" applyBorder="1" applyAlignment="1">
      <alignment horizontal="right" vertical="center" indent="1"/>
    </xf>
    <xf numFmtId="0" fontId="30" fillId="0" borderId="80" xfId="197" applyBorder="1" applyAlignment="1">
      <alignment horizontal="center"/>
    </xf>
    <xf numFmtId="0" fontId="30" fillId="0" borderId="33" xfId="197" applyBorder="1" applyAlignment="1">
      <alignment horizontal="center"/>
    </xf>
    <xf numFmtId="4" fontId="45" fillId="0" borderId="81" xfId="187" applyNumberFormat="1" applyFont="1" applyBorder="1" applyAlignment="1">
      <alignment horizontal="left" vertical="center" indent="1"/>
    </xf>
    <xf numFmtId="3" fontId="45" fillId="0" borderId="82" xfId="187" applyNumberFormat="1" applyFont="1" applyBorder="1" applyAlignment="1">
      <alignment horizontal="right" vertical="center" indent="1"/>
    </xf>
    <xf numFmtId="3" fontId="45" fillId="0" borderId="83" xfId="187" applyNumberFormat="1" applyFont="1" applyBorder="1" applyAlignment="1">
      <alignment horizontal="right" vertical="center" indent="1"/>
    </xf>
    <xf numFmtId="3" fontId="45" fillId="0" borderId="84" xfId="187" applyNumberFormat="1" applyFont="1" applyBorder="1" applyAlignment="1">
      <alignment horizontal="right" vertical="center" indent="1"/>
    </xf>
    <xf numFmtId="3" fontId="45" fillId="0" borderId="81" xfId="197" applyNumberFormat="1" applyFont="1" applyBorder="1" applyAlignment="1">
      <alignment horizontal="center" vertical="center"/>
    </xf>
    <xf numFmtId="1" fontId="45" fillId="0" borderId="85" xfId="197" applyNumberFormat="1" applyFont="1" applyBorder="1" applyAlignment="1">
      <alignment horizontal="center" vertical="center"/>
    </xf>
    <xf numFmtId="0" fontId="55" fillId="0" borderId="0" xfId="194" applyFont="1"/>
    <xf numFmtId="3" fontId="45" fillId="0" borderId="0" xfId="187" applyNumberFormat="1" applyFont="1" applyBorder="1" applyAlignment="1">
      <alignment horizontal="right" vertical="center" indent="1"/>
    </xf>
    <xf numFmtId="170" fontId="74" fillId="0" borderId="0" xfId="2" applyNumberFormat="1" applyFont="1" applyBorder="1" applyAlignment="1" applyProtection="1">
      <alignment vertical="center"/>
    </xf>
    <xf numFmtId="170" fontId="75" fillId="0" borderId="0" xfId="2" applyNumberFormat="1" applyFont="1" applyBorder="1" applyAlignment="1" applyProtection="1">
      <alignment vertical="center"/>
    </xf>
    <xf numFmtId="170" fontId="45" fillId="0" borderId="0" xfId="2" applyNumberFormat="1" applyFont="1" applyBorder="1" applyAlignment="1" applyProtection="1">
      <alignment vertical="center"/>
    </xf>
    <xf numFmtId="4" fontId="45" fillId="0" borderId="0" xfId="187" applyNumberFormat="1" applyFont="1" applyBorder="1" applyAlignment="1">
      <alignment horizontal="center" vertical="center"/>
    </xf>
    <xf numFmtId="0" fontId="30" fillId="0" borderId="0" xfId="187" applyFont="1" applyBorder="1"/>
    <xf numFmtId="4" fontId="30" fillId="0" borderId="0" xfId="187" applyNumberFormat="1" applyFont="1" applyBorder="1" applyAlignment="1">
      <alignment vertical="center"/>
    </xf>
    <xf numFmtId="0" fontId="30" fillId="0" borderId="0" xfId="197" applyBorder="1" applyAlignment="1">
      <alignment horizontal="center"/>
    </xf>
    <xf numFmtId="4" fontId="30" fillId="0" borderId="25" xfId="187" applyNumberFormat="1" applyFont="1" applyBorder="1" applyAlignment="1">
      <alignment horizontal="center" vertical="center"/>
    </xf>
    <xf numFmtId="3" fontId="30" fillId="0" borderId="86" xfId="187" applyNumberFormat="1" applyFont="1" applyBorder="1" applyAlignment="1">
      <alignment horizontal="right" vertical="center" indent="1"/>
    </xf>
    <xf numFmtId="3" fontId="30" fillId="0" borderId="87" xfId="187" applyNumberFormat="1" applyFont="1" applyBorder="1" applyAlignment="1">
      <alignment horizontal="right" vertical="center" indent="1"/>
    </xf>
    <xf numFmtId="3" fontId="30" fillId="0" borderId="88" xfId="187" applyNumberFormat="1" applyFont="1" applyBorder="1" applyAlignment="1">
      <alignment horizontal="right" vertical="center"/>
    </xf>
    <xf numFmtId="3" fontId="30" fillId="0" borderId="27" xfId="187" applyNumberFormat="1" applyFont="1" applyBorder="1" applyAlignment="1">
      <alignment horizontal="right" vertical="center"/>
    </xf>
    <xf numFmtId="3" fontId="30" fillId="0" borderId="28" xfId="187" applyNumberFormat="1" applyFont="1" applyBorder="1" applyAlignment="1">
      <alignment horizontal="right" vertical="center"/>
    </xf>
    <xf numFmtId="4" fontId="30" fillId="0" borderId="80" xfId="187" applyNumberFormat="1" applyFont="1" applyBorder="1" applyAlignment="1">
      <alignment horizontal="center" vertical="center"/>
    </xf>
    <xf numFmtId="3" fontId="30" fillId="0" borderId="23" xfId="187" applyNumberFormat="1" applyFont="1" applyBorder="1" applyAlignment="1">
      <alignment horizontal="right" vertical="center" indent="1"/>
    </xf>
    <xf numFmtId="3" fontId="30" fillId="0" borderId="89" xfId="187" applyNumberFormat="1" applyFont="1" applyBorder="1" applyAlignment="1">
      <alignment horizontal="right" vertical="center" indent="1"/>
    </xf>
    <xf numFmtId="3" fontId="30" fillId="0" borderId="90" xfId="187" applyNumberFormat="1" applyFont="1" applyBorder="1" applyAlignment="1">
      <alignment horizontal="right" vertical="center"/>
    </xf>
    <xf numFmtId="3" fontId="30" fillId="0" borderId="20" xfId="187" applyNumberFormat="1" applyFont="1" applyBorder="1" applyAlignment="1">
      <alignment horizontal="right" vertical="center"/>
    </xf>
    <xf numFmtId="3" fontId="30" fillId="0" borderId="31" xfId="187" applyNumberFormat="1" applyFont="1" applyBorder="1" applyAlignment="1">
      <alignment horizontal="right" vertical="center"/>
    </xf>
    <xf numFmtId="3" fontId="30" fillId="0" borderId="32" xfId="187" applyNumberFormat="1" applyFont="1" applyBorder="1" applyAlignment="1">
      <alignment horizontal="right" vertical="center"/>
    </xf>
    <xf numFmtId="3" fontId="30" fillId="0" borderId="20" xfId="197" applyNumberFormat="1" applyBorder="1" applyAlignment="1">
      <alignment horizontal="right"/>
    </xf>
    <xf numFmtId="3" fontId="30" fillId="0" borderId="31" xfId="197" applyNumberFormat="1" applyBorder="1" applyAlignment="1">
      <alignment horizontal="right"/>
    </xf>
    <xf numFmtId="3" fontId="30" fillId="0" borderId="32" xfId="197" applyNumberFormat="1" applyBorder="1" applyAlignment="1">
      <alignment horizontal="right"/>
    </xf>
    <xf numFmtId="3" fontId="30" fillId="0" borderId="24" xfId="187" applyNumberFormat="1" applyFont="1" applyBorder="1" applyAlignment="1">
      <alignment horizontal="right" vertical="center" indent="1"/>
    </xf>
    <xf numFmtId="3" fontId="30" fillId="0" borderId="91" xfId="187" applyNumberFormat="1" applyFont="1" applyBorder="1" applyAlignment="1">
      <alignment horizontal="right" vertical="center" indent="1"/>
    </xf>
    <xf numFmtId="3" fontId="30" fillId="0" borderId="92" xfId="187" applyNumberFormat="1" applyFont="1" applyBorder="1" applyAlignment="1">
      <alignment horizontal="right" vertical="center" indent="1"/>
    </xf>
    <xf numFmtId="3" fontId="45" fillId="0" borderId="93" xfId="197" applyNumberFormat="1" applyFont="1" applyBorder="1" applyAlignment="1">
      <alignment horizontal="right"/>
    </xf>
    <xf numFmtId="3" fontId="45" fillId="0" borderId="29" xfId="197" applyNumberFormat="1" applyFont="1" applyBorder="1" applyAlignment="1">
      <alignment horizontal="right"/>
    </xf>
    <xf numFmtId="3" fontId="45" fillId="0" borderId="30" xfId="197" applyNumberFormat="1" applyFont="1" applyBorder="1" applyAlignment="1">
      <alignment horizontal="right"/>
    </xf>
    <xf numFmtId="172" fontId="30" fillId="0" borderId="25" xfId="187" applyNumberFormat="1" applyFont="1" applyBorder="1" applyAlignment="1">
      <alignment horizontal="right" vertical="center"/>
    </xf>
    <xf numFmtId="169" fontId="30" fillId="0" borderId="0" xfId="194" applyNumberFormat="1" applyFont="1"/>
    <xf numFmtId="4" fontId="30" fillId="0" borderId="95" xfId="187" applyNumberFormat="1" applyFont="1" applyBorder="1" applyAlignment="1">
      <alignment horizontal="center" vertical="center"/>
    </xf>
    <xf numFmtId="172" fontId="30" fillId="0" borderId="30" xfId="187" applyNumberFormat="1" applyFont="1" applyBorder="1" applyAlignment="1">
      <alignment vertical="center"/>
    </xf>
    <xf numFmtId="172" fontId="30" fillId="0" borderId="0" xfId="194" applyNumberFormat="1" applyFont="1"/>
    <xf numFmtId="0" fontId="62" fillId="4" borderId="0" xfId="175" applyFont="1" applyFill="1" applyBorder="1" applyAlignment="1">
      <alignment horizontal="left" vertical="center"/>
    </xf>
    <xf numFmtId="0" fontId="30" fillId="0" borderId="0" xfId="191" applyBorder="1"/>
    <xf numFmtId="0" fontId="45" fillId="0" borderId="29" xfId="191" applyFont="1" applyBorder="1" applyAlignment="1">
      <alignment horizontal="center" vertical="center" wrapText="1"/>
    </xf>
    <xf numFmtId="0" fontId="45" fillId="0" borderId="30" xfId="191" applyFont="1" applyBorder="1" applyAlignment="1">
      <alignment horizontal="center" vertical="center" wrapText="1"/>
    </xf>
    <xf numFmtId="0" fontId="30" fillId="0" borderId="49" xfId="191" applyFont="1" applyBorder="1" applyAlignment="1">
      <alignment vertical="center"/>
    </xf>
    <xf numFmtId="3" fontId="8" fillId="0" borderId="27" xfId="191" applyNumberFormat="1" applyFont="1" applyBorder="1" applyAlignment="1" applyProtection="1"/>
    <xf numFmtId="10" fontId="8" fillId="0" borderId="27" xfId="191" applyNumberFormat="1" applyFont="1" applyBorder="1" applyAlignment="1" applyProtection="1"/>
    <xf numFmtId="10" fontId="8" fillId="0" borderId="28" xfId="191" applyNumberFormat="1" applyFont="1" applyBorder="1" applyAlignment="1" applyProtection="1"/>
    <xf numFmtId="3" fontId="8" fillId="0" borderId="28" xfId="191" applyNumberFormat="1" applyFont="1" applyBorder="1" applyAlignment="1" applyProtection="1"/>
    <xf numFmtId="170" fontId="48" fillId="0" borderId="25" xfId="2" applyNumberFormat="1" applyFont="1" applyBorder="1" applyAlignment="1" applyProtection="1"/>
    <xf numFmtId="0" fontId="30" fillId="0" borderId="52" xfId="191" applyFont="1" applyBorder="1" applyAlignment="1">
      <alignment vertical="center"/>
    </xf>
    <xf numFmtId="3" fontId="8" fillId="0" borderId="31" xfId="191" applyNumberFormat="1" applyFont="1" applyBorder="1" applyAlignment="1" applyProtection="1"/>
    <xf numFmtId="10" fontId="8" fillId="0" borderId="31" xfId="191" applyNumberFormat="1" applyFont="1" applyBorder="1" applyAlignment="1" applyProtection="1"/>
    <xf numFmtId="10" fontId="8" fillId="0" borderId="32" xfId="191" applyNumberFormat="1" applyFont="1" applyBorder="1" applyAlignment="1" applyProtection="1"/>
    <xf numFmtId="3" fontId="8" fillId="0" borderId="32" xfId="191" applyNumberFormat="1" applyFont="1" applyBorder="1" applyAlignment="1" applyProtection="1"/>
    <xf numFmtId="170" fontId="48" fillId="0" borderId="0" xfId="2" applyNumberFormat="1" applyFont="1" applyBorder="1" applyAlignment="1" applyProtection="1"/>
    <xf numFmtId="0" fontId="48" fillId="0" borderId="20" xfId="191" applyFont="1" applyBorder="1" applyAlignment="1">
      <alignment vertical="center"/>
    </xf>
    <xf numFmtId="3" fontId="47" fillId="0" borderId="31" xfId="191" applyNumberFormat="1" applyFont="1" applyBorder="1" applyAlignment="1" applyProtection="1"/>
    <xf numFmtId="10" fontId="47" fillId="0" borderId="31" xfId="191" applyNumberFormat="1" applyFont="1" applyBorder="1" applyAlignment="1" applyProtection="1"/>
    <xf numFmtId="10" fontId="47" fillId="0" borderId="32" xfId="191" applyNumberFormat="1" applyFont="1" applyBorder="1" applyAlignment="1" applyProtection="1"/>
    <xf numFmtId="3" fontId="47" fillId="0" borderId="32" xfId="191" applyNumberFormat="1" applyFont="1" applyBorder="1" applyAlignment="1" applyProtection="1"/>
    <xf numFmtId="0" fontId="30" fillId="0" borderId="52" xfId="191" applyFont="1" applyBorder="1" applyAlignment="1">
      <alignment horizontal="right" vertical="center"/>
    </xf>
    <xf numFmtId="3" fontId="8" fillId="0" borderId="34" xfId="191" applyNumberFormat="1" applyFont="1" applyBorder="1" applyAlignment="1" applyProtection="1"/>
    <xf numFmtId="10" fontId="8" fillId="0" borderId="34" xfId="191" applyNumberFormat="1" applyFont="1" applyBorder="1" applyAlignment="1" applyProtection="1"/>
    <xf numFmtId="10" fontId="8" fillId="0" borderId="33" xfId="191" applyNumberFormat="1" applyFont="1" applyBorder="1" applyAlignment="1" applyProtection="1"/>
    <xf numFmtId="3" fontId="8" fillId="0" borderId="33" xfId="191" applyNumberFormat="1" applyFont="1" applyBorder="1" applyAlignment="1" applyProtection="1"/>
    <xf numFmtId="0" fontId="30" fillId="0" borderId="20" xfId="191" applyFont="1" applyBorder="1" applyAlignment="1">
      <alignment horizontal="right" vertical="center"/>
    </xf>
    <xf numFmtId="0" fontId="70" fillId="0" borderId="96" xfId="191" applyFont="1" applyBorder="1" applyAlignment="1">
      <alignment vertical="center"/>
    </xf>
    <xf numFmtId="3" fontId="49" fillId="0" borderId="37" xfId="191" applyNumberFormat="1" applyFont="1" applyBorder="1" applyAlignment="1" applyProtection="1"/>
    <xf numFmtId="10" fontId="49" fillId="0" borderId="37" xfId="191" applyNumberFormat="1" applyFont="1" applyBorder="1" applyAlignment="1" applyProtection="1"/>
    <xf numFmtId="10" fontId="49" fillId="0" borderId="36" xfId="191" applyNumberFormat="1" applyFont="1" applyBorder="1" applyAlignment="1" applyProtection="1"/>
    <xf numFmtId="3" fontId="49" fillId="0" borderId="36" xfId="191" applyNumberFormat="1" applyFont="1" applyBorder="1" applyAlignment="1" applyProtection="1"/>
    <xf numFmtId="0" fontId="30" fillId="0" borderId="56" xfId="191" applyFont="1" applyBorder="1" applyAlignment="1">
      <alignment vertical="center"/>
    </xf>
    <xf numFmtId="3" fontId="8" fillId="0" borderId="40" xfId="191" applyNumberFormat="1" applyFont="1" applyBorder="1" applyAlignment="1" applyProtection="1"/>
    <xf numFmtId="10" fontId="8" fillId="0" borderId="40" xfId="191" applyNumberFormat="1" applyFont="1" applyBorder="1" applyAlignment="1" applyProtection="1"/>
    <xf numFmtId="10" fontId="8" fillId="0" borderId="50" xfId="191" applyNumberFormat="1" applyFont="1" applyBorder="1" applyAlignment="1" applyProtection="1"/>
    <xf numFmtId="3" fontId="8" fillId="0" borderId="50" xfId="191" applyNumberFormat="1" applyFont="1" applyBorder="1" applyAlignment="1" applyProtection="1"/>
    <xf numFmtId="0" fontId="45" fillId="0" borderId="51" xfId="191" applyFont="1" applyBorder="1" applyAlignment="1">
      <alignment vertical="center"/>
    </xf>
    <xf numFmtId="3" fontId="46" fillId="0" borderId="29" xfId="191" applyNumberFormat="1" applyFont="1" applyBorder="1" applyAlignment="1" applyProtection="1"/>
    <xf numFmtId="10" fontId="46" fillId="0" borderId="29" xfId="191" applyNumberFormat="1" applyFont="1" applyBorder="1" applyAlignment="1" applyProtection="1"/>
    <xf numFmtId="10" fontId="46" fillId="0" borderId="30" xfId="191" applyNumberFormat="1" applyFont="1" applyBorder="1" applyAlignment="1" applyProtection="1"/>
    <xf numFmtId="3" fontId="46" fillId="0" borderId="30" xfId="191" applyNumberFormat="1" applyFont="1" applyBorder="1" applyAlignment="1" applyProtection="1"/>
    <xf numFmtId="170" fontId="70" fillId="0" borderId="54" xfId="2" applyNumberFormat="1" applyFont="1" applyBorder="1" applyAlignment="1" applyProtection="1"/>
    <xf numFmtId="0" fontId="45" fillId="0" borderId="48" xfId="191" applyFont="1" applyBorder="1" applyAlignment="1">
      <alignment horizontal="center" vertical="center"/>
    </xf>
    <xf numFmtId="3" fontId="30" fillId="0" borderId="0" xfId="191" applyNumberFormat="1"/>
    <xf numFmtId="175" fontId="30" fillId="0" borderId="0" xfId="191" applyNumberFormat="1"/>
    <xf numFmtId="10" fontId="30" fillId="0" borderId="0" xfId="191" applyNumberFormat="1"/>
    <xf numFmtId="0" fontId="30" fillId="0" borderId="20" xfId="191" applyFont="1" applyBorder="1" applyAlignment="1">
      <alignment vertical="center"/>
    </xf>
    <xf numFmtId="0" fontId="70" fillId="0" borderId="97" xfId="191" applyFont="1" applyBorder="1" applyAlignment="1">
      <alignment vertical="center"/>
    </xf>
    <xf numFmtId="0" fontId="55" fillId="0" borderId="0" xfId="191" applyFont="1"/>
    <xf numFmtId="0" fontId="55" fillId="0" borderId="0" xfId="191" applyFont="1" applyBorder="1" applyAlignment="1">
      <alignment horizontal="center"/>
    </xf>
    <xf numFmtId="0" fontId="63" fillId="0" borderId="0" xfId="191" applyFont="1" applyAlignment="1">
      <alignment vertical="center"/>
    </xf>
    <xf numFmtId="0" fontId="45" fillId="0" borderId="48" xfId="191" applyFont="1" applyBorder="1" applyAlignment="1">
      <alignment vertical="center"/>
    </xf>
    <xf numFmtId="0" fontId="30" fillId="0" borderId="0" xfId="191" applyBorder="1" applyAlignment="1">
      <alignment horizontal="center"/>
    </xf>
    <xf numFmtId="0" fontId="67" fillId="0" borderId="0" xfId="175" applyFont="1"/>
    <xf numFmtId="0" fontId="44" fillId="22" borderId="0" xfId="191" applyFont="1" applyFill="1" applyBorder="1" applyAlignment="1">
      <alignment horizontal="left" vertical="center"/>
    </xf>
    <xf numFmtId="0" fontId="77" fillId="47" borderId="0" xfId="191" applyFont="1" applyFill="1" applyBorder="1" applyAlignment="1">
      <alignment horizontal="left" vertical="center"/>
    </xf>
    <xf numFmtId="0" fontId="67" fillId="0" borderId="0" xfId="175" applyFont="1" applyAlignment="1">
      <alignment vertical="center"/>
    </xf>
    <xf numFmtId="0" fontId="30" fillId="0" borderId="76" xfId="193" applyFont="1" applyBorder="1" applyAlignment="1">
      <alignment horizontal="left" vertical="center" wrapText="1"/>
    </xf>
    <xf numFmtId="10" fontId="8" fillId="0" borderId="76" xfId="193" applyNumberFormat="1" applyFont="1" applyBorder="1" applyAlignment="1">
      <alignment horizontal="left" vertical="center" wrapText="1"/>
    </xf>
    <xf numFmtId="0" fontId="8" fillId="0" borderId="76" xfId="193" applyFont="1" applyBorder="1" applyAlignment="1">
      <alignment horizontal="left" vertical="center" wrapText="1"/>
    </xf>
    <xf numFmtId="0" fontId="66" fillId="0" borderId="0" xfId="191" applyFont="1"/>
    <xf numFmtId="0" fontId="67" fillId="0" borderId="0" xfId="191" applyFont="1"/>
    <xf numFmtId="0" fontId="30" fillId="0" borderId="0" xfId="191" applyFont="1" applyBorder="1"/>
    <xf numFmtId="10" fontId="30" fillId="0" borderId="0" xfId="191" applyNumberFormat="1" applyFont="1" applyBorder="1"/>
    <xf numFmtId="170" fontId="70" fillId="0" borderId="0" xfId="191" applyNumberFormat="1" applyFont="1" applyBorder="1"/>
    <xf numFmtId="0" fontId="45" fillId="0" borderId="0" xfId="191" applyFont="1" applyBorder="1"/>
    <xf numFmtId="0" fontId="45" fillId="0" borderId="0" xfId="191" applyFont="1"/>
    <xf numFmtId="0" fontId="66" fillId="0" borderId="0" xfId="191" applyFont="1" applyBorder="1"/>
    <xf numFmtId="0" fontId="50" fillId="0" borderId="0" xfId="191" applyFont="1" applyBorder="1" applyAlignment="1">
      <alignment horizontal="left"/>
    </xf>
    <xf numFmtId="10" fontId="30" fillId="0" borderId="0" xfId="191" applyNumberFormat="1" applyBorder="1"/>
    <xf numFmtId="0" fontId="8" fillId="0" borderId="0" xfId="191" applyFont="1"/>
    <xf numFmtId="170" fontId="67" fillId="0" borderId="0" xfId="2" applyNumberFormat="1" applyFont="1" applyBorder="1" applyAlignment="1" applyProtection="1"/>
    <xf numFmtId="0" fontId="73" fillId="0" borderId="0" xfId="191" applyFont="1" applyBorder="1"/>
    <xf numFmtId="170" fontId="73" fillId="0" borderId="0" xfId="191" applyNumberFormat="1" applyFont="1" applyBorder="1"/>
    <xf numFmtId="0" fontId="77" fillId="0" borderId="48" xfId="191" applyFont="1" applyBorder="1" applyAlignment="1">
      <alignment horizontal="right" vertical="center" textRotation="90"/>
    </xf>
    <xf numFmtId="0" fontId="77" fillId="31" borderId="48" xfId="191" applyFont="1" applyFill="1" applyBorder="1" applyAlignment="1">
      <alignment vertical="center" wrapText="1"/>
    </xf>
    <xf numFmtId="0" fontId="77" fillId="31" borderId="48" xfId="191" applyFont="1" applyFill="1" applyBorder="1" applyAlignment="1">
      <alignment horizontal="center" vertical="center" wrapText="1"/>
    </xf>
    <xf numFmtId="0" fontId="78" fillId="0" borderId="48" xfId="191" applyFont="1" applyBorder="1"/>
    <xf numFmtId="0" fontId="78" fillId="0" borderId="48" xfId="191" applyFont="1" applyBorder="1" applyAlignment="1"/>
    <xf numFmtId="0" fontId="30" fillId="0" borderId="48" xfId="191" applyBorder="1"/>
    <xf numFmtId="0" fontId="45" fillId="0" borderId="0" xfId="191" applyFont="1" applyAlignment="1">
      <alignment horizontal="right" vertical="center" textRotation="90"/>
    </xf>
    <xf numFmtId="170" fontId="30" fillId="0" borderId="0" xfId="212" applyNumberFormat="1" applyFont="1" applyBorder="1" applyAlignment="1" applyProtection="1"/>
    <xf numFmtId="10" fontId="30" fillId="0" borderId="0" xfId="212" applyNumberFormat="1" applyFont="1" applyBorder="1" applyAlignment="1" applyProtection="1"/>
    <xf numFmtId="0" fontId="30" fillId="43" borderId="0" xfId="191" applyFont="1" applyFill="1" applyBorder="1"/>
    <xf numFmtId="170" fontId="30" fillId="43" borderId="0" xfId="212" applyNumberFormat="1" applyFont="1" applyFill="1" applyBorder="1" applyAlignment="1" applyProtection="1"/>
    <xf numFmtId="2" fontId="30" fillId="0" borderId="0" xfId="191" applyNumberFormat="1" applyFont="1"/>
    <xf numFmtId="10" fontId="30" fillId="43" borderId="0" xfId="212" applyNumberFormat="1" applyFont="1" applyFill="1" applyBorder="1" applyAlignment="1" applyProtection="1"/>
    <xf numFmtId="0" fontId="30" fillId="43" borderId="0" xfId="191" applyFont="1" applyFill="1"/>
    <xf numFmtId="0" fontId="70" fillId="0" borderId="0" xfId="191" applyFont="1" applyBorder="1"/>
    <xf numFmtId="170" fontId="70" fillId="58" borderId="0" xfId="191" applyNumberFormat="1" applyFont="1" applyFill="1" applyBorder="1"/>
    <xf numFmtId="10" fontId="45" fillId="0" borderId="0" xfId="191" applyNumberFormat="1" applyFont="1" applyBorder="1"/>
    <xf numFmtId="10" fontId="70" fillId="0" borderId="0" xfId="191" applyNumberFormat="1" applyFont="1" applyBorder="1"/>
    <xf numFmtId="170" fontId="70" fillId="56" borderId="0" xfId="191" applyNumberFormat="1" applyFont="1" applyFill="1" applyBorder="1"/>
    <xf numFmtId="10" fontId="66" fillId="0" borderId="0" xfId="212" applyNumberFormat="1" applyFont="1" applyBorder="1" applyAlignment="1" applyProtection="1"/>
    <xf numFmtId="0" fontId="78" fillId="0" borderId="0" xfId="191" applyFont="1" applyBorder="1"/>
    <xf numFmtId="10" fontId="78" fillId="0" borderId="0" xfId="212" applyNumberFormat="1" applyFont="1" applyBorder="1" applyAlignment="1" applyProtection="1"/>
    <xf numFmtId="0" fontId="78" fillId="0" borderId="0" xfId="191" applyFont="1"/>
    <xf numFmtId="0" fontId="8" fillId="0" borderId="0" xfId="186"/>
    <xf numFmtId="0" fontId="62" fillId="10" borderId="54" xfId="188" applyFont="1" applyFill="1" applyBorder="1" applyAlignment="1">
      <alignment horizontal="left" vertical="center" wrapText="1"/>
    </xf>
    <xf numFmtId="14" fontId="45" fillId="0" borderId="30" xfId="192" applyNumberFormat="1" applyFont="1" applyBorder="1" applyAlignment="1">
      <alignment horizontal="center" vertical="center" wrapText="1"/>
    </xf>
    <xf numFmtId="0" fontId="30" fillId="0" borderId="20" xfId="186" applyFont="1" applyBorder="1" applyAlignment="1">
      <alignment horizontal="left" vertical="center"/>
    </xf>
    <xf numFmtId="172" fontId="79" fillId="0" borderId="31" xfId="186" applyNumberFormat="1" applyFont="1" applyBorder="1" applyAlignment="1">
      <alignment horizontal="right" vertical="center"/>
    </xf>
    <xf numFmtId="172" fontId="8" fillId="0" borderId="32" xfId="175" applyNumberFormat="1" applyBorder="1" applyAlignment="1">
      <alignment vertical="center"/>
    </xf>
    <xf numFmtId="170" fontId="80" fillId="0" borderId="32" xfId="186" applyNumberFormat="1" applyFont="1" applyBorder="1" applyAlignment="1">
      <alignment horizontal="right" vertical="center"/>
    </xf>
    <xf numFmtId="172" fontId="8" fillId="0" borderId="50" xfId="175" applyNumberFormat="1" applyBorder="1" applyAlignment="1">
      <alignment vertical="center"/>
    </xf>
    <xf numFmtId="170" fontId="80" fillId="0" borderId="50" xfId="186" applyNumberFormat="1" applyFont="1" applyBorder="1" applyAlignment="1">
      <alignment horizontal="right" vertical="center"/>
    </xf>
    <xf numFmtId="172" fontId="8" fillId="0" borderId="31" xfId="175" applyNumberFormat="1" applyBorder="1" applyAlignment="1">
      <alignment vertical="center"/>
    </xf>
    <xf numFmtId="172" fontId="8" fillId="0" borderId="31" xfId="186" applyNumberFormat="1" applyFont="1" applyBorder="1" applyAlignment="1">
      <alignment horizontal="right" vertical="center"/>
    </xf>
    <xf numFmtId="172" fontId="8" fillId="0" borderId="32" xfId="175" applyNumberFormat="1" applyFont="1" applyBorder="1" applyAlignment="1">
      <alignment vertical="center"/>
    </xf>
    <xf numFmtId="170" fontId="30" fillId="0" borderId="32" xfId="186" applyNumberFormat="1" applyFont="1" applyBorder="1" applyAlignment="1">
      <alignment horizontal="right" vertical="center"/>
    </xf>
    <xf numFmtId="0" fontId="8" fillId="0" borderId="0" xfId="186" applyFont="1"/>
    <xf numFmtId="0" fontId="30" fillId="0" borderId="52" xfId="186" applyFont="1" applyBorder="1" applyAlignment="1">
      <alignment horizontal="left" vertical="center"/>
    </xf>
    <xf numFmtId="172" fontId="79" fillId="0" borderId="34" xfId="186" applyNumberFormat="1" applyFont="1" applyBorder="1" applyAlignment="1">
      <alignment horizontal="right" vertical="center"/>
    </xf>
    <xf numFmtId="172" fontId="8" fillId="0" borderId="33" xfId="175" applyNumberFormat="1" applyBorder="1" applyAlignment="1">
      <alignment vertical="center"/>
    </xf>
    <xf numFmtId="0" fontId="48" fillId="0" borderId="20" xfId="186" applyFont="1" applyBorder="1" applyAlignment="1">
      <alignment horizontal="left" vertical="center"/>
    </xf>
    <xf numFmtId="172" fontId="47" fillId="0" borderId="31" xfId="186" applyNumberFormat="1" applyFont="1" applyBorder="1" applyAlignment="1">
      <alignment horizontal="right" vertical="center"/>
    </xf>
    <xf numFmtId="172" fontId="47" fillId="0" borderId="32" xfId="175" applyNumberFormat="1" applyFont="1" applyBorder="1" applyAlignment="1">
      <alignment vertical="center"/>
    </xf>
    <xf numFmtId="170" fontId="48" fillId="0" borderId="32" xfId="186" applyNumberFormat="1" applyFont="1" applyBorder="1" applyAlignment="1">
      <alignment horizontal="right" vertical="center"/>
    </xf>
    <xf numFmtId="0" fontId="47" fillId="0" borderId="0" xfId="186" applyFont="1"/>
    <xf numFmtId="0" fontId="81" fillId="0" borderId="51" xfId="186" applyFont="1" applyBorder="1" applyAlignment="1">
      <alignment horizontal="left" vertical="center" wrapText="1"/>
    </xf>
    <xf numFmtId="172" fontId="81" fillId="0" borderId="29" xfId="186" applyNumberFormat="1" applyFont="1" applyBorder="1" applyAlignment="1">
      <alignment horizontal="right" vertical="center"/>
    </xf>
    <xf numFmtId="170" fontId="45" fillId="0" borderId="30" xfId="186" applyNumberFormat="1" applyFont="1" applyBorder="1" applyAlignment="1">
      <alignment horizontal="right" vertical="center"/>
    </xf>
    <xf numFmtId="170" fontId="8" fillId="0" borderId="0" xfId="186" applyNumberFormat="1"/>
    <xf numFmtId="3" fontId="8" fillId="0" borderId="0" xfId="186" applyNumberFormat="1" applyBorder="1" applyAlignment="1">
      <alignment horizontal="center"/>
    </xf>
    <xf numFmtId="0" fontId="30" fillId="0" borderId="0" xfId="188" applyFont="1"/>
    <xf numFmtId="172" fontId="8" fillId="0" borderId="113" xfId="175" applyNumberFormat="1" applyBorder="1" applyAlignment="1">
      <alignment vertical="center"/>
    </xf>
    <xf numFmtId="0" fontId="8" fillId="0" borderId="0" xfId="186" applyBorder="1" applyAlignment="1">
      <alignment horizontal="center"/>
    </xf>
    <xf numFmtId="170" fontId="80" fillId="0" borderId="113" xfId="186" applyNumberFormat="1" applyFont="1" applyBorder="1" applyAlignment="1">
      <alignment horizontal="right" vertical="center"/>
    </xf>
    <xf numFmtId="0" fontId="8" fillId="0" borderId="0" xfId="175" applyBorder="1"/>
    <xf numFmtId="0" fontId="77" fillId="0" borderId="48" xfId="0" applyFont="1" applyBorder="1" applyAlignment="1">
      <alignment horizontal="center" vertical="center"/>
    </xf>
    <xf numFmtId="0" fontId="46" fillId="0" borderId="18" xfId="187" applyFont="1" applyBorder="1" applyAlignment="1">
      <alignment horizontal="center" vertical="center" wrapText="1"/>
    </xf>
    <xf numFmtId="0" fontId="64" fillId="0" borderId="48" xfId="187" applyFont="1" applyBorder="1" applyAlignment="1">
      <alignment horizontal="center" vertical="center" wrapText="1"/>
    </xf>
    <xf numFmtId="0" fontId="64" fillId="0" borderId="0" xfId="187" applyFont="1" applyBorder="1" applyAlignment="1">
      <alignment horizontal="center" vertical="center" wrapText="1"/>
    </xf>
    <xf numFmtId="0" fontId="67" fillId="0" borderId="0" xfId="175" applyFont="1" applyBorder="1"/>
    <xf numFmtId="0" fontId="8" fillId="0" borderId="49" xfId="175" applyFont="1" applyBorder="1" applyAlignment="1">
      <alignment horizontal="left" vertical="center" wrapText="1"/>
    </xf>
    <xf numFmtId="170" fontId="8" fillId="0" borderId="28" xfId="175" applyNumberFormat="1" applyFont="1" applyBorder="1" applyAlignment="1">
      <alignment vertical="center"/>
    </xf>
    <xf numFmtId="10" fontId="8" fillId="0" borderId="0" xfId="175" applyNumberFormat="1" applyFont="1" applyBorder="1"/>
    <xf numFmtId="0" fontId="47" fillId="0" borderId="20" xfId="175" applyFont="1" applyBorder="1" applyAlignment="1">
      <alignment horizontal="left" vertical="center" wrapText="1"/>
    </xf>
    <xf numFmtId="170" fontId="47" fillId="0" borderId="32" xfId="2" applyNumberFormat="1" applyFont="1" applyBorder="1" applyAlignment="1" applyProtection="1">
      <alignment horizontal="right" vertical="center"/>
    </xf>
    <xf numFmtId="170" fontId="47" fillId="0" borderId="32" xfId="175" applyNumberFormat="1" applyFont="1" applyBorder="1" applyAlignment="1">
      <alignment vertical="center"/>
    </xf>
    <xf numFmtId="0" fontId="8" fillId="0" borderId="20" xfId="175" applyFont="1" applyBorder="1" applyAlignment="1">
      <alignment horizontal="left" vertical="center" wrapText="1"/>
    </xf>
    <xf numFmtId="170" fontId="8" fillId="0" borderId="32" xfId="175" applyNumberFormat="1" applyFont="1" applyBorder="1" applyAlignment="1">
      <alignment horizontal="right" vertical="center"/>
    </xf>
    <xf numFmtId="170" fontId="8" fillId="0" borderId="32" xfId="2" applyNumberFormat="1" applyFont="1" applyBorder="1" applyAlignment="1" applyProtection="1">
      <alignment horizontal="right" vertical="center"/>
    </xf>
    <xf numFmtId="170" fontId="47" fillId="0" borderId="32" xfId="175" applyNumberFormat="1" applyFont="1" applyBorder="1" applyAlignment="1">
      <alignment horizontal="right" vertical="center"/>
    </xf>
    <xf numFmtId="170" fontId="8" fillId="0" borderId="32" xfId="175" applyNumberFormat="1" applyFont="1" applyBorder="1" applyAlignment="1">
      <alignment vertical="center"/>
    </xf>
    <xf numFmtId="10" fontId="8" fillId="0" borderId="0" xfId="175" applyNumberFormat="1" applyBorder="1"/>
    <xf numFmtId="0" fontId="8" fillId="0" borderId="0" xfId="175" applyFont="1" applyBorder="1"/>
    <xf numFmtId="0" fontId="8" fillId="0" borderId="51" xfId="175" applyFont="1" applyBorder="1" applyAlignment="1">
      <alignment horizontal="left" vertical="center" wrapText="1"/>
    </xf>
    <xf numFmtId="170" fontId="8" fillId="0" borderId="30" xfId="175" applyNumberFormat="1" applyFont="1" applyBorder="1" applyAlignment="1">
      <alignment vertical="center"/>
    </xf>
    <xf numFmtId="0" fontId="45" fillId="0" borderId="18" xfId="191" applyFont="1" applyBorder="1" applyAlignment="1">
      <alignment horizontal="center" vertical="center" wrapText="1"/>
    </xf>
    <xf numFmtId="0" fontId="64" fillId="0" borderId="114" xfId="187" applyFont="1" applyBorder="1" applyAlignment="1">
      <alignment horizontal="center" vertical="center" wrapText="1"/>
    </xf>
    <xf numFmtId="0" fontId="30" fillId="0" borderId="0" xfId="191" applyFont="1" applyFill="1"/>
    <xf numFmtId="0" fontId="30" fillId="0" borderId="0" xfId="191" applyFont="1" applyFill="1" applyBorder="1"/>
    <xf numFmtId="170" fontId="30" fillId="59" borderId="0" xfId="212" applyNumberFormat="1" applyFont="1" applyFill="1" applyBorder="1" applyAlignment="1" applyProtection="1"/>
    <xf numFmtId="10" fontId="8" fillId="59" borderId="76" xfId="193" applyNumberFormat="1" applyFont="1" applyFill="1" applyBorder="1" applyAlignment="1">
      <alignment horizontal="left" vertical="center" wrapText="1"/>
    </xf>
    <xf numFmtId="170" fontId="30" fillId="0" borderId="0" xfId="212" applyNumberFormat="1" applyFont="1" applyFill="1" applyBorder="1" applyAlignment="1" applyProtection="1"/>
    <xf numFmtId="170" fontId="66" fillId="0" borderId="0" xfId="2" applyNumberFormat="1" applyFont="1" applyBorder="1" applyAlignment="1" applyProtection="1"/>
    <xf numFmtId="170" fontId="67" fillId="0" borderId="0" xfId="212" applyNumberFormat="1" applyFont="1" applyBorder="1" applyAlignment="1" applyProtection="1"/>
    <xf numFmtId="0" fontId="83" fillId="0" borderId="0" xfId="191" applyFont="1"/>
    <xf numFmtId="0" fontId="67" fillId="0" borderId="0" xfId="191" applyFont="1" applyBorder="1"/>
    <xf numFmtId="170" fontId="66" fillId="0" borderId="0" xfId="191" applyNumberFormat="1" applyFont="1"/>
    <xf numFmtId="10" fontId="66" fillId="0" borderId="0" xfId="191" applyNumberFormat="1" applyFont="1" applyBorder="1"/>
    <xf numFmtId="170" fontId="67" fillId="0" borderId="0" xfId="191" applyNumberFormat="1" applyFont="1" applyBorder="1"/>
    <xf numFmtId="10" fontId="66" fillId="0" borderId="0" xfId="2" applyNumberFormat="1" applyFont="1" applyBorder="1" applyAlignment="1" applyProtection="1"/>
    <xf numFmtId="170" fontId="69" fillId="0" borderId="0" xfId="191" applyNumberFormat="1" applyFont="1" applyBorder="1"/>
    <xf numFmtId="0" fontId="63" fillId="0" borderId="0" xfId="191" applyFont="1" applyBorder="1"/>
    <xf numFmtId="10" fontId="63" fillId="0" borderId="0" xfId="2" applyNumberFormat="1" applyFont="1" applyBorder="1" applyAlignment="1" applyProtection="1"/>
    <xf numFmtId="0" fontId="84" fillId="0" borderId="0" xfId="191" applyFont="1"/>
    <xf numFmtId="0" fontId="63" fillId="0" borderId="0" xfId="191" applyFont="1"/>
    <xf numFmtId="0" fontId="69" fillId="0" borderId="0" xfId="191" applyFont="1" applyBorder="1"/>
    <xf numFmtId="0" fontId="63" fillId="0" borderId="100" xfId="193" applyFont="1" applyBorder="1" applyAlignment="1">
      <alignment horizontal="center" vertical="center"/>
    </xf>
    <xf numFmtId="0" fontId="63" fillId="0" borderId="101" xfId="193" applyFont="1" applyBorder="1" applyAlignment="1">
      <alignment horizontal="center" vertical="center"/>
    </xf>
    <xf numFmtId="0" fontId="63" fillId="0" borderId="30" xfId="193" applyFont="1" applyBorder="1" applyAlignment="1">
      <alignment horizontal="center" vertical="center"/>
    </xf>
    <xf numFmtId="0" fontId="69" fillId="0" borderId="102" xfId="193" applyFont="1" applyBorder="1" applyAlignment="1">
      <alignment horizontal="left" vertical="center" wrapText="1"/>
    </xf>
    <xf numFmtId="2" fontId="85" fillId="0" borderId="103" xfId="175" applyNumberFormat="1" applyFont="1" applyBorder="1" applyAlignment="1">
      <alignment horizontal="right" vertical="center"/>
    </xf>
    <xf numFmtId="170" fontId="85" fillId="0" borderId="104" xfId="175" applyNumberFormat="1" applyFont="1" applyBorder="1" applyAlignment="1">
      <alignment horizontal="right" vertical="center"/>
    </xf>
    <xf numFmtId="2" fontId="86" fillId="0" borderId="103" xfId="175" applyNumberFormat="1" applyFont="1" applyBorder="1" applyAlignment="1">
      <alignment horizontal="right" vertical="center"/>
    </xf>
    <xf numFmtId="170" fontId="86" fillId="0" borderId="28" xfId="175" applyNumberFormat="1" applyFont="1" applyBorder="1" applyAlignment="1">
      <alignment horizontal="right" vertical="center"/>
    </xf>
    <xf numFmtId="0" fontId="66" fillId="0" borderId="76" xfId="193" applyFont="1" applyBorder="1" applyAlignment="1">
      <alignment horizontal="left" vertical="center" wrapText="1"/>
    </xf>
    <xf numFmtId="2" fontId="67" fillId="0" borderId="105" xfId="175" applyNumberFormat="1" applyFont="1" applyBorder="1" applyAlignment="1">
      <alignment horizontal="right" vertical="center"/>
    </xf>
    <xf numFmtId="2" fontId="67" fillId="0" borderId="106" xfId="175" applyNumberFormat="1" applyFont="1" applyBorder="1" applyAlignment="1">
      <alignment horizontal="right" vertical="center"/>
    </xf>
    <xf numFmtId="2" fontId="87" fillId="0" borderId="105" xfId="175" applyNumberFormat="1" applyFont="1" applyBorder="1" applyAlignment="1">
      <alignment horizontal="right" vertical="center"/>
    </xf>
    <xf numFmtId="170" fontId="87" fillId="0" borderId="106" xfId="175" applyNumberFormat="1" applyFont="1" applyBorder="1" applyAlignment="1">
      <alignment horizontal="right" vertical="center"/>
    </xf>
    <xf numFmtId="170" fontId="87" fillId="0" borderId="32" xfId="175" applyNumberFormat="1" applyFont="1" applyBorder="1" applyAlignment="1">
      <alignment horizontal="right" vertical="center"/>
    </xf>
    <xf numFmtId="0" fontId="69" fillId="0" borderId="76" xfId="193" applyFont="1" applyBorder="1" applyAlignment="1">
      <alignment horizontal="left" vertical="center" wrapText="1"/>
    </xf>
    <xf numFmtId="2" fontId="86" fillId="0" borderId="105" xfId="175" applyNumberFormat="1" applyFont="1" applyBorder="1" applyAlignment="1">
      <alignment horizontal="right" vertical="center"/>
    </xf>
    <xf numFmtId="170" fontId="86" fillId="0" borderId="106" xfId="175" applyNumberFormat="1" applyFont="1" applyBorder="1" applyAlignment="1">
      <alignment horizontal="right" vertical="center"/>
    </xf>
    <xf numFmtId="170" fontId="86" fillId="0" borderId="32" xfId="175" applyNumberFormat="1" applyFont="1" applyBorder="1" applyAlignment="1">
      <alignment horizontal="right" vertical="center"/>
    </xf>
    <xf numFmtId="10" fontId="67" fillId="0" borderId="76" xfId="193" applyNumberFormat="1" applyFont="1" applyBorder="1" applyAlignment="1">
      <alignment horizontal="left" vertical="center" wrapText="1"/>
    </xf>
    <xf numFmtId="0" fontId="67" fillId="0" borderId="76" xfId="193" applyFont="1" applyBorder="1" applyAlignment="1">
      <alignment horizontal="left" vertical="center" wrapText="1"/>
    </xf>
    <xf numFmtId="2" fontId="87" fillId="0" borderId="106" xfId="175" applyNumberFormat="1" applyFont="1" applyBorder="1" applyAlignment="1">
      <alignment horizontal="right" vertical="center"/>
    </xf>
    <xf numFmtId="2" fontId="87" fillId="0" borderId="32" xfId="175" applyNumberFormat="1" applyFont="1" applyBorder="1" applyAlignment="1">
      <alignment horizontal="right" vertical="center"/>
    </xf>
    <xf numFmtId="0" fontId="73" fillId="0" borderId="76" xfId="193" applyFont="1" applyBorder="1" applyAlignment="1">
      <alignment horizontal="left" vertical="center" wrapText="1"/>
    </xf>
    <xf numFmtId="2" fontId="67" fillId="0" borderId="32" xfId="175" applyNumberFormat="1" applyFont="1" applyBorder="1" applyAlignment="1">
      <alignment horizontal="right" vertical="center"/>
    </xf>
    <xf numFmtId="0" fontId="66" fillId="0" borderId="107" xfId="193" applyFont="1" applyBorder="1" applyAlignment="1">
      <alignment horizontal="left" vertical="center" wrapText="1"/>
    </xf>
    <xf numFmtId="170" fontId="87" fillId="0" borderId="106" xfId="2" applyNumberFormat="1" applyFont="1" applyBorder="1" applyAlignment="1" applyProtection="1">
      <alignment horizontal="right" vertical="center"/>
    </xf>
    <xf numFmtId="2" fontId="87" fillId="0" borderId="108" xfId="175" applyNumberFormat="1" applyFont="1" applyBorder="1" applyAlignment="1">
      <alignment horizontal="right" vertical="center"/>
    </xf>
    <xf numFmtId="170" fontId="87" fillId="0" borderId="36" xfId="175" applyNumberFormat="1" applyFont="1" applyBorder="1" applyAlignment="1">
      <alignment horizontal="right" vertical="center"/>
    </xf>
    <xf numFmtId="0" fontId="64" fillId="0" borderId="109" xfId="193" applyFont="1" applyBorder="1" applyAlignment="1">
      <alignment horizontal="left" vertical="center" wrapText="1"/>
    </xf>
    <xf numFmtId="2" fontId="88" fillId="0" borderId="110" xfId="175" applyNumberFormat="1" applyFont="1" applyBorder="1" applyAlignment="1">
      <alignment horizontal="right" vertical="center"/>
    </xf>
    <xf numFmtId="170" fontId="88" fillId="0" borderId="111" xfId="175" applyNumberFormat="1" applyFont="1" applyBorder="1" applyAlignment="1">
      <alignment horizontal="right" vertical="center"/>
    </xf>
    <xf numFmtId="170" fontId="88" fillId="0" borderId="112" xfId="175" applyNumberFormat="1" applyFont="1" applyBorder="1" applyAlignment="1">
      <alignment horizontal="right" vertical="center"/>
    </xf>
    <xf numFmtId="4" fontId="30" fillId="0" borderId="76" xfId="187" applyNumberFormat="1" applyFont="1" applyBorder="1" applyAlignment="1">
      <alignment horizontal="center" vertical="center"/>
    </xf>
    <xf numFmtId="4" fontId="30" fillId="0" borderId="76" xfId="187" applyNumberFormat="1" applyFont="1" applyBorder="1" applyAlignment="1">
      <alignment horizontal="left" vertical="center" indent="1"/>
    </xf>
    <xf numFmtId="0" fontId="59" fillId="0" borderId="25" xfId="158" applyFont="1" applyBorder="1" applyAlignment="1"/>
    <xf numFmtId="0" fontId="59" fillId="0" borderId="0" xfId="158" applyFont="1" applyBorder="1" applyAlignment="1"/>
    <xf numFmtId="14" fontId="63" fillId="0" borderId="19" xfId="187" applyNumberFormat="1" applyFont="1" applyBorder="1" applyAlignment="1">
      <alignment horizontal="center" vertical="center" wrapText="1"/>
    </xf>
    <xf numFmtId="172" fontId="66" fillId="0" borderId="28" xfId="187" applyNumberFormat="1" applyFont="1" applyBorder="1" applyAlignment="1">
      <alignment vertical="center"/>
    </xf>
    <xf numFmtId="172" fontId="67" fillId="0" borderId="28" xfId="187" applyNumberFormat="1" applyFont="1" applyBorder="1" applyAlignment="1">
      <alignment vertical="center"/>
    </xf>
    <xf numFmtId="170" fontId="67" fillId="0" borderId="28" xfId="213" applyNumberFormat="1" applyFont="1" applyBorder="1" applyAlignment="1" applyProtection="1">
      <alignment vertical="center"/>
    </xf>
    <xf numFmtId="172" fontId="66" fillId="0" borderId="32" xfId="187" applyNumberFormat="1" applyFont="1" applyBorder="1" applyAlignment="1">
      <alignment vertical="center"/>
    </xf>
    <xf numFmtId="172" fontId="67" fillId="0" borderId="32" xfId="187" applyNumberFormat="1" applyFont="1" applyBorder="1" applyAlignment="1">
      <alignment vertical="center"/>
    </xf>
    <xf numFmtId="170" fontId="67" fillId="0" borderId="50" xfId="213" applyNumberFormat="1" applyFont="1" applyBorder="1" applyAlignment="1" applyProtection="1">
      <alignment vertical="center"/>
    </xf>
    <xf numFmtId="170" fontId="68" fillId="0" borderId="50" xfId="213" applyNumberFormat="1" applyFont="1" applyBorder="1" applyAlignment="1" applyProtection="1">
      <alignment vertical="center"/>
    </xf>
    <xf numFmtId="172" fontId="69" fillId="0" borderId="32" xfId="187" applyNumberFormat="1" applyFont="1" applyBorder="1" applyAlignment="1">
      <alignment vertical="center"/>
    </xf>
    <xf numFmtId="172" fontId="73" fillId="0" borderId="32" xfId="187" applyNumberFormat="1" applyFont="1" applyBorder="1" applyAlignment="1">
      <alignment vertical="center"/>
    </xf>
    <xf numFmtId="170" fontId="73" fillId="0" borderId="50" xfId="213" applyNumberFormat="1" applyFont="1" applyBorder="1" applyAlignment="1" applyProtection="1">
      <alignment vertical="center"/>
    </xf>
    <xf numFmtId="170" fontId="67" fillId="0" borderId="40" xfId="213" applyNumberFormat="1" applyFont="1" applyBorder="1" applyAlignment="1" applyProtection="1">
      <alignment vertical="center"/>
    </xf>
    <xf numFmtId="172" fontId="63" fillId="0" borderId="30" xfId="187" applyNumberFormat="1" applyFont="1" applyBorder="1" applyAlignment="1">
      <alignment vertical="center"/>
    </xf>
    <xf numFmtId="172" fontId="64" fillId="0" borderId="30" xfId="187" applyNumberFormat="1" applyFont="1" applyBorder="1" applyAlignment="1">
      <alignment vertical="center"/>
    </xf>
    <xf numFmtId="170" fontId="64" fillId="0" borderId="55" xfId="213" applyNumberFormat="1" applyFont="1" applyBorder="1" applyAlignment="1" applyProtection="1">
      <alignment vertical="center"/>
    </xf>
    <xf numFmtId="170" fontId="64" fillId="0" borderId="53" xfId="213" applyNumberFormat="1" applyFont="1" applyBorder="1" applyAlignment="1" applyProtection="1">
      <alignment vertical="center"/>
    </xf>
    <xf numFmtId="49" fontId="66" fillId="0" borderId="20" xfId="195" applyNumberFormat="1" applyFont="1" applyBorder="1" applyAlignment="1">
      <alignment horizontal="center" vertical="center" wrapText="1"/>
    </xf>
    <xf numFmtId="0" fontId="66" fillId="0" borderId="31" xfId="195" applyFont="1" applyBorder="1" applyAlignment="1">
      <alignment horizontal="center" vertical="center" wrapText="1"/>
    </xf>
    <xf numFmtId="3" fontId="66" fillId="0" borderId="32" xfId="196" applyNumberFormat="1" applyFont="1" applyBorder="1" applyAlignment="1">
      <alignment horizontal="right" vertical="center" indent="1"/>
    </xf>
    <xf numFmtId="170" fontId="67" fillId="0" borderId="28" xfId="213" applyNumberFormat="1" applyFont="1" applyBorder="1" applyAlignment="1" applyProtection="1">
      <alignment horizontal="right" vertical="center"/>
    </xf>
    <xf numFmtId="172" fontId="66" fillId="0" borderId="32" xfId="196" applyNumberFormat="1" applyFont="1" applyBorder="1" applyAlignment="1">
      <alignment horizontal="right" vertical="center" indent="1"/>
    </xf>
    <xf numFmtId="49" fontId="66" fillId="0" borderId="52" xfId="195" applyNumberFormat="1" applyFont="1" applyBorder="1" applyAlignment="1">
      <alignment horizontal="center" vertical="center" wrapText="1"/>
    </xf>
    <xf numFmtId="0" fontId="66" fillId="0" borderId="34" xfId="195" applyFont="1" applyBorder="1" applyAlignment="1">
      <alignment horizontal="center" vertical="center" wrapText="1"/>
    </xf>
    <xf numFmtId="172" fontId="66" fillId="0" borderId="33" xfId="196" applyNumberFormat="1" applyFont="1" applyBorder="1" applyAlignment="1">
      <alignment horizontal="right" vertical="center" indent="1"/>
    </xf>
    <xf numFmtId="0" fontId="66" fillId="0" borderId="51" xfId="195" applyFont="1" applyBorder="1" applyAlignment="1">
      <alignment horizontal="center" vertical="center" wrapText="1"/>
    </xf>
    <xf numFmtId="0" fontId="66" fillId="0" borderId="29" xfId="195" applyFont="1" applyBorder="1" applyAlignment="1">
      <alignment horizontal="center" vertical="center" wrapText="1"/>
    </xf>
    <xf numFmtId="172" fontId="67" fillId="0" borderId="30" xfId="195" applyNumberFormat="1" applyFont="1" applyBorder="1" applyAlignment="1">
      <alignment horizontal="right" vertical="center" wrapText="1" indent="1"/>
    </xf>
    <xf numFmtId="170" fontId="67" fillId="0" borderId="53" xfId="213" applyNumberFormat="1" applyFont="1" applyBorder="1" applyAlignment="1" applyProtection="1">
      <alignment vertical="center"/>
    </xf>
    <xf numFmtId="14" fontId="64" fillId="0" borderId="19" xfId="187" applyNumberFormat="1" applyFont="1" applyBorder="1" applyAlignment="1">
      <alignment horizontal="center" vertical="center" wrapText="1"/>
    </xf>
    <xf numFmtId="170" fontId="66" fillId="0" borderId="50" xfId="213" applyNumberFormat="1" applyFont="1" applyBorder="1" applyAlignment="1" applyProtection="1">
      <alignment vertical="center"/>
    </xf>
    <xf numFmtId="170" fontId="89" fillId="0" borderId="53" xfId="213" applyNumberFormat="1" applyFont="1" applyBorder="1" applyAlignment="1" applyProtection="1">
      <alignment horizontal="right" vertical="center"/>
    </xf>
    <xf numFmtId="170" fontId="66" fillId="0" borderId="50" xfId="213" applyNumberFormat="1" applyFont="1" applyBorder="1" applyAlignment="1" applyProtection="1">
      <alignment horizontal="right" vertical="center"/>
    </xf>
    <xf numFmtId="170" fontId="69" fillId="0" borderId="53" xfId="213" applyNumberFormat="1" applyFont="1" applyBorder="1" applyAlignment="1" applyProtection="1">
      <alignment horizontal="right" vertical="center"/>
    </xf>
    <xf numFmtId="10" fontId="67" fillId="0" borderId="50" xfId="212" applyNumberFormat="1" applyFont="1" applyBorder="1" applyAlignment="1" applyProtection="1">
      <alignment horizontal="center" vertical="center"/>
    </xf>
    <xf numFmtId="10" fontId="68" fillId="0" borderId="50" xfId="212" applyNumberFormat="1" applyFont="1" applyBorder="1" applyAlignment="1" applyProtection="1">
      <alignment horizontal="center" vertical="center"/>
    </xf>
    <xf numFmtId="10" fontId="73" fillId="0" borderId="50" xfId="212" applyNumberFormat="1" applyFont="1" applyBorder="1" applyAlignment="1" applyProtection="1">
      <alignment horizontal="center" vertical="center"/>
    </xf>
    <xf numFmtId="10" fontId="64" fillId="0" borderId="53" xfId="212" applyNumberFormat="1" applyFont="1" applyBorder="1" applyAlignment="1" applyProtection="1">
      <alignment horizontal="center" vertical="center"/>
    </xf>
    <xf numFmtId="10" fontId="67" fillId="0" borderId="0" xfId="213" applyNumberFormat="1" applyFont="1" applyBorder="1" applyAlignment="1" applyProtection="1">
      <alignment horizontal="center" vertical="center"/>
    </xf>
    <xf numFmtId="10" fontId="68" fillId="0" borderId="0" xfId="213" applyNumberFormat="1" applyFont="1" applyBorder="1" applyAlignment="1" applyProtection="1">
      <alignment horizontal="center" vertical="center"/>
    </xf>
    <xf numFmtId="10" fontId="73" fillId="0" borderId="0" xfId="213" applyNumberFormat="1" applyFont="1" applyBorder="1" applyAlignment="1" applyProtection="1">
      <alignment horizontal="center" vertical="center"/>
    </xf>
    <xf numFmtId="10" fontId="73" fillId="0" borderId="53" xfId="213" applyNumberFormat="1" applyFont="1" applyBorder="1" applyAlignment="1" applyProtection="1">
      <alignment horizontal="center" vertical="center"/>
    </xf>
    <xf numFmtId="0" fontId="50" fillId="0" borderId="25" xfId="191" applyFont="1" applyBorder="1" applyAlignment="1">
      <alignment horizontal="left" vertical="center" wrapText="1"/>
    </xf>
    <xf numFmtId="0" fontId="50" fillId="0" borderId="0" xfId="191" applyFont="1" applyBorder="1" applyAlignment="1">
      <alignment horizontal="left" vertical="center" wrapText="1"/>
    </xf>
    <xf numFmtId="0" fontId="44" fillId="52" borderId="54" xfId="191" applyFont="1" applyFill="1" applyBorder="1" applyAlignment="1">
      <alignment horizontal="left" vertical="center"/>
    </xf>
    <xf numFmtId="0" fontId="44" fillId="14" borderId="54" xfId="175" applyFont="1" applyFill="1" applyBorder="1" applyAlignment="1">
      <alignment horizontal="left" vertical="center" wrapText="1"/>
    </xf>
    <xf numFmtId="0" fontId="44" fillId="53" borderId="0" xfId="156" applyFont="1" applyFill="1" applyBorder="1" applyAlignment="1">
      <alignment horizontal="left"/>
    </xf>
    <xf numFmtId="0" fontId="44" fillId="10" borderId="54" xfId="175" applyFont="1" applyFill="1" applyBorder="1" applyAlignment="1">
      <alignment horizontal="left" vertical="center" wrapText="1"/>
    </xf>
    <xf numFmtId="0" fontId="46" fillId="0" borderId="18" xfId="195" applyFont="1" applyBorder="1" applyAlignment="1">
      <alignment horizontal="center" vertical="center" wrapText="1"/>
    </xf>
    <xf numFmtId="0" fontId="46" fillId="0" borderId="26" xfId="195" applyFont="1" applyBorder="1" applyAlignment="1">
      <alignment horizontal="center" vertical="center" wrapText="1"/>
    </xf>
    <xf numFmtId="0" fontId="46" fillId="0" borderId="27" xfId="195" applyFont="1" applyBorder="1" applyAlignment="1">
      <alignment horizontal="center" vertical="center" wrapText="1"/>
    </xf>
    <xf numFmtId="0" fontId="46" fillId="0" borderId="28" xfId="195" applyFont="1" applyBorder="1" applyAlignment="1">
      <alignment horizontal="center" vertical="center" wrapText="1"/>
    </xf>
    <xf numFmtId="0" fontId="47" fillId="0" borderId="35" xfId="195" applyFont="1" applyBorder="1" applyAlignment="1">
      <alignment horizontal="center" vertical="center" wrapText="1"/>
    </xf>
    <xf numFmtId="0" fontId="47" fillId="0" borderId="38" xfId="195" applyFont="1" applyBorder="1" applyAlignment="1">
      <alignment horizontal="center" vertical="center" wrapText="1"/>
    </xf>
    <xf numFmtId="0" fontId="54" fillId="0" borderId="25" xfId="190" applyFont="1" applyBorder="1" applyAlignment="1">
      <alignment horizontal="left" vertical="center" wrapText="1"/>
    </xf>
    <xf numFmtId="0" fontId="46" fillId="0" borderId="42" xfId="195" applyFont="1" applyBorder="1" applyAlignment="1">
      <alignment horizontal="center" vertical="center" wrapText="1"/>
    </xf>
    <xf numFmtId="0" fontId="45" fillId="0" borderId="43" xfId="156" applyFont="1" applyBorder="1" applyAlignment="1">
      <alignment horizontal="center" vertical="center" wrapText="1"/>
    </xf>
    <xf numFmtId="0" fontId="45" fillId="0" borderId="44" xfId="156" applyFont="1" applyBorder="1" applyAlignment="1">
      <alignment horizontal="center" vertical="center" wrapText="1"/>
    </xf>
    <xf numFmtId="0" fontId="45" fillId="0" borderId="28" xfId="156" applyFont="1" applyBorder="1" applyAlignment="1">
      <alignment horizontal="center" vertical="center" wrapText="1"/>
    </xf>
    <xf numFmtId="0" fontId="51" fillId="0" borderId="0" xfId="156" applyFont="1" applyBorder="1" applyAlignment="1">
      <alignment horizontal="center" vertical="center" wrapText="1"/>
    </xf>
    <xf numFmtId="0" fontId="6" fillId="0" borderId="0" xfId="3" applyFont="1" applyBorder="1" applyAlignment="1" applyProtection="1">
      <alignment horizontal="left"/>
    </xf>
    <xf numFmtId="0" fontId="56" fillId="0" borderId="25" xfId="195" applyFont="1" applyBorder="1" applyAlignment="1">
      <alignment horizontal="left"/>
    </xf>
    <xf numFmtId="0" fontId="56" fillId="0" borderId="0" xfId="195" applyFont="1" applyBorder="1" applyAlignment="1">
      <alignment horizontal="left"/>
    </xf>
    <xf numFmtId="14" fontId="45" fillId="53" borderId="0" xfId="191" applyNumberFormat="1" applyFont="1" applyFill="1" applyBorder="1" applyAlignment="1">
      <alignment horizontal="left"/>
    </xf>
    <xf numFmtId="0" fontId="44" fillId="10" borderId="0" xfId="191" applyFont="1" applyFill="1" applyBorder="1" applyAlignment="1">
      <alignment horizontal="left" vertical="center"/>
    </xf>
    <xf numFmtId="0" fontId="50" fillId="0" borderId="25" xfId="187" applyFont="1" applyBorder="1" applyAlignment="1">
      <alignment horizontal="left" vertical="center" wrapText="1"/>
    </xf>
    <xf numFmtId="0" fontId="62" fillId="14" borderId="0" xfId="187" applyFont="1" applyFill="1" applyBorder="1" applyAlignment="1">
      <alignment horizontal="left" vertical="center"/>
    </xf>
    <xf numFmtId="0" fontId="62" fillId="10" borderId="0" xfId="187" applyFont="1" applyFill="1" applyBorder="1" applyAlignment="1">
      <alignment horizontal="left" vertical="center"/>
    </xf>
    <xf numFmtId="0" fontId="62" fillId="4" borderId="54" xfId="158" applyFont="1" applyFill="1" applyBorder="1" applyAlignment="1">
      <alignment horizontal="left" vertical="center"/>
    </xf>
    <xf numFmtId="0" fontId="46" fillId="0" borderId="57" xfId="158" applyFont="1" applyBorder="1" applyAlignment="1">
      <alignment horizontal="center" vertical="center"/>
    </xf>
    <xf numFmtId="0" fontId="59" fillId="0" borderId="25" xfId="158" applyFont="1" applyBorder="1" applyAlignment="1">
      <alignment horizontal="left"/>
    </xf>
    <xf numFmtId="0" fontId="59" fillId="0" borderId="0" xfId="158" applyFont="1" applyBorder="1" applyAlignment="1">
      <alignment horizontal="left"/>
    </xf>
    <xf numFmtId="0" fontId="46" fillId="0" borderId="48" xfId="189" applyFont="1" applyBorder="1" applyAlignment="1">
      <alignment horizontal="center" vertical="center" wrapText="1"/>
    </xf>
    <xf numFmtId="0" fontId="45" fillId="0" borderId="94" xfId="187" applyFont="1" applyBorder="1" applyAlignment="1">
      <alignment horizontal="center" vertical="center" wrapText="1"/>
    </xf>
    <xf numFmtId="0" fontId="45" fillId="0" borderId="48" xfId="187" applyFont="1" applyBorder="1" applyAlignment="1">
      <alignment horizontal="center" vertical="center" wrapText="1"/>
    </xf>
    <xf numFmtId="0" fontId="45" fillId="0" borderId="68" xfId="187" applyFont="1" applyBorder="1" applyAlignment="1">
      <alignment horizontal="center" vertical="center" wrapText="1"/>
    </xf>
    <xf numFmtId="0" fontId="44" fillId="20" borderId="0" xfId="187" applyFont="1" applyFill="1" applyBorder="1" applyAlignment="1">
      <alignment horizontal="left" vertical="center"/>
    </xf>
    <xf numFmtId="0" fontId="71" fillId="8" borderId="54" xfId="187" applyFont="1" applyFill="1" applyBorder="1" applyAlignment="1">
      <alignment horizontal="left" vertical="center"/>
    </xf>
    <xf numFmtId="0" fontId="46" fillId="0" borderId="18" xfId="189" applyFont="1" applyBorder="1" applyAlignment="1">
      <alignment horizontal="center" vertical="center" wrapText="1"/>
    </xf>
    <xf numFmtId="0" fontId="62" fillId="4" borderId="54" xfId="175" applyFont="1" applyFill="1" applyBorder="1" applyAlignment="1">
      <alignment horizontal="left" vertical="center"/>
    </xf>
    <xf numFmtId="0" fontId="45" fillId="0" borderId="18" xfId="191" applyFont="1" applyBorder="1" applyAlignment="1">
      <alignment horizontal="center" vertical="center" wrapText="1"/>
    </xf>
    <xf numFmtId="0" fontId="45" fillId="0" borderId="27" xfId="191" applyFont="1" applyBorder="1" applyAlignment="1">
      <alignment horizontal="center" vertical="center"/>
    </xf>
    <xf numFmtId="0" fontId="45" fillId="0" borderId="28" xfId="191" applyFont="1" applyBorder="1" applyAlignment="1">
      <alignment horizontal="center" vertical="center"/>
    </xf>
    <xf numFmtId="0" fontId="45" fillId="0" borderId="48" xfId="191" applyFont="1" applyBorder="1" applyAlignment="1">
      <alignment horizontal="center" vertical="center" wrapText="1"/>
    </xf>
    <xf numFmtId="0" fontId="45" fillId="0" borderId="29" xfId="191" applyFont="1" applyBorder="1" applyAlignment="1">
      <alignment horizontal="center" vertical="center" wrapText="1"/>
    </xf>
    <xf numFmtId="0" fontId="45" fillId="0" borderId="30" xfId="191" applyFont="1" applyBorder="1" applyAlignment="1">
      <alignment horizontal="center" vertical="center" wrapText="1"/>
    </xf>
    <xf numFmtId="0" fontId="76" fillId="4" borderId="54" xfId="175" applyFont="1" applyFill="1" applyBorder="1" applyAlignment="1">
      <alignment horizontal="left" vertical="center"/>
    </xf>
    <xf numFmtId="0" fontId="63" fillId="53" borderId="0" xfId="191" applyFont="1" applyFill="1" applyBorder="1" applyAlignment="1">
      <alignment horizontal="left" vertical="center"/>
    </xf>
    <xf numFmtId="0" fontId="76" fillId="4" borderId="48" xfId="175" applyFont="1" applyFill="1" applyBorder="1" applyAlignment="1">
      <alignment horizontal="left" vertical="center"/>
    </xf>
    <xf numFmtId="0" fontId="63" fillId="53" borderId="54" xfId="191" applyFont="1" applyFill="1" applyBorder="1" applyAlignment="1">
      <alignment horizontal="left" vertical="center"/>
    </xf>
    <xf numFmtId="0" fontId="50" fillId="0" borderId="25" xfId="193" applyFont="1" applyBorder="1" applyAlignment="1">
      <alignment horizontal="left"/>
    </xf>
    <xf numFmtId="0" fontId="44" fillId="22" borderId="0" xfId="191" applyFont="1" applyFill="1" applyBorder="1" applyAlignment="1">
      <alignment horizontal="left" vertical="center"/>
    </xf>
    <xf numFmtId="0" fontId="63" fillId="0" borderId="98" xfId="193" applyFont="1" applyBorder="1" applyAlignment="1">
      <alignment horizontal="center" vertical="center" wrapText="1"/>
    </xf>
    <xf numFmtId="0" fontId="63" fillId="0" borderId="99" xfId="193" applyFont="1" applyBorder="1" applyAlignment="1">
      <alignment horizontal="center" vertical="center" wrapText="1"/>
    </xf>
    <xf numFmtId="0" fontId="63" fillId="0" borderId="48" xfId="193" applyFont="1" applyBorder="1" applyAlignment="1">
      <alignment horizontal="center" vertical="center" wrapText="1"/>
    </xf>
    <xf numFmtId="0" fontId="63" fillId="21" borderId="48" xfId="191" applyFont="1" applyFill="1" applyBorder="1" applyAlignment="1">
      <alignment horizontal="center" vertical="center" wrapText="1"/>
    </xf>
    <xf numFmtId="0" fontId="77" fillId="0" borderId="48" xfId="191" applyFont="1" applyBorder="1" applyAlignment="1">
      <alignment horizontal="center" vertical="center" wrapText="1"/>
    </xf>
    <xf numFmtId="0" fontId="54" fillId="0" borderId="0" xfId="191" applyFont="1" applyAlignment="1">
      <alignment horizontal="left"/>
    </xf>
    <xf numFmtId="0" fontId="77" fillId="21" borderId="48" xfId="191" applyFont="1" applyFill="1" applyBorder="1" applyAlignment="1">
      <alignment horizontal="center" vertical="center" wrapText="1"/>
    </xf>
    <xf numFmtId="0" fontId="44" fillId="22" borderId="54" xfId="191" applyFont="1" applyFill="1" applyBorder="1" applyAlignment="1">
      <alignment horizontal="left" vertical="center"/>
    </xf>
    <xf numFmtId="0" fontId="73" fillId="30" borderId="54" xfId="188" applyFont="1" applyFill="1" applyBorder="1" applyAlignment="1">
      <alignment horizontal="center" vertical="center" wrapText="1"/>
    </xf>
    <xf numFmtId="0" fontId="62" fillId="10" borderId="54" xfId="188" applyFont="1" applyFill="1" applyBorder="1" applyAlignment="1">
      <alignment horizontal="left" vertical="center" wrapText="1"/>
    </xf>
    <xf numFmtId="0" fontId="45" fillId="0" borderId="18" xfId="192" applyFont="1" applyBorder="1" applyAlignment="1">
      <alignment horizontal="center" vertical="center" wrapText="1"/>
    </xf>
    <xf numFmtId="0" fontId="45" fillId="0" borderId="27" xfId="192" applyFont="1" applyBorder="1" applyAlignment="1">
      <alignment horizontal="center" vertical="center" wrapText="1"/>
    </xf>
    <xf numFmtId="0" fontId="45" fillId="0" borderId="28" xfId="192" applyFont="1" applyBorder="1" applyAlignment="1">
      <alignment horizontal="center" vertical="center" wrapText="1"/>
    </xf>
    <xf numFmtId="0" fontId="73" fillId="30" borderId="48" xfId="188" applyFont="1" applyFill="1" applyBorder="1" applyAlignment="1">
      <alignment horizontal="center" vertical="center" wrapText="1"/>
    </xf>
    <xf numFmtId="0" fontId="59" fillId="0" borderId="0" xfId="175" applyFont="1" applyBorder="1" applyAlignment="1">
      <alignment horizontal="left" wrapText="1"/>
    </xf>
    <xf numFmtId="0" fontId="59" fillId="0" borderId="0" xfId="175" applyFont="1" applyBorder="1" applyAlignment="1">
      <alignment horizontal="left" vertical="center" wrapText="1"/>
    </xf>
    <xf numFmtId="0" fontId="62" fillId="4" borderId="0" xfId="0" applyFont="1" applyFill="1" applyBorder="1" applyAlignment="1">
      <alignment horizontal="left" vertical="center"/>
    </xf>
  </cellXfs>
  <cellStyles count="235">
    <cellStyle name="100" xfId="4"/>
    <cellStyle name="20% - Акцент1 2" xfId="5"/>
    <cellStyle name="20% - Акцент1 2 2" xfId="6"/>
    <cellStyle name="20% - Акцент1 2 3" xfId="7"/>
    <cellStyle name="20% - Акцент1 3" xfId="8"/>
    <cellStyle name="20% - Акцент2 2" xfId="9"/>
    <cellStyle name="20% - Акцент2 2 2" xfId="10"/>
    <cellStyle name="20% - Акцент2 2 3" xfId="11"/>
    <cellStyle name="20% - Акцент2 3" xfId="12"/>
    <cellStyle name="20% - Акцент3 2" xfId="13"/>
    <cellStyle name="20% - Акцент3 2 2" xfId="14"/>
    <cellStyle name="20% - Акцент3 2 3" xfId="15"/>
    <cellStyle name="20% - Акцент3 3" xfId="16"/>
    <cellStyle name="20% - Акцент4 2" xfId="17"/>
    <cellStyle name="20% - Акцент4 2 2" xfId="18"/>
    <cellStyle name="20% - Акцент4 2 3" xfId="19"/>
    <cellStyle name="20% - Акцент4 3" xfId="20"/>
    <cellStyle name="20% - Акцент5 2" xfId="21"/>
    <cellStyle name="20% - Акцент5 2 2" xfId="22"/>
    <cellStyle name="20% - Акцент5 2 3" xfId="23"/>
    <cellStyle name="20% - Акцент5 3" xfId="24"/>
    <cellStyle name="20% - Акцент6 2" xfId="25"/>
    <cellStyle name="20% - Акцент6 2 2" xfId="26"/>
    <cellStyle name="20% - Акцент6 2 3" xfId="27"/>
    <cellStyle name="20% - Акцент6 3" xfId="28"/>
    <cellStyle name="40% - Акцент1 2" xfId="29"/>
    <cellStyle name="40% - Акцент1 2 2" xfId="30"/>
    <cellStyle name="40% - Акцент1 2 3" xfId="31"/>
    <cellStyle name="40% - Акцент1 3" xfId="32"/>
    <cellStyle name="40% - Акцент2 2" xfId="33"/>
    <cellStyle name="40% - Акцент2 2 2" xfId="34"/>
    <cellStyle name="40% - Акцент2 2 3" xfId="35"/>
    <cellStyle name="40% - Акцент2 3" xfId="36"/>
    <cellStyle name="40% - Акцент3 2" xfId="37"/>
    <cellStyle name="40% - Акцент3 2 2" xfId="38"/>
    <cellStyle name="40% - Акцент3 2 3" xfId="39"/>
    <cellStyle name="40% - Акцент3 3" xfId="40"/>
    <cellStyle name="40% - Акцент4 2" xfId="41"/>
    <cellStyle name="40% - Акцент4 2 2" xfId="42"/>
    <cellStyle name="40% - Акцент4 2 3" xfId="43"/>
    <cellStyle name="40% - Акцент4 3" xfId="44"/>
    <cellStyle name="40% - Акцент5 2" xfId="45"/>
    <cellStyle name="40% - Акцент5 2 2" xfId="46"/>
    <cellStyle name="40% - Акцент5 2 3" xfId="47"/>
    <cellStyle name="40% - Акцент5 3" xfId="48"/>
    <cellStyle name="40% - Акцент6 2" xfId="49"/>
    <cellStyle name="40% - Акцент6 2 2" xfId="50"/>
    <cellStyle name="40% - Акцент6 2 3" xfId="51"/>
    <cellStyle name="40% - Акцент6 3" xfId="52"/>
    <cellStyle name="60% - Акцент1 2" xfId="53"/>
    <cellStyle name="60% - Акцент1 2 2" xfId="54"/>
    <cellStyle name="60% - Акцент1 2 3" xfId="55"/>
    <cellStyle name="60% - Акцент1 3" xfId="56"/>
    <cellStyle name="60% - Акцент2 2" xfId="57"/>
    <cellStyle name="60% - Акцент2 2 2" xfId="58"/>
    <cellStyle name="60% - Акцент2 2 3" xfId="59"/>
    <cellStyle name="60% - Акцент2 3" xfId="60"/>
    <cellStyle name="60% - Акцент3 2" xfId="61"/>
    <cellStyle name="60% - Акцент3 2 2" xfId="62"/>
    <cellStyle name="60% - Акцент3 2 3" xfId="63"/>
    <cellStyle name="60% - Акцент3 3" xfId="64"/>
    <cellStyle name="60% - Акцент4 2" xfId="65"/>
    <cellStyle name="60% - Акцент4 2 2" xfId="66"/>
    <cellStyle name="60% - Акцент4 2 3" xfId="67"/>
    <cellStyle name="60% - Акцент4 3" xfId="68"/>
    <cellStyle name="60% - Акцент5 2" xfId="69"/>
    <cellStyle name="60% - Акцент5 2 2" xfId="70"/>
    <cellStyle name="60% - Акцент5 2 3" xfId="71"/>
    <cellStyle name="60% - Акцент5 3" xfId="72"/>
    <cellStyle name="60% - Акцент6 2" xfId="73"/>
    <cellStyle name="60% - Акцент6 2 2" xfId="74"/>
    <cellStyle name="60% - Акцент6 2 3" xfId="75"/>
    <cellStyle name="60% - Акцент6 3" xfId="76"/>
    <cellStyle name="Comma [0]" xfId="77"/>
    <cellStyle name="Comma [0] 2" xfId="78"/>
    <cellStyle name="Currency [0]" xfId="79"/>
    <cellStyle name="Currency [0] 2" xfId="80"/>
    <cellStyle name="Hyperlink 2" xfId="81"/>
    <cellStyle name="Normal 2" xfId="82"/>
    <cellStyle name="Normal 3" xfId="83"/>
    <cellStyle name="normální_Bilancování 2005Q4 - final" xfId="84"/>
    <cellStyle name="Percent 2" xfId="85"/>
    <cellStyle name="Акцент1 2" xfId="86"/>
    <cellStyle name="Акцент1 2 2" xfId="87"/>
    <cellStyle name="Акцент1 2 3" xfId="88"/>
    <cellStyle name="Акцент1 3" xfId="89"/>
    <cellStyle name="Акцент2 2" xfId="90"/>
    <cellStyle name="Акцент2 2 2" xfId="91"/>
    <cellStyle name="Акцент2 2 3" xfId="92"/>
    <cellStyle name="Акцент2 3" xfId="93"/>
    <cellStyle name="Акцент3 2" xfId="94"/>
    <cellStyle name="Акцент3 2 2" xfId="95"/>
    <cellStyle name="Акцент3 2 3" xfId="96"/>
    <cellStyle name="Акцент3 3" xfId="97"/>
    <cellStyle name="Акцент4 2" xfId="98"/>
    <cellStyle name="Акцент4 2 2" xfId="99"/>
    <cellStyle name="Акцент4 2 3" xfId="100"/>
    <cellStyle name="Акцент4 3" xfId="101"/>
    <cellStyle name="Акцент5 2" xfId="102"/>
    <cellStyle name="Акцент5 2 2" xfId="103"/>
    <cellStyle name="Акцент5 2 3" xfId="104"/>
    <cellStyle name="Акцент5 3" xfId="105"/>
    <cellStyle name="Акцент6 2" xfId="106"/>
    <cellStyle name="Акцент6 2 2" xfId="107"/>
    <cellStyle name="Акцент6 2 3" xfId="108"/>
    <cellStyle name="Акцент6 3" xfId="109"/>
    <cellStyle name="Ввод  2" xfId="110"/>
    <cellStyle name="Ввод  2 2" xfId="111"/>
    <cellStyle name="Ввод  2 3" xfId="112"/>
    <cellStyle name="Ввод  3" xfId="113"/>
    <cellStyle name="Вывод 2" xfId="114"/>
    <cellStyle name="Вывод 2 2" xfId="115"/>
    <cellStyle name="Вывод 2 3" xfId="116"/>
    <cellStyle name="Вывод 3" xfId="117"/>
    <cellStyle name="Вычисление 2" xfId="118"/>
    <cellStyle name="Вычисление 2 2" xfId="119"/>
    <cellStyle name="Вычисление 2 3" xfId="120"/>
    <cellStyle name="Вычисление 3" xfId="121"/>
    <cellStyle name="Гиперссылка" xfId="3" builtinId="8"/>
    <cellStyle name="Гиперссылка 2" xfId="122"/>
    <cellStyle name="Гиперссылка 3" xfId="123"/>
    <cellStyle name="Гиперссылка 4" xfId="124"/>
    <cellStyle name="Заголовки до таблиць в бюлетень" xfId="125"/>
    <cellStyle name="Заголовок 1 2" xfId="126"/>
    <cellStyle name="Заголовок 1 2 2" xfId="127"/>
    <cellStyle name="Заголовок 1 2 3" xfId="128"/>
    <cellStyle name="Заголовок 1 3" xfId="129"/>
    <cellStyle name="Заголовок 2 2" xfId="130"/>
    <cellStyle name="Заголовок 2 2 2" xfId="131"/>
    <cellStyle name="Заголовок 2 2 3" xfId="132"/>
    <cellStyle name="Заголовок 2 3" xfId="133"/>
    <cellStyle name="Заголовок 3 2" xfId="134"/>
    <cellStyle name="Заголовок 3 2 2" xfId="135"/>
    <cellStyle name="Заголовок 3 2 3" xfId="136"/>
    <cellStyle name="Заголовок 3 3" xfId="137"/>
    <cellStyle name="Заголовок 4 2" xfId="138"/>
    <cellStyle name="Заголовок 4 2 2" xfId="139"/>
    <cellStyle name="Заголовок 4 2 3" xfId="140"/>
    <cellStyle name="Заголовок 4 3" xfId="141"/>
    <cellStyle name="Итог 2" xfId="142"/>
    <cellStyle name="Итог 2 2" xfId="143"/>
    <cellStyle name="Итог 2 3" xfId="144"/>
    <cellStyle name="Итог 3" xfId="145"/>
    <cellStyle name="Контрольная ячейка 2" xfId="146"/>
    <cellStyle name="Контрольная ячейка 2 2" xfId="147"/>
    <cellStyle name="Контрольная ячейка 2 3" xfId="148"/>
    <cellStyle name="Контрольная ячейка 3" xfId="149"/>
    <cellStyle name="Название 2" xfId="150"/>
    <cellStyle name="Нейтральный 2" xfId="151"/>
    <cellStyle name="Нейтральный 2 2" xfId="152"/>
    <cellStyle name="Нейтральный 2 3" xfId="153"/>
    <cellStyle name="Нейтральный 3" xfId="154"/>
    <cellStyle name="Обычный" xfId="0" builtinId="0"/>
    <cellStyle name="Обычный 2" xfId="155"/>
    <cellStyle name="Обычный 2 2" xfId="156"/>
    <cellStyle name="Обычный 2 3" xfId="157"/>
    <cellStyle name="Обычный 2 4" xfId="158"/>
    <cellStyle name="Обычный 2 5" xfId="159"/>
    <cellStyle name="Обычный 2 5 2" xfId="160"/>
    <cellStyle name="Обычный 2 5 2 2" xfId="161"/>
    <cellStyle name="Обычный 2 5 3" xfId="162"/>
    <cellStyle name="Обычный 2 5 3 2" xfId="163"/>
    <cellStyle name="Обычный 2 5 4" xfId="164"/>
    <cellStyle name="Обычный 2 6" xfId="165"/>
    <cellStyle name="Обычный 2 7" xfId="166"/>
    <cellStyle name="Обычный 2 8" xfId="167"/>
    <cellStyle name="Обычный 2_2013_PR" xfId="168"/>
    <cellStyle name="Обычный 3" xfId="169"/>
    <cellStyle name="Обычный 3 2" xfId="170"/>
    <cellStyle name="Обычный 3 3" xfId="171"/>
    <cellStyle name="Обычный 4" xfId="172"/>
    <cellStyle name="Обычный 5" xfId="173"/>
    <cellStyle name="Обычный 5 2" xfId="174"/>
    <cellStyle name="Обычный 5 2 2" xfId="175"/>
    <cellStyle name="Обычный 5_РОБОЧИЙ_Q4_2013" xfId="176"/>
    <cellStyle name="Обычный 6" xfId="177"/>
    <cellStyle name="Обычный 7" xfId="178"/>
    <cellStyle name="Обычный 7 2" xfId="179"/>
    <cellStyle name="Обычный 7 2 2" xfId="180"/>
    <cellStyle name="Обычный 7 2 2 2" xfId="181"/>
    <cellStyle name="Обычный 7 2 3" xfId="182"/>
    <cellStyle name="Обычный 7 3" xfId="183"/>
    <cellStyle name="Обычный 7 3 2" xfId="184"/>
    <cellStyle name="Обычный 8" xfId="185"/>
    <cellStyle name="Обычный_2009_PR 2" xfId="186"/>
    <cellStyle name="Обычный_Q1 2010" xfId="187"/>
    <cellStyle name="Обычный_Q1 2010 2" xfId="188"/>
    <cellStyle name="Обычный_Q1 2011" xfId="189"/>
    <cellStyle name="Обычный_Q1 2011_PR 2" xfId="190"/>
    <cellStyle name="Обычный_Аналіз_3q_09" xfId="191"/>
    <cellStyle name="Обычный_Аналіз_3q_09 2" xfId="192"/>
    <cellStyle name="Обычный_Исходники_Q2_2010 2" xfId="193"/>
    <cellStyle name="Обычный_Исходники_Q4_2011" xfId="194"/>
    <cellStyle name="Обычный_Книга1" xfId="195"/>
    <cellStyle name="Обычный_Книга3" xfId="196"/>
    <cellStyle name="Обычный_Лист1" xfId="197"/>
    <cellStyle name="Плохой 2" xfId="198"/>
    <cellStyle name="Плохой 2 2" xfId="199"/>
    <cellStyle name="Плохой 2 3" xfId="200"/>
    <cellStyle name="Плохой 3" xfId="201"/>
    <cellStyle name="Пояснение 2" xfId="202"/>
    <cellStyle name="Пояснение 2 2" xfId="203"/>
    <cellStyle name="Пояснение 2 3" xfId="204"/>
    <cellStyle name="Пояснение 3" xfId="205"/>
    <cellStyle name="Примечание 2" xfId="206"/>
    <cellStyle name="Примечание 2 2" xfId="207"/>
    <cellStyle name="Примечание 2 3" xfId="208"/>
    <cellStyle name="Примечание 3" xfId="209"/>
    <cellStyle name="Процентный" xfId="2" builtinId="5"/>
    <cellStyle name="Процентный 2" xfId="210"/>
    <cellStyle name="Процентный 2 2" xfId="211"/>
    <cellStyle name="Процентный 2 3" xfId="212"/>
    <cellStyle name="Процентный 3" xfId="213"/>
    <cellStyle name="Процентный 4" xfId="214"/>
    <cellStyle name="Процентный 4 2" xfId="215"/>
    <cellStyle name="Связанная ячейка 2" xfId="216"/>
    <cellStyle name="Связанная ячейка 2 2" xfId="217"/>
    <cellStyle name="Связанная ячейка 2 3" xfId="218"/>
    <cellStyle name="Связанная ячейка 3" xfId="219"/>
    <cellStyle name="Текст предупреждения 2" xfId="220"/>
    <cellStyle name="Текст предупреждения 2 2" xfId="221"/>
    <cellStyle name="Текст предупреждения 2 3" xfId="222"/>
    <cellStyle name="Текст предупреждения 3" xfId="223"/>
    <cellStyle name="Тысячи [0]_MM95 (3)" xfId="224"/>
    <cellStyle name="Тысячи_MM95 (3)" xfId="225"/>
    <cellStyle name="Финансовый" xfId="1" builtinId="3"/>
    <cellStyle name="Финансовый 2" xfId="226"/>
    <cellStyle name="Финансовый 2 2" xfId="227"/>
    <cellStyle name="Финансовый 2 2 2" xfId="228"/>
    <cellStyle name="Финансовый 2 3" xfId="229"/>
    <cellStyle name="Хороший 2" xfId="230"/>
    <cellStyle name="Хороший 2 2" xfId="231"/>
    <cellStyle name="Хороший 2 3" xfId="232"/>
    <cellStyle name="Хороший 3" xfId="233"/>
    <cellStyle name="Шапка" xfId="234"/>
  </cellStyles>
  <dxfs count="38">
    <dxf>
      <font>
        <color rgb="FFFF0000"/>
      </font>
    </dxf>
    <dxf>
      <font>
        <color rgb="FFFF0000"/>
      </font>
    </dxf>
    <dxf>
      <font>
        <color rgb="FFFF0000"/>
        <name val="Arial"/>
      </font>
    </dxf>
    <dxf>
      <font>
        <color rgb="FFFF0000"/>
        <name val="Arial"/>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font>
    </dxf>
    <dxf>
      <font>
        <color rgb="FFFF0000"/>
      </font>
    </dxf>
    <dxf>
      <font>
        <color rgb="FFFF0000"/>
      </font>
    </dxf>
    <dxf>
      <font>
        <color rgb="FFFF0000"/>
      </font>
    </dxf>
  </dxfs>
  <tableStyles count="0" defaultTableStyle="TableStyleMedium2" defaultPivotStyle="PivotStyleLight16"/>
  <colors>
    <indexedColors>
      <rgbColor rgb="FF000000"/>
      <rgbColor rgb="FFFFFFFF"/>
      <rgbColor rgb="FFFF0000"/>
      <rgbColor rgb="FF00FF00"/>
      <rgbColor rgb="FF0000FF"/>
      <rgbColor rgb="FFFFFF00"/>
      <rgbColor rgb="FFDDBFD3"/>
      <rgbColor rgb="FF4BACC6"/>
      <rgbColor rgb="FFEFE2E8"/>
      <rgbColor rgb="FF00B050"/>
      <rgbColor rgb="FF000080"/>
      <rgbColor rgb="FF4E80BB"/>
      <rgbColor rgb="FFFFD1BD"/>
      <rgbColor rgb="FF008080"/>
      <rgbColor rgb="FFC0C0C1"/>
      <rgbColor rgb="FF808080"/>
      <rgbColor rgb="FF96A9F9"/>
      <rgbColor rgb="FFD99694"/>
      <rgbColor rgb="FFFFFFCC"/>
      <rgbColor rgb="FFCCFFFF"/>
      <rgbColor rgb="FF790447"/>
      <rgbColor rgb="FFFF8080"/>
      <rgbColor rgb="FF0070C0"/>
      <rgbColor rgb="FFC4D1FA"/>
      <rgbColor rgb="FFF2F2F2"/>
      <rgbColor rgb="FFD2C0D0"/>
      <rgbColor rgb="FFFFC000"/>
      <rgbColor rgb="FF93CDDD"/>
      <rgbColor rgb="FFBBDEEC"/>
      <rgbColor rgb="FFFDEADA"/>
      <rgbColor rgb="FF008068"/>
      <rgbColor rgb="FFEBF1DE"/>
      <rgbColor rgb="FF19CAE6"/>
      <rgbColor rgb="FFDFECF4"/>
      <rgbColor rgb="FFCBFDCD"/>
      <rgbColor rgb="FFFFFBA0"/>
      <rgbColor rgb="FF99CCFF"/>
      <rgbColor rgb="FFFF99CC"/>
      <rgbColor rgb="FFCC99FF"/>
      <rgbColor rgb="FFFFCA97"/>
      <rgbColor rgb="FF0568EF"/>
      <rgbColor rgb="FF33CCCC"/>
      <rgbColor rgb="FF91C530"/>
      <rgbColor rgb="FFFFCC00"/>
      <rgbColor rgb="FFFE9808"/>
      <rgbColor rgb="FFFF7100"/>
      <rgbColor rgb="FF6F659C"/>
      <rgbColor rgb="FF969696"/>
      <rgbColor rgb="FF003366"/>
      <rgbColor rgb="FF288F86"/>
      <rgbColor rgb="FFD2EBB7"/>
      <rgbColor rgb="FF1F4F75"/>
      <rgbColor rgb="FFAF4909"/>
      <rgbColor rgb="FFA8A6AE"/>
      <rgbColor rgb="FF3B3396"/>
      <rgbColor rgb="FF1C351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200" b="1" strike="noStrike" spc="-1">
                <a:solidFill>
                  <a:srgbClr val="000000"/>
                </a:solidFill>
                <a:latin typeface="Arial"/>
                <a:ea typeface="Arial"/>
              </a:defRPr>
            </a:pPr>
            <a:r>
              <a:rPr lang="uk-UA" sz="1200" b="1" strike="noStrike" spc="-1">
                <a:solidFill>
                  <a:srgbClr val="000000"/>
                </a:solidFill>
                <a:latin typeface="Arial"/>
                <a:ea typeface="Arial"/>
              </a:rPr>
              <a:t>Number of AMCs</a:t>
            </a:r>
          </a:p>
        </c:rich>
      </c:tx>
      <c:layout/>
      <c:overlay val="0"/>
      <c:spPr>
        <a:noFill/>
        <a:ln w="0">
          <a:noFill/>
        </a:ln>
      </c:spPr>
    </c:title>
    <c:autoTitleDeleted val="0"/>
    <c:plotArea>
      <c:layout>
        <c:manualLayout>
          <c:layoutTarget val="inner"/>
          <c:xMode val="edge"/>
          <c:yMode val="edge"/>
          <c:x val="0.26154998751352698"/>
          <c:y val="0.22438688975475601"/>
          <c:w val="0.559726962457338"/>
          <c:h val="0.66273206509282601"/>
        </c:manualLayout>
      </c:layout>
      <c:pieChart>
        <c:varyColors val="1"/>
        <c:ser>
          <c:idx val="0"/>
          <c:order val="0"/>
          <c:tx>
            <c:strRef>
              <c:f>'AMC and CII'!$A$12</c:f>
              <c:strCache>
                <c:ptCount val="1"/>
                <c:pt idx="0">
                  <c:v>2019</c:v>
                </c:pt>
              </c:strCache>
            </c:strRef>
          </c:tx>
          <c:spPr>
            <a:solidFill>
              <a:srgbClr val="4F81BD"/>
            </a:solidFill>
            <a:ln w="0">
              <a:noFill/>
            </a:ln>
          </c:spPr>
          <c:explosion val="14"/>
          <c:dPt>
            <c:idx val="0"/>
            <c:bubble3D val="0"/>
            <c:spPr>
              <a:solidFill>
                <a:srgbClr val="4672A8"/>
              </a:solidFill>
              <a:ln w="0">
                <a:noFill/>
              </a:ln>
            </c:spPr>
          </c:dPt>
          <c:dPt>
            <c:idx val="1"/>
            <c:bubble3D val="0"/>
            <c:spPr>
              <a:solidFill>
                <a:srgbClr val="93A9CE"/>
              </a:solidFill>
              <a:ln w="0">
                <a:noFill/>
              </a:ln>
            </c:spPr>
          </c:dPt>
          <c:dLbls>
            <c:dLbl>
              <c:idx val="0"/>
              <c:layout>
                <c:manualLayout>
                  <c:x val="-4.7898206881595726E-2"/>
                  <c:y val="0.11321181210532265"/>
                </c:manualLayout>
              </c:layout>
              <c:numFmt formatCode="0.0%" sourceLinked="0"/>
              <c:spPr/>
              <c:txPr>
                <a:bodyPr wrap="square"/>
                <a:lstStyle/>
                <a:p>
                  <a:pPr>
                    <a:defRPr sz="10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15:layout/>
                </c:ext>
              </c:extLst>
            </c:dLbl>
            <c:dLbl>
              <c:idx val="1"/>
              <c:layout>
                <c:manualLayout>
                  <c:x val="3.8917293091296531E-2"/>
                  <c:y val="0"/>
                </c:manualLayout>
              </c:layout>
              <c:numFmt formatCode="0.0%" sourceLinked="0"/>
              <c:spPr/>
              <c:txPr>
                <a:bodyPr wrap="square"/>
                <a:lstStyle/>
                <a:p>
                  <a:pPr>
                    <a:defRPr sz="10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15:layout/>
                </c:ext>
              </c:extLst>
            </c:dLbl>
            <c:numFmt formatCode="0.0%" sourceLinked="0"/>
            <c:spPr>
              <a:noFill/>
              <a:ln>
                <a:noFill/>
              </a:ln>
              <a:effectLst/>
            </c:spPr>
            <c:txPr>
              <a:bodyPr wrap="square"/>
              <a:lstStyle/>
              <a:p>
                <a:pPr>
                  <a:defRPr sz="10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'AMC and CII'!$C$2:$D$2</c:f>
              <c:strCache>
                <c:ptCount val="2"/>
                <c:pt idx="0">
                  <c:v>Number of AMCs with CII under management</c:v>
                </c:pt>
                <c:pt idx="1">
                  <c:v>Number of AMCs without CII under management</c:v>
                </c:pt>
              </c:strCache>
            </c:strRef>
          </c:cat>
          <c:val>
            <c:numRef>
              <c:f>'AMC and CII'!$C$12:$D$12</c:f>
              <c:numCache>
                <c:formatCode>General</c:formatCode>
                <c:ptCount val="2"/>
                <c:pt idx="0">
                  <c:v>278</c:v>
                </c:pt>
                <c:pt idx="1">
                  <c:v>15</c:v>
                </c:pt>
              </c:numCache>
            </c:numRef>
          </c:val>
        </c:ser>
        <c:dLbls>
          <c:showLegendKey val="0"/>
          <c:showVal val="0"/>
          <c:showCatName val="0"/>
          <c:showSerName val="0"/>
          <c:showPercent val="0"/>
          <c:showBubbleSize val="0"/>
          <c:showLeaderLines val="0"/>
        </c:dLbls>
        <c:firstSliceAng val="151"/>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9.1532526907324496E-2"/>
          <c:y val="0.119391797837028"/>
          <c:w val="0.88070292408800799"/>
          <c:h val="0.69354320591069696"/>
        </c:manualLayout>
      </c:layout>
      <c:barChart>
        <c:barDir val="col"/>
        <c:grouping val="stacked"/>
        <c:varyColors val="0"/>
        <c:ser>
          <c:idx val="0"/>
          <c:order val="0"/>
          <c:tx>
            <c:strRef>
              <c:f>'Assets and NAV'!$A$29</c:f>
              <c:strCache>
                <c:ptCount val="1"/>
                <c:pt idx="0">
                  <c:v>Venture funds</c:v>
                </c:pt>
              </c:strCache>
            </c:strRef>
          </c:tx>
          <c:spPr>
            <a:solidFill>
              <a:srgbClr val="666699"/>
            </a:solidFill>
            <a:ln w="25560">
              <a:noFill/>
            </a:ln>
          </c:spPr>
          <c:invertIfNegative val="0"/>
          <c:dLbls>
            <c:numFmt formatCode="#,##0" sourceLinked="0"/>
            <c:spPr>
              <a:noFill/>
              <a:ln>
                <a:noFill/>
              </a:ln>
              <a:effectLst/>
            </c:spPr>
            <c:txPr>
              <a:bodyPr wrap="square"/>
              <a:lstStyle/>
              <a:p>
                <a:pPr>
                  <a:defRPr sz="1200" b="1" strike="noStrike" spc="-1">
                    <a:solidFill>
                      <a:srgbClr val="FFFFFF"/>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'Assets and NAV'!$B$22:$F$22</c:f>
              <c:numCache>
                <c:formatCode>m/d/yyyy</c:formatCode>
                <c:ptCount val="5"/>
                <c:pt idx="0">
                  <c:v>43830</c:v>
                </c:pt>
                <c:pt idx="1">
                  <c:v>43921</c:v>
                </c:pt>
                <c:pt idx="2">
                  <c:v>44012</c:v>
                </c:pt>
                <c:pt idx="3">
                  <c:v>44104</c:v>
                </c:pt>
                <c:pt idx="4">
                  <c:v>44196</c:v>
                </c:pt>
              </c:numCache>
            </c:numRef>
          </c:cat>
          <c:val>
            <c:numRef>
              <c:f>'Assets and NAV'!$B$29:$F$29</c:f>
              <c:numCache>
                <c:formatCode>#\ ##0.0</c:formatCode>
                <c:ptCount val="5"/>
                <c:pt idx="0">
                  <c:v>324105.00488744403</c:v>
                </c:pt>
                <c:pt idx="1">
                  <c:v>340549.47249587899</c:v>
                </c:pt>
                <c:pt idx="2">
                  <c:v>354500.30730528099</c:v>
                </c:pt>
                <c:pt idx="3">
                  <c:v>378795.59890396101</c:v>
                </c:pt>
                <c:pt idx="4">
                  <c:v>399103.174849968</c:v>
                </c:pt>
              </c:numCache>
            </c:numRef>
          </c:val>
        </c:ser>
        <c:ser>
          <c:idx val="1"/>
          <c:order val="1"/>
          <c:tx>
            <c:strRef>
              <c:f>'Assets and NAV'!$A$28</c:f>
              <c:strCache>
                <c:ptCount val="1"/>
                <c:pt idx="0">
                  <c:v>All funds (ex. venture)</c:v>
                </c:pt>
              </c:strCache>
            </c:strRef>
          </c:tx>
          <c:spPr>
            <a:solidFill>
              <a:srgbClr val="FF99CC"/>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dLbl>
              <c:idx val="0"/>
              <c:layout>
                <c:manualLayout>
                  <c:x val="1.9412126872405801E-3"/>
                  <c:y val="-6.1395571039843999E-2"/>
                </c:manualLayout>
              </c:layout>
              <c:numFmt formatCode="#,##0" sourceLinked="0"/>
              <c:spPr/>
              <c:txPr>
                <a:bodyPr wrap="square"/>
                <a:lstStyle/>
                <a:p>
                  <a:pPr>
                    <a:defRPr sz="12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6.2367573897027003E-4"/>
                  <c:y val="-6.0842610051443098E-2"/>
                </c:manualLayout>
              </c:layout>
              <c:numFmt formatCode="#,##0" sourceLinked="0"/>
              <c:spPr/>
              <c:txPr>
                <a:bodyPr wrap="square"/>
                <a:lstStyle/>
                <a:p>
                  <a:pPr>
                    <a:defRPr sz="12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1.94118829437662E-3"/>
                  <c:y val="-6.0209527284167702E-2"/>
                </c:manualLayout>
              </c:layout>
              <c:numFmt formatCode="#,##0" sourceLinked="0"/>
              <c:spPr/>
              <c:txPr>
                <a:bodyPr wrap="square"/>
                <a:lstStyle/>
                <a:p>
                  <a:pPr>
                    <a:defRPr sz="12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1.9411760979445799E-3"/>
                  <c:y val="-5.1441300477109798E-2"/>
                </c:manualLayout>
              </c:layout>
              <c:numFmt formatCode="#,##0" sourceLinked="0"/>
              <c:spPr/>
              <c:txPr>
                <a:bodyPr wrap="square"/>
                <a:lstStyle/>
                <a:p>
                  <a:pPr>
                    <a:defRPr sz="12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4"/>
              <c:layout>
                <c:manualLayout>
                  <c:x val="7.9234695324376602E-4"/>
                  <c:y val="-6.1006711899025401E-2"/>
                </c:manualLayout>
              </c:layout>
              <c:numFmt formatCode="#,##0" sourceLinked="0"/>
              <c:spPr/>
              <c:txPr>
                <a:bodyPr wrap="square"/>
                <a:lstStyle/>
                <a:p>
                  <a:pPr>
                    <a:defRPr sz="12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 sourceLinked="0"/>
            <c:spPr>
              <a:noFill/>
              <a:ln>
                <a:noFill/>
              </a:ln>
              <a:effectLst/>
            </c:spPr>
            <c:txPr>
              <a:bodyPr wrap="square"/>
              <a:lstStyle/>
              <a:p>
                <a:pPr>
                  <a:defRPr sz="1200" b="1" strike="noStrike" spc="-1">
                    <a:solidFill>
                      <a:srgbClr val="00000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'Assets and NAV'!$B$22:$F$22</c:f>
              <c:numCache>
                <c:formatCode>m/d/yyyy</c:formatCode>
                <c:ptCount val="5"/>
                <c:pt idx="0">
                  <c:v>43830</c:v>
                </c:pt>
                <c:pt idx="1">
                  <c:v>43921</c:v>
                </c:pt>
                <c:pt idx="2">
                  <c:v>44012</c:v>
                </c:pt>
                <c:pt idx="3">
                  <c:v>44104</c:v>
                </c:pt>
                <c:pt idx="4">
                  <c:v>44196</c:v>
                </c:pt>
              </c:numCache>
            </c:numRef>
          </c:cat>
          <c:val>
            <c:numRef>
              <c:f>'Assets and NAV'!$B$28:$F$28</c:f>
              <c:numCache>
                <c:formatCode>#\ ##0.0</c:formatCode>
                <c:ptCount val="5"/>
                <c:pt idx="0">
                  <c:v>15024.7954908143</c:v>
                </c:pt>
                <c:pt idx="1">
                  <c:v>16334.8007499344</c:v>
                </c:pt>
                <c:pt idx="2">
                  <c:v>16497.816390313401</c:v>
                </c:pt>
                <c:pt idx="3">
                  <c:v>15614.401153573401</c:v>
                </c:pt>
                <c:pt idx="4">
                  <c:v>15089.679371693899</c:v>
                </c:pt>
              </c:numCache>
            </c:numRef>
          </c:val>
        </c:ser>
        <c:dLbls>
          <c:showLegendKey val="0"/>
          <c:showVal val="0"/>
          <c:showCatName val="0"/>
          <c:showSerName val="0"/>
          <c:showPercent val="0"/>
          <c:showBubbleSize val="0"/>
        </c:dLbls>
        <c:gapWidth val="105"/>
        <c:overlap val="100"/>
        <c:axId val="163023728"/>
        <c:axId val="165703712"/>
      </c:barChart>
      <c:dateAx>
        <c:axId val="163023728"/>
        <c:scaling>
          <c:orientation val="minMax"/>
        </c:scaling>
        <c:delete val="0"/>
        <c:axPos val="b"/>
        <c:numFmt formatCode="m/d/yyyy" sourceLinked="0"/>
        <c:majorTickMark val="out"/>
        <c:minorTickMark val="none"/>
        <c:tickLblPos val="nextTo"/>
        <c:spPr>
          <a:ln w="3240">
            <a:solidFill>
              <a:srgbClr val="000000"/>
            </a:solidFill>
            <a:round/>
          </a:ln>
        </c:spPr>
        <c:txPr>
          <a:bodyPr/>
          <a:lstStyle/>
          <a:p>
            <a:pPr>
              <a:defRPr sz="1200" b="0" i="1" strike="noStrike" spc="-1">
                <a:solidFill>
                  <a:srgbClr val="000000"/>
                </a:solidFill>
                <a:latin typeface="Arial Cyr"/>
                <a:ea typeface="Arial Cyr"/>
              </a:defRPr>
            </a:pPr>
            <a:endParaRPr lang="uk-UA"/>
          </a:p>
        </c:txPr>
        <c:crossAx val="165703712"/>
        <c:crosses val="autoZero"/>
        <c:auto val="1"/>
        <c:lblOffset val="100"/>
        <c:baseTimeUnit val="months"/>
        <c:majorUnit val="1"/>
        <c:majorTimeUnit val="days"/>
        <c:minorUnit val="1"/>
        <c:minorTimeUnit val="days"/>
      </c:dateAx>
      <c:valAx>
        <c:axId val="165703712"/>
        <c:scaling>
          <c:orientation val="minMax"/>
          <c:max val="450000"/>
          <c:min val="0"/>
        </c:scaling>
        <c:delete val="0"/>
        <c:axPos val="l"/>
        <c:title>
          <c:tx>
            <c:rich>
              <a:bodyPr rot="0"/>
              <a:lstStyle/>
              <a:p>
                <a:pPr>
                  <a:defRPr lang="uk-UA" sz="1200" b="1" strike="noStrike" spc="-1">
                    <a:solidFill>
                      <a:srgbClr val="000000"/>
                    </a:solidFill>
                    <a:latin typeface="Arial Cyr"/>
                    <a:ea typeface="Arial Cyr"/>
                  </a:defRPr>
                </a:pPr>
                <a:r>
                  <a:rPr lang="en-US" sz="1200" b="1" strike="noStrike" spc="-1">
                    <a:solidFill>
                      <a:srgbClr val="000000"/>
                    </a:solidFill>
                    <a:latin typeface="Arial Cyr"/>
                    <a:ea typeface="Arial Cyr"/>
                  </a:rPr>
                  <a:t>UAH M</a:t>
                </a:r>
                <a:endParaRPr lang="uk-UA" sz="1200" b="1" strike="noStrike" spc="-1">
                  <a:solidFill>
                    <a:srgbClr val="000000"/>
                  </a:solidFill>
                  <a:latin typeface="Arial Cyr"/>
                  <a:ea typeface="Arial Cyr"/>
                </a:endParaRPr>
              </a:p>
            </c:rich>
          </c:tx>
          <c:layout>
            <c:manualLayout>
              <c:xMode val="edge"/>
              <c:yMode val="edge"/>
              <c:x val="1.7144489951423901E-3"/>
              <c:y val="9.6370061034371996E-4"/>
            </c:manualLayout>
          </c:layout>
          <c:overlay val="0"/>
          <c:spPr>
            <a:noFill/>
            <a:ln w="25560">
              <a:noFill/>
            </a:ln>
          </c:spPr>
        </c:title>
        <c:numFmt formatCode="#,##0" sourceLinked="0"/>
        <c:majorTickMark val="out"/>
        <c:minorTickMark val="none"/>
        <c:tickLblPos val="nextTo"/>
        <c:spPr>
          <a:ln w="3240">
            <a:solidFill>
              <a:srgbClr val="000000"/>
            </a:solidFill>
            <a:round/>
          </a:ln>
        </c:spPr>
        <c:txPr>
          <a:bodyPr/>
          <a:lstStyle/>
          <a:p>
            <a:pPr>
              <a:defRPr sz="1000" b="0" strike="noStrike" spc="-1">
                <a:solidFill>
                  <a:srgbClr val="000000"/>
                </a:solidFill>
                <a:latin typeface="Arial Cyr"/>
                <a:ea typeface="Arial Cyr"/>
              </a:defRPr>
            </a:pPr>
            <a:endParaRPr lang="uk-UA"/>
          </a:p>
        </c:txPr>
        <c:crossAx val="163023728"/>
        <c:crosses val="autoZero"/>
        <c:crossBetween val="between"/>
        <c:majorUnit val="50000"/>
      </c:valAx>
      <c:spPr>
        <a:noFill/>
        <a:ln w="25560">
          <a:noFill/>
        </a:ln>
      </c:spPr>
    </c:plotArea>
    <c:legend>
      <c:legendPos val="b"/>
      <c:layout>
        <c:manualLayout>
          <c:xMode val="edge"/>
          <c:yMode val="edge"/>
          <c:x val="0.26179705728298602"/>
          <c:y val="0.91584582441113505"/>
          <c:w val="0.46314285714285702"/>
          <c:h val="7.2812935003747706E-2"/>
        </c:manualLayout>
      </c:layout>
      <c:overlay val="0"/>
      <c:spPr>
        <a:solidFill>
          <a:srgbClr val="FFFFFF"/>
        </a:solidFill>
        <a:ln w="25560">
          <a:noFill/>
        </a:ln>
      </c:spPr>
      <c:txPr>
        <a:bodyPr/>
        <a:lstStyle/>
        <a:p>
          <a:pPr>
            <a:defRPr sz="1200" b="1"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7.8440405394086601E-2"/>
          <c:y val="4.1407867494824002E-2"/>
          <c:w val="0.90778122120780602"/>
          <c:h val="0.70015832419924495"/>
        </c:manualLayout>
      </c:layout>
      <c:barChart>
        <c:barDir val="col"/>
        <c:grouping val="percentStacked"/>
        <c:varyColors val="0"/>
        <c:ser>
          <c:idx val="0"/>
          <c:order val="0"/>
          <c:tx>
            <c:strRef>
              <c:f>'Assets and NAV'!$A$72</c:f>
              <c:strCache>
                <c:ptCount val="1"/>
                <c:pt idx="0">
                  <c:v>Open-ended</c:v>
                </c:pt>
              </c:strCache>
            </c:strRef>
          </c:tx>
          <c:spPr>
            <a:solidFill>
              <a:srgbClr val="CC99FF"/>
            </a:solidFill>
            <a:ln w="25560">
              <a:noFill/>
            </a:ln>
          </c:spPr>
          <c:invertIfNegative val="0"/>
          <c:dPt>
            <c:idx val="0"/>
            <c:invertIfNegative val="0"/>
            <c:bubble3D val="0"/>
            <c:spPr>
              <a:solidFill>
                <a:srgbClr val="CC99FF"/>
              </a:solidFill>
              <a:ln w="25560">
                <a:noFill/>
              </a:ln>
            </c:spPr>
          </c:dPt>
          <c:dPt>
            <c:idx val="1"/>
            <c:invertIfNegative val="0"/>
            <c:bubble3D val="0"/>
            <c:spPr>
              <a:solidFill>
                <a:srgbClr val="CC99FF"/>
              </a:solidFill>
              <a:ln w="25560">
                <a:noFill/>
              </a:ln>
            </c:spPr>
          </c:dPt>
          <c:dPt>
            <c:idx val="2"/>
            <c:invertIfNegative val="0"/>
            <c:bubble3D val="0"/>
            <c:spPr>
              <a:solidFill>
                <a:srgbClr val="CC99FF"/>
              </a:solidFill>
              <a:ln w="25560">
                <a:noFill/>
              </a:ln>
            </c:spPr>
          </c:dPt>
          <c:dPt>
            <c:idx val="3"/>
            <c:invertIfNegative val="0"/>
            <c:bubble3D val="0"/>
            <c:spPr>
              <a:solidFill>
                <a:srgbClr val="CC99FF"/>
              </a:solidFill>
              <a:ln w="25560">
                <a:noFill/>
              </a:ln>
            </c:spPr>
          </c:dPt>
          <c:dPt>
            <c:idx val="4"/>
            <c:invertIfNegative val="0"/>
            <c:bubble3D val="0"/>
            <c:spPr>
              <a:solidFill>
                <a:srgbClr val="CC99FF"/>
              </a:solidFill>
              <a:ln w="25560">
                <a:noFill/>
              </a:ln>
            </c:spPr>
          </c:dPt>
          <c:dLbls>
            <c:dLbl>
              <c:idx val="0"/>
              <c:layout>
                <c:manualLayout>
                  <c:x val="-6.3389849812725593E-2"/>
                  <c:y val="-3.66882307991995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6.1130812060065397E-2"/>
                  <c:y val="-3.4888414392511898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6.3633656471079506E-2"/>
                  <c:y val="-2.4781084203785199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5.8373127404698903E-2"/>
                  <c:y val="-3.0461775638271099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4"/>
              <c:layout>
                <c:manualLayout>
                  <c:x val="-6.1399058323332999E-2"/>
                  <c:y val="-3.33022774257885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0%" sourceLinked="0"/>
            <c:spPr>
              <a:noFill/>
              <a:ln>
                <a:noFill/>
              </a:ln>
              <a:effectLst/>
            </c:spPr>
            <c:txPr>
              <a:bodyPr wrap="square"/>
              <a:lstStyle/>
              <a:p>
                <a:pPr>
                  <a:defRPr sz="1100" b="1" strike="noStrike" spc="-1">
                    <a:solidFill>
                      <a:srgbClr val="80008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'Assets and NAV'!$B$71:$F$71</c:f>
              <c:numCache>
                <c:formatCode>m/d/yyyy</c:formatCode>
                <c:ptCount val="5"/>
                <c:pt idx="0">
                  <c:v>43830</c:v>
                </c:pt>
                <c:pt idx="1">
                  <c:v>43921</c:v>
                </c:pt>
                <c:pt idx="2">
                  <c:v>44012</c:v>
                </c:pt>
                <c:pt idx="3">
                  <c:v>44104</c:v>
                </c:pt>
                <c:pt idx="4">
                  <c:v>44196</c:v>
                </c:pt>
              </c:numCache>
            </c:numRef>
          </c:cat>
          <c:val>
            <c:numRef>
              <c:f>'Assets and NAV'!$B$72:$F$72</c:f>
              <c:numCache>
                <c:formatCode>0.0%</c:formatCode>
                <c:ptCount val="5"/>
                <c:pt idx="0">
                  <c:v>6.0466895067004802E-3</c:v>
                </c:pt>
                <c:pt idx="1">
                  <c:v>5.81226109410919E-3</c:v>
                </c:pt>
                <c:pt idx="2">
                  <c:v>6.0057956036900402E-3</c:v>
                </c:pt>
                <c:pt idx="3">
                  <c:v>6.64411173137394E-3</c:v>
                </c:pt>
                <c:pt idx="4">
                  <c:v>8.0217356901740502E-3</c:v>
                </c:pt>
              </c:numCache>
            </c:numRef>
          </c:val>
        </c:ser>
        <c:ser>
          <c:idx val="1"/>
          <c:order val="1"/>
          <c:tx>
            <c:strRef>
              <c:f>'Assets and NAV'!$A$73</c:f>
              <c:strCache>
                <c:ptCount val="1"/>
                <c:pt idx="0">
                  <c:v>Interval</c:v>
                </c:pt>
              </c:strCache>
            </c:strRef>
          </c:tx>
          <c:spPr>
            <a:solidFill>
              <a:srgbClr val="969696"/>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dLbl>
              <c:idx val="0"/>
              <c:layout>
                <c:manualLayout>
                  <c:x val="6.5944745245036795E-2"/>
                  <c:y val="-6.2013051507103303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6.5543637407236899E-2"/>
                  <c:y val="-5.9726997839017103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6.4075856506366394E-2"/>
                  <c:y val="-5.69904885988258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6.5082320993361503E-2"/>
                  <c:y val="-5.9446424546518002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4"/>
              <c:layout>
                <c:manualLayout>
                  <c:x val="6.68699725112194E-2"/>
                  <c:y val="-8.2361576263266401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0%" sourceLinked="0"/>
            <c:spPr>
              <a:noFill/>
              <a:ln>
                <a:noFill/>
              </a:ln>
              <a:effectLst/>
            </c:spPr>
            <c:txPr>
              <a:bodyPr wrap="square"/>
              <a:lstStyle/>
              <a:p>
                <a:pPr>
                  <a:defRPr sz="1100" b="1" strike="noStrike" spc="-1">
                    <a:solidFill>
                      <a:srgbClr val="00000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'Assets and NAV'!$B$71:$F$71</c:f>
              <c:numCache>
                <c:formatCode>m/d/yyyy</c:formatCode>
                <c:ptCount val="5"/>
                <c:pt idx="0">
                  <c:v>43830</c:v>
                </c:pt>
                <c:pt idx="1">
                  <c:v>43921</c:v>
                </c:pt>
                <c:pt idx="2">
                  <c:v>44012</c:v>
                </c:pt>
                <c:pt idx="3">
                  <c:v>44104</c:v>
                </c:pt>
                <c:pt idx="4">
                  <c:v>44196</c:v>
                </c:pt>
              </c:numCache>
            </c:numRef>
          </c:cat>
          <c:val>
            <c:numRef>
              <c:f>'Assets and NAV'!$B$73:$F$73</c:f>
              <c:numCache>
                <c:formatCode>0.0%</c:formatCode>
                <c:ptCount val="5"/>
                <c:pt idx="0">
                  <c:v>5.5424237856570701E-3</c:v>
                </c:pt>
                <c:pt idx="1">
                  <c:v>5.6768313042472101E-3</c:v>
                </c:pt>
                <c:pt idx="2">
                  <c:v>5.8427781145631401E-3</c:v>
                </c:pt>
                <c:pt idx="3">
                  <c:v>6.3468061293374097E-3</c:v>
                </c:pt>
                <c:pt idx="4">
                  <c:v>6.8708930235871603E-3</c:v>
                </c:pt>
              </c:numCache>
            </c:numRef>
          </c:val>
        </c:ser>
        <c:ser>
          <c:idx val="2"/>
          <c:order val="2"/>
          <c:tx>
            <c:strRef>
              <c:f>'Assets and NAV'!$A$74</c:f>
              <c:strCache>
                <c:ptCount val="1"/>
                <c:pt idx="0">
                  <c:v>Closed-end (ex.venture)</c:v>
                </c:pt>
              </c:strCache>
            </c:strRef>
          </c:tx>
          <c:spPr>
            <a:solidFill>
              <a:srgbClr val="333399"/>
            </a:solidFill>
            <a:ln w="25560">
              <a:noFill/>
            </a:ln>
          </c:spPr>
          <c:invertIfNegative val="0"/>
          <c:dLbls>
            <c:numFmt formatCode="0.00%" sourceLinked="0"/>
            <c:spPr>
              <a:noFill/>
              <a:ln>
                <a:noFill/>
              </a:ln>
              <a:effectLst/>
            </c:spPr>
            <c:txPr>
              <a:bodyPr wrap="square"/>
              <a:lstStyle/>
              <a:p>
                <a:pPr>
                  <a:defRPr sz="1100" b="1" strike="noStrike" spc="-1">
                    <a:solidFill>
                      <a:srgbClr val="FFFFFF"/>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'Assets and NAV'!$B$71:$F$71</c:f>
              <c:numCache>
                <c:formatCode>m/d/yyyy</c:formatCode>
                <c:ptCount val="5"/>
                <c:pt idx="0">
                  <c:v>43830</c:v>
                </c:pt>
                <c:pt idx="1">
                  <c:v>43921</c:v>
                </c:pt>
                <c:pt idx="2">
                  <c:v>44012</c:v>
                </c:pt>
                <c:pt idx="3">
                  <c:v>44104</c:v>
                </c:pt>
                <c:pt idx="4">
                  <c:v>44196</c:v>
                </c:pt>
              </c:numCache>
            </c:numRef>
          </c:cat>
          <c:val>
            <c:numRef>
              <c:f>'Assets and NAV'!$B$74:$F$74</c:f>
              <c:numCache>
                <c:formatCode>0.0%</c:formatCode>
                <c:ptCount val="5"/>
                <c:pt idx="0">
                  <c:v>0.98841088670764199</c:v>
                </c:pt>
                <c:pt idx="1">
                  <c:v>0.98851090760164395</c:v>
                </c:pt>
                <c:pt idx="2">
                  <c:v>0.98815142628174701</c:v>
                </c:pt>
                <c:pt idx="3">
                  <c:v>0.98700908213928895</c:v>
                </c:pt>
                <c:pt idx="4">
                  <c:v>0.98510737128623904</c:v>
                </c:pt>
              </c:numCache>
            </c:numRef>
          </c:val>
        </c:ser>
        <c:dLbls>
          <c:showLegendKey val="0"/>
          <c:showVal val="0"/>
          <c:showCatName val="0"/>
          <c:showSerName val="0"/>
          <c:showPercent val="0"/>
          <c:showBubbleSize val="0"/>
        </c:dLbls>
        <c:gapWidth val="150"/>
        <c:overlap val="100"/>
        <c:axId val="165707632"/>
        <c:axId val="165708192"/>
      </c:barChart>
      <c:dateAx>
        <c:axId val="165707632"/>
        <c:scaling>
          <c:orientation val="minMax"/>
        </c:scaling>
        <c:delete val="0"/>
        <c:axPos val="b"/>
        <c:numFmt formatCode="dd/mm/yyyy;@" sourceLinked="0"/>
        <c:majorTickMark val="out"/>
        <c:minorTickMark val="none"/>
        <c:tickLblPos val="nextTo"/>
        <c:spPr>
          <a:ln w="3240">
            <a:solidFill>
              <a:srgbClr val="000000"/>
            </a:solidFill>
            <a:round/>
          </a:ln>
        </c:spPr>
        <c:txPr>
          <a:bodyPr/>
          <a:lstStyle/>
          <a:p>
            <a:pPr>
              <a:defRPr sz="1100" b="0" i="1" strike="noStrike" spc="-1">
                <a:solidFill>
                  <a:srgbClr val="000000"/>
                </a:solidFill>
                <a:latin typeface="Arial Cyr"/>
                <a:ea typeface="Arial Cyr"/>
              </a:defRPr>
            </a:pPr>
            <a:endParaRPr lang="uk-UA"/>
          </a:p>
        </c:txPr>
        <c:crossAx val="165708192"/>
        <c:crosses val="autoZero"/>
        <c:auto val="1"/>
        <c:lblOffset val="100"/>
        <c:baseTimeUnit val="months"/>
        <c:majorUnit val="1"/>
        <c:majorTimeUnit val="days"/>
        <c:minorUnit val="1"/>
        <c:minorTimeUnit val="days"/>
      </c:dateAx>
      <c:valAx>
        <c:axId val="165708192"/>
        <c:scaling>
          <c:orientation val="minMax"/>
        </c:scaling>
        <c:delete val="0"/>
        <c:axPos val="l"/>
        <c:numFmt formatCode="0%" sourceLinked="0"/>
        <c:majorTickMark val="out"/>
        <c:minorTickMark val="none"/>
        <c:tickLblPos val="nextTo"/>
        <c:spPr>
          <a:ln w="3240">
            <a:solidFill>
              <a:srgbClr val="000000"/>
            </a:solidFill>
            <a:round/>
          </a:ln>
        </c:spPr>
        <c:txPr>
          <a:bodyPr/>
          <a:lstStyle/>
          <a:p>
            <a:pPr>
              <a:defRPr sz="900" b="0" strike="noStrike" spc="-1">
                <a:solidFill>
                  <a:srgbClr val="000000"/>
                </a:solidFill>
                <a:latin typeface="Arial Cyr"/>
                <a:ea typeface="Arial Cyr"/>
              </a:defRPr>
            </a:pPr>
            <a:endParaRPr lang="uk-UA"/>
          </a:p>
        </c:txPr>
        <c:crossAx val="165707632"/>
        <c:crosses val="autoZero"/>
        <c:crossBetween val="between"/>
      </c:valAx>
      <c:spPr>
        <a:solidFill>
          <a:srgbClr val="FFFFFF"/>
        </a:solidFill>
        <a:ln w="25560">
          <a:noFill/>
        </a:ln>
      </c:spPr>
    </c:plotArea>
    <c:legend>
      <c:legendPos val="b"/>
      <c:layout>
        <c:manualLayout>
          <c:xMode val="edge"/>
          <c:yMode val="edge"/>
          <c:x val="0.17811811203161801"/>
          <c:y val="0.85279435042006602"/>
          <c:w val="0.69205335765591103"/>
          <c:h val="0.10874330248417"/>
        </c:manualLayout>
      </c:layout>
      <c:overlay val="0"/>
      <c:spPr>
        <a:solidFill>
          <a:srgbClr val="FFFFFF"/>
        </a:solidFill>
        <a:ln w="25560">
          <a:noFill/>
        </a:ln>
      </c:spPr>
      <c:txPr>
        <a:bodyPr/>
        <a:lstStyle/>
        <a:p>
          <a:pPr>
            <a:defRPr sz="1200" b="1"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7.5259515570934299E-2"/>
          <c:y val="0.109396469717789"/>
          <c:w val="0.86465542099192605"/>
          <c:h val="0.71197547827925201"/>
        </c:manualLayout>
      </c:layout>
      <c:barChart>
        <c:barDir val="col"/>
        <c:grouping val="clustered"/>
        <c:varyColors val="0"/>
        <c:ser>
          <c:idx val="0"/>
          <c:order val="0"/>
          <c:tx>
            <c:strRef>
              <c:f>'Assets and NAV'!$D$2</c:f>
              <c:strCache>
                <c:ptCount val="1"/>
                <c:pt idx="0">
                  <c:v> Assets of formed ('established') CII, UAH M</c:v>
                </c:pt>
              </c:strCache>
            </c:strRef>
          </c:tx>
          <c:spPr>
            <a:solidFill>
              <a:srgbClr val="3366FF"/>
            </a:solidFill>
            <a:ln w="25560">
              <a:noFill/>
            </a:ln>
          </c:spPr>
          <c:invertIfNegative val="0"/>
          <c:dPt>
            <c:idx val="0"/>
            <c:invertIfNegative val="0"/>
            <c:bubble3D val="0"/>
          </c:dPt>
          <c:dPt>
            <c:idx val="1"/>
            <c:invertIfNegative val="0"/>
            <c:bubble3D val="0"/>
          </c:dPt>
          <c:dPt>
            <c:idx val="7"/>
            <c:invertIfNegative val="0"/>
            <c:bubble3D val="0"/>
          </c:dPt>
          <c:dPt>
            <c:idx val="9"/>
            <c:invertIfNegative val="0"/>
            <c:bubble3D val="0"/>
          </c:dPt>
          <c:dPt>
            <c:idx val="10"/>
            <c:invertIfNegative val="0"/>
            <c:bubble3D val="0"/>
          </c:dPt>
          <c:dPt>
            <c:idx val="11"/>
            <c:invertIfNegative val="0"/>
            <c:bubble3D val="0"/>
          </c:dPt>
          <c:dLbls>
            <c:dLbl>
              <c:idx val="0"/>
              <c:layout>
                <c:manualLayout>
                  <c:x val="-5.6709875178569099E-3"/>
                  <c:y val="-1.21667645228775E-2"/>
                </c:manualLayout>
              </c:layout>
              <c:numFmt formatCode="#,##0" sourceLinked="0"/>
              <c:spPr/>
              <c:txPr>
                <a:bodyPr wrap="square"/>
                <a:lstStyle/>
                <a:p>
                  <a:pPr>
                    <a:defRPr sz="1100" b="1" strike="noStrike" spc="-1">
                      <a:solidFill>
                        <a:srgbClr val="0066CC"/>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1.37645440007819E-3"/>
                  <c:y val="7.7487648850698499E-3"/>
                </c:manualLayout>
              </c:layout>
              <c:numFmt formatCode="#,##0" sourceLinked="0"/>
              <c:spPr/>
              <c:txPr>
                <a:bodyPr wrap="square"/>
                <a:lstStyle/>
                <a:p>
                  <a:pPr>
                    <a:defRPr sz="1100" b="1" strike="noStrike" spc="-1">
                      <a:solidFill>
                        <a:srgbClr val="0066CC"/>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dLbl>
              <c:idx val="7"/>
              <c:layout>
                <c:manualLayout>
                  <c:x val="1.0822003877982199E-2"/>
                  <c:y val="7.7752041790347698E-4"/>
                </c:manualLayout>
              </c:layout>
              <c:numFmt formatCode="#,##0" sourceLinked="0"/>
              <c:spPr/>
              <c:txPr>
                <a:bodyPr wrap="square"/>
                <a:lstStyle/>
                <a:p>
                  <a:pPr>
                    <a:defRPr sz="1100" b="1" strike="noStrike" spc="-1">
                      <a:solidFill>
                        <a:srgbClr val="0066CC"/>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dLbl>
              <c:idx val="9"/>
              <c:layout>
                <c:manualLayout>
                  <c:x val="4.1191674038340799E-3"/>
                  <c:y val="5.1887700883339596E-3"/>
                </c:manualLayout>
              </c:layout>
              <c:numFmt formatCode="#,##0" sourceLinked="0"/>
              <c:spPr/>
              <c:txPr>
                <a:bodyPr wrap="square"/>
                <a:lstStyle/>
                <a:p>
                  <a:pPr>
                    <a:defRPr sz="1100" b="1" strike="noStrike" spc="-1">
                      <a:solidFill>
                        <a:srgbClr val="0066CC"/>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dLbl>
              <c:idx val="10"/>
              <c:layout>
                <c:manualLayout>
                  <c:x val="-9.42910792277448E-4"/>
                  <c:y val="6.9778206998968497E-3"/>
                </c:manualLayout>
              </c:layout>
              <c:numFmt formatCode="#,##0" sourceLinked="0"/>
              <c:spPr/>
              <c:txPr>
                <a:bodyPr wrap="square"/>
                <a:lstStyle/>
                <a:p>
                  <a:pPr>
                    <a:defRPr sz="1100" b="1" strike="noStrike" spc="-1">
                      <a:solidFill>
                        <a:srgbClr val="0066CC"/>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dLbl>
              <c:idx val="11"/>
              <c:layout>
                <c:manualLayout>
                  <c:x val="0"/>
                  <c:y val="6.5543092906301999E-3"/>
                </c:manualLayout>
              </c:layout>
              <c:numFmt formatCode="#,##0" sourceLinked="0"/>
              <c:spPr/>
              <c:txPr>
                <a:bodyPr wrap="square"/>
                <a:lstStyle/>
                <a:p>
                  <a:pPr>
                    <a:defRPr sz="1100" b="1" strike="noStrike" spc="-1">
                      <a:solidFill>
                        <a:srgbClr val="0066CC"/>
                      </a:solidFill>
                      <a:latin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numFmt formatCode="#,##0" sourceLinked="0"/>
            <c:spPr>
              <a:noFill/>
              <a:ln>
                <a:noFill/>
              </a:ln>
              <a:effectLst/>
            </c:spPr>
            <c:txPr>
              <a:bodyPr wrap="square"/>
              <a:lstStyle/>
              <a:p>
                <a:pPr>
                  <a:defRPr sz="1100" b="1" strike="noStrike" spc="-1">
                    <a:solidFill>
                      <a:srgbClr val="0066CC"/>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'Assets and NAV'!$A$7:$A$19</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'Assets and NAV'!$D$7:$D$19</c:f>
              <c:numCache>
                <c:formatCode>#\ ##0.0</c:formatCode>
                <c:ptCount val="11"/>
                <c:pt idx="0">
                  <c:v>105866.58832639801</c:v>
                </c:pt>
                <c:pt idx="1">
                  <c:v>126789.59882539901</c:v>
                </c:pt>
                <c:pt idx="2">
                  <c:v>157201.12</c:v>
                </c:pt>
                <c:pt idx="3">
                  <c:v>177522.99076724701</c:v>
                </c:pt>
                <c:pt idx="4">
                  <c:v>206358.01345041499</c:v>
                </c:pt>
                <c:pt idx="5">
                  <c:v>236175.00047807701</c:v>
                </c:pt>
                <c:pt idx="6">
                  <c:v>230188.00296866501</c:v>
                </c:pt>
                <c:pt idx="7">
                  <c:v>275522.31110460201</c:v>
                </c:pt>
                <c:pt idx="8">
                  <c:v>296765.38148438098</c:v>
                </c:pt>
                <c:pt idx="9">
                  <c:v>339129.80037825898</c:v>
                </c:pt>
                <c:pt idx="10">
                  <c:v>414192.85422166198</c:v>
                </c:pt>
              </c:numCache>
            </c:numRef>
          </c:val>
        </c:ser>
        <c:dLbls>
          <c:showLegendKey val="0"/>
          <c:showVal val="0"/>
          <c:showCatName val="0"/>
          <c:showSerName val="0"/>
          <c:showPercent val="0"/>
          <c:showBubbleSize val="0"/>
        </c:dLbls>
        <c:gapWidth val="76"/>
        <c:overlap val="-11"/>
        <c:axId val="166319232"/>
        <c:axId val="166319792"/>
      </c:barChart>
      <c:lineChart>
        <c:grouping val="standard"/>
        <c:varyColors val="0"/>
        <c:ser>
          <c:idx val="1"/>
          <c:order val="1"/>
          <c:tx>
            <c:strRef>
              <c:f>'Assets and NAV'!$C$2</c:f>
              <c:strCache>
                <c:ptCount val="1"/>
                <c:pt idx="0">
                  <c:v>Number of formed ('established') CII (right scale)</c:v>
                </c:pt>
              </c:strCache>
            </c:strRef>
          </c:tx>
          <c:spPr>
            <a:ln w="12600">
              <a:solidFill>
                <a:srgbClr val="000080"/>
              </a:solidFill>
              <a:round/>
            </a:ln>
          </c:spPr>
          <c:marker>
            <c:symbol val="diamond"/>
            <c:size val="6"/>
            <c:spPr>
              <a:solidFill>
                <a:srgbClr val="000080"/>
              </a:solidFill>
            </c:spPr>
          </c:marker>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Pt>
            <c:idx val="10"/>
            <c:bubble3D val="0"/>
          </c:dPt>
          <c:dPt>
            <c:idx val="11"/>
            <c:bubble3D val="0"/>
          </c:dPt>
          <c:dLbls>
            <c:dLbl>
              <c:idx val="0"/>
              <c:layout>
                <c:manualLayout>
                  <c:x val="-2.05518404170443E-2"/>
                  <c:y val="-6.8186631599210304E-2"/>
                </c:manualLayout>
              </c:layout>
              <c:numFmt formatCode="#,##0" sourceLinked="0"/>
              <c:spPr/>
              <c:txPr>
                <a:bodyPr wrap="square"/>
                <a:lstStyle/>
                <a:p>
                  <a:pPr>
                    <a:defRPr sz="1100" b="1" strike="noStrike" spc="-1">
                      <a:solidFill>
                        <a:srgbClr val="000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3.4971301006441503E-2"/>
                  <c:y val="-4.3144722977763901E-2"/>
                </c:manualLayout>
              </c:layout>
              <c:numFmt formatCode="#,##0" sourceLinked="0"/>
              <c:spPr/>
              <c:txPr>
                <a:bodyPr wrap="square"/>
                <a:lstStyle/>
                <a:p>
                  <a:pPr>
                    <a:defRPr sz="1100" b="1" strike="noStrike" spc="-1">
                      <a:solidFill>
                        <a:srgbClr val="000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2"/>
              <c:numFmt formatCode="#,##0" sourceLinked="0"/>
              <c:spPr/>
              <c:txPr>
                <a:bodyPr wrap="square"/>
                <a:lstStyle/>
                <a:p>
                  <a:pPr>
                    <a:defRPr sz="1100" b="1" strike="noStrike" spc="-1">
                      <a:solidFill>
                        <a:srgbClr val="000080"/>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3"/>
              <c:numFmt formatCode="#,##0" sourceLinked="0"/>
              <c:spPr/>
              <c:txPr>
                <a:bodyPr wrap="square"/>
                <a:lstStyle/>
                <a:p>
                  <a:pPr>
                    <a:defRPr sz="1100" b="1" strike="noStrike" spc="-1">
                      <a:solidFill>
                        <a:srgbClr val="000080"/>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4"/>
              <c:numFmt formatCode="#,##0" sourceLinked="0"/>
              <c:spPr/>
              <c:txPr>
                <a:bodyPr wrap="square"/>
                <a:lstStyle/>
                <a:p>
                  <a:pPr>
                    <a:defRPr sz="1100" b="1" strike="noStrike" spc="-1">
                      <a:solidFill>
                        <a:srgbClr val="000080"/>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5"/>
              <c:numFmt formatCode="#,##0" sourceLinked="0"/>
              <c:spPr/>
              <c:txPr>
                <a:bodyPr wrap="square"/>
                <a:lstStyle/>
                <a:p>
                  <a:pPr>
                    <a:defRPr sz="1100" b="1" strike="noStrike" spc="-1">
                      <a:solidFill>
                        <a:srgbClr val="000080"/>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6"/>
              <c:numFmt formatCode="#,##0" sourceLinked="0"/>
              <c:spPr/>
              <c:txPr>
                <a:bodyPr wrap="square"/>
                <a:lstStyle/>
                <a:p>
                  <a:pPr>
                    <a:defRPr sz="1100" b="1" strike="noStrike" spc="-1">
                      <a:solidFill>
                        <a:srgbClr val="000080"/>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7"/>
              <c:numFmt formatCode="#,##0" sourceLinked="0"/>
              <c:spPr/>
              <c:txPr>
                <a:bodyPr wrap="square"/>
                <a:lstStyle/>
                <a:p>
                  <a:pPr>
                    <a:defRPr sz="1100" b="1" strike="noStrike" spc="-1">
                      <a:solidFill>
                        <a:srgbClr val="000080"/>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8"/>
              <c:numFmt formatCode="#,##0" sourceLinked="0"/>
              <c:spPr/>
              <c:txPr>
                <a:bodyPr wrap="square"/>
                <a:lstStyle/>
                <a:p>
                  <a:pPr>
                    <a:defRPr sz="1100" b="1" strike="noStrike" spc="-1">
                      <a:solidFill>
                        <a:srgbClr val="000080"/>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9"/>
              <c:numFmt formatCode="#,##0" sourceLinked="0"/>
              <c:spPr/>
              <c:txPr>
                <a:bodyPr wrap="square"/>
                <a:lstStyle/>
                <a:p>
                  <a:pPr>
                    <a:defRPr sz="1100" b="1" strike="noStrike" spc="-1">
                      <a:solidFill>
                        <a:srgbClr val="000080"/>
                      </a:solidFill>
                      <a:latin typeface="Arial"/>
                    </a:defRPr>
                  </a:pPr>
                  <a:endParaRPr lang="uk-UA"/>
                </a:p>
              </c:txPr>
              <c:dLblPos val="t"/>
              <c:showLegendKey val="0"/>
              <c:showVal val="1"/>
              <c:showCatName val="0"/>
              <c:showSerName val="0"/>
              <c:showPercent val="0"/>
              <c:showBubbleSize val="1"/>
              <c:extLst>
                <c:ext xmlns:c15="http://schemas.microsoft.com/office/drawing/2012/chart" uri="{CE6537A1-D6FC-4f65-9D91-7224C49458BB}"/>
              </c:extLst>
            </c:dLbl>
            <c:dLbl>
              <c:idx val="10"/>
              <c:layout>
                <c:manualLayout>
                  <c:x val="-3.3894009418066098E-2"/>
                  <c:y val="-5.6156433212141699E-2"/>
                </c:manualLayout>
              </c:layout>
              <c:numFmt formatCode="#,##0" sourceLinked="0"/>
              <c:spPr/>
              <c:txPr>
                <a:bodyPr wrap="square"/>
                <a:lstStyle/>
                <a:p>
                  <a:pPr>
                    <a:defRPr sz="1100" b="1" strike="noStrike" spc="-1">
                      <a:solidFill>
                        <a:srgbClr val="000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11"/>
              <c:layout>
                <c:manualLayout>
                  <c:x val="-2.87373564470449E-2"/>
                  <c:y val="-2.9385281629411401E-2"/>
                </c:manualLayout>
              </c:layout>
              <c:numFmt formatCode="#,##0" sourceLinked="0"/>
              <c:spPr/>
              <c:txPr>
                <a:bodyPr wrap="square"/>
                <a:lstStyle/>
                <a:p>
                  <a:pPr>
                    <a:defRPr sz="1100" b="1" strike="noStrike" spc="-1">
                      <a:solidFill>
                        <a:srgbClr val="000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numFmt formatCode="#,##0" sourceLinked="0"/>
            <c:spPr>
              <a:noFill/>
              <a:ln>
                <a:noFill/>
              </a:ln>
              <a:effectLst/>
            </c:spPr>
            <c:txPr>
              <a:bodyPr wrap="square"/>
              <a:lstStyle/>
              <a:p>
                <a:pPr>
                  <a:defRPr sz="1100" b="1" strike="noStrike" spc="-1">
                    <a:solidFill>
                      <a:srgbClr val="000080"/>
                    </a:solidFill>
                    <a:latin typeface="Arial"/>
                    <a:ea typeface="Arial"/>
                  </a:defRPr>
                </a:pPr>
                <a:endParaRPr lang="uk-UA"/>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'Assets and NAV'!$A$7:$A$19</c:f>
              <c:strCache>
                <c:ptCount val="11"/>
                <c:pt idx="0">
                  <c:v>2010</c:v>
                </c:pt>
                <c:pt idx="1">
                  <c:v>2011</c:v>
                </c:pt>
                <c:pt idx="2">
                  <c:v>2012</c:v>
                </c:pt>
                <c:pt idx="3">
                  <c:v>2013</c:v>
                </c:pt>
                <c:pt idx="4">
                  <c:v>2014</c:v>
                </c:pt>
                <c:pt idx="5">
                  <c:v>2015</c:v>
                </c:pt>
                <c:pt idx="6">
                  <c:v>2016</c:v>
                </c:pt>
                <c:pt idx="7">
                  <c:v>2017</c:v>
                </c:pt>
                <c:pt idx="8">
                  <c:v>2018</c:v>
                </c:pt>
                <c:pt idx="9">
                  <c:v>2019</c:v>
                </c:pt>
                <c:pt idx="10">
                  <c:v>2020</c:v>
                </c:pt>
              </c:strCache>
            </c:strRef>
          </c:cat>
          <c:val>
            <c:numRef>
              <c:f>'Assets and NAV'!$C$7:$C$19</c:f>
              <c:numCache>
                <c:formatCode>General</c:formatCode>
                <c:ptCount val="11"/>
                <c:pt idx="0">
                  <c:v>1095</c:v>
                </c:pt>
                <c:pt idx="1">
                  <c:v>1125</c:v>
                </c:pt>
                <c:pt idx="2">
                  <c:v>1222</c:v>
                </c:pt>
                <c:pt idx="3">
                  <c:v>1250</c:v>
                </c:pt>
                <c:pt idx="4">
                  <c:v>1188</c:v>
                </c:pt>
                <c:pt idx="5">
                  <c:v>1147</c:v>
                </c:pt>
                <c:pt idx="6">
                  <c:v>1130</c:v>
                </c:pt>
                <c:pt idx="7">
                  <c:v>1167</c:v>
                </c:pt>
                <c:pt idx="8">
                  <c:v>1228</c:v>
                </c:pt>
                <c:pt idx="9">
                  <c:v>1326</c:v>
                </c:pt>
                <c:pt idx="10">
                  <c:v>1478</c:v>
                </c:pt>
              </c:numCache>
            </c:numRef>
          </c:val>
          <c:smooth val="0"/>
        </c:ser>
        <c:dLbls>
          <c:showLegendKey val="0"/>
          <c:showVal val="0"/>
          <c:showCatName val="0"/>
          <c:showSerName val="0"/>
          <c:showPercent val="0"/>
          <c:showBubbleSize val="0"/>
        </c:dLbls>
        <c:hiLowLines>
          <c:spPr>
            <a:ln w="0">
              <a:noFill/>
            </a:ln>
          </c:spPr>
        </c:hiLowLines>
        <c:marker val="1"/>
        <c:smooth val="0"/>
        <c:axId val="166320352"/>
        <c:axId val="166320912"/>
      </c:lineChart>
      <c:catAx>
        <c:axId val="166319232"/>
        <c:scaling>
          <c:orientation val="minMax"/>
        </c:scaling>
        <c:delete val="0"/>
        <c:axPos val="b"/>
        <c:numFmt formatCode="General" sourceLinked="0"/>
        <c:majorTickMark val="cross"/>
        <c:minorTickMark val="none"/>
        <c:tickLblPos val="nextTo"/>
        <c:spPr>
          <a:ln w="3240">
            <a:solidFill>
              <a:srgbClr val="000000"/>
            </a:solidFill>
            <a:round/>
          </a:ln>
        </c:spPr>
        <c:txPr>
          <a:bodyPr/>
          <a:lstStyle/>
          <a:p>
            <a:pPr>
              <a:defRPr sz="1100" b="0" i="1" strike="noStrike" spc="-1">
                <a:solidFill>
                  <a:srgbClr val="000000"/>
                </a:solidFill>
                <a:latin typeface="Arial"/>
                <a:ea typeface="Arial"/>
              </a:defRPr>
            </a:pPr>
            <a:endParaRPr lang="uk-UA"/>
          </a:p>
        </c:txPr>
        <c:crossAx val="166319792"/>
        <c:crosses val="autoZero"/>
        <c:auto val="1"/>
        <c:lblAlgn val="ctr"/>
        <c:lblOffset val="100"/>
        <c:noMultiLvlLbl val="0"/>
      </c:catAx>
      <c:valAx>
        <c:axId val="166319792"/>
        <c:scaling>
          <c:orientation val="minMax"/>
          <c:max val="450000"/>
          <c:min val="0"/>
        </c:scaling>
        <c:delete val="0"/>
        <c:axPos val="l"/>
        <c:numFmt formatCode="#,##0" sourceLinked="0"/>
        <c:majorTickMark val="cross"/>
        <c:minorTickMark val="none"/>
        <c:tickLblPos val="nextTo"/>
        <c:spPr>
          <a:ln w="3240">
            <a:solidFill>
              <a:srgbClr val="808080"/>
            </a:solidFill>
            <a:round/>
          </a:ln>
        </c:spPr>
        <c:txPr>
          <a:bodyPr/>
          <a:lstStyle/>
          <a:p>
            <a:pPr>
              <a:defRPr sz="900" b="0" strike="noStrike" spc="-1">
                <a:solidFill>
                  <a:srgbClr val="000000"/>
                </a:solidFill>
                <a:latin typeface="Arial"/>
                <a:ea typeface="Arial"/>
              </a:defRPr>
            </a:pPr>
            <a:endParaRPr lang="uk-UA"/>
          </a:p>
        </c:txPr>
        <c:crossAx val="166319232"/>
        <c:crosses val="autoZero"/>
        <c:crossBetween val="between"/>
        <c:majorUnit val="50000"/>
        <c:minorUnit val="520.83333333333303"/>
      </c:valAx>
      <c:catAx>
        <c:axId val="166320352"/>
        <c:scaling>
          <c:orientation val="minMax"/>
        </c:scaling>
        <c:delete val="1"/>
        <c:axPos val="b"/>
        <c:numFmt formatCode="General" sourceLinked="1"/>
        <c:majorTickMark val="out"/>
        <c:minorTickMark val="none"/>
        <c:tickLblPos val="nextTo"/>
        <c:crossAx val="166320912"/>
        <c:crosses val="autoZero"/>
        <c:auto val="1"/>
        <c:lblAlgn val="ctr"/>
        <c:lblOffset val="100"/>
        <c:noMultiLvlLbl val="0"/>
      </c:catAx>
      <c:valAx>
        <c:axId val="166320912"/>
        <c:scaling>
          <c:orientation val="minMax"/>
          <c:max val="1500"/>
          <c:min val="250"/>
        </c:scaling>
        <c:delete val="0"/>
        <c:axPos val="r"/>
        <c:title>
          <c:tx>
            <c:rich>
              <a:bodyPr rot="0"/>
              <a:lstStyle/>
              <a:p>
                <a:pPr>
                  <a:defRPr lang="uk-UA" sz="1100" b="1" strike="noStrike" spc="-1">
                    <a:solidFill>
                      <a:srgbClr val="000080"/>
                    </a:solidFill>
                    <a:latin typeface="Arial"/>
                    <a:ea typeface="Arial"/>
                  </a:defRPr>
                </a:pPr>
                <a:r>
                  <a:rPr lang="en-US" sz="1100" b="1" strike="noStrike" spc="-1">
                    <a:solidFill>
                      <a:srgbClr val="000080"/>
                    </a:solidFill>
                    <a:latin typeface="Arial"/>
                    <a:ea typeface="Arial"/>
                  </a:rPr>
                  <a:t>UAH M</a:t>
                </a:r>
                <a:endParaRPr lang="uk-UA" sz="1100" b="1" strike="noStrike" spc="-1">
                  <a:solidFill>
                    <a:srgbClr val="000080"/>
                  </a:solidFill>
                  <a:latin typeface="Arial"/>
                  <a:ea typeface="Arial"/>
                </a:endParaRPr>
              </a:p>
            </c:rich>
          </c:tx>
          <c:layout>
            <c:manualLayout>
              <c:xMode val="edge"/>
              <c:yMode val="edge"/>
              <c:x val="7.2808535178777401E-3"/>
              <c:y val="4.5449741042173104E-3"/>
            </c:manualLayout>
          </c:layout>
          <c:overlay val="0"/>
          <c:spPr>
            <a:noFill/>
            <a:ln w="25560">
              <a:noFill/>
            </a:ln>
          </c:spPr>
        </c:title>
        <c:numFmt formatCode="#,##0" sourceLinked="0"/>
        <c:majorTickMark val="cross"/>
        <c:minorTickMark val="none"/>
        <c:tickLblPos val="nextTo"/>
        <c:spPr>
          <a:ln w="3240">
            <a:solidFill>
              <a:srgbClr val="808080"/>
            </a:solidFill>
            <a:round/>
          </a:ln>
        </c:spPr>
        <c:txPr>
          <a:bodyPr/>
          <a:lstStyle/>
          <a:p>
            <a:pPr>
              <a:defRPr sz="900" b="0" strike="noStrike" spc="-1">
                <a:solidFill>
                  <a:srgbClr val="000000"/>
                </a:solidFill>
                <a:latin typeface="Arial"/>
                <a:ea typeface="Arial"/>
              </a:defRPr>
            </a:pPr>
            <a:endParaRPr lang="uk-UA"/>
          </a:p>
        </c:txPr>
        <c:crossAx val="166320352"/>
        <c:crosses val="max"/>
        <c:crossBetween val="between"/>
        <c:majorUnit val="250"/>
      </c:valAx>
      <c:spPr>
        <a:noFill/>
        <a:ln w="25560">
          <a:noFill/>
        </a:ln>
      </c:spPr>
    </c:plotArea>
    <c:legend>
      <c:legendPos val="r"/>
      <c:layout>
        <c:manualLayout>
          <c:xMode val="edge"/>
          <c:yMode val="edge"/>
          <c:x val="7.90858625910172E-2"/>
          <c:y val="0.889029803424223"/>
          <c:w val="0.88958581161457795"/>
          <c:h val="0.100729309798119"/>
        </c:manualLayout>
      </c:layout>
      <c:overlay val="0"/>
      <c:spPr>
        <a:noFill/>
        <a:ln w="25560">
          <a:noFill/>
        </a:ln>
      </c:spPr>
      <c:txPr>
        <a:bodyPr/>
        <a:lstStyle/>
        <a:p>
          <a:pPr>
            <a:defRPr sz="1200" b="1" strike="noStrike" spc="-1">
              <a:solidFill>
                <a:srgbClr val="000080"/>
              </a:solidFill>
              <a:latin typeface="Arial"/>
              <a:ea typeface="Arial"/>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7.8437333738694201E-2"/>
          <c:y val="4.14028251339503E-2"/>
          <c:w val="0.90776772820551799"/>
          <c:h val="0.70019483682415995"/>
        </c:manualLayout>
      </c:layout>
      <c:barChart>
        <c:barDir val="col"/>
        <c:grouping val="percentStacked"/>
        <c:varyColors val="0"/>
        <c:ser>
          <c:idx val="0"/>
          <c:order val="0"/>
          <c:tx>
            <c:strRef>
              <c:f>'Assets and NAV'!$A$72</c:f>
              <c:strCache>
                <c:ptCount val="1"/>
                <c:pt idx="0">
                  <c:v>Open-ended</c:v>
                </c:pt>
              </c:strCache>
            </c:strRef>
          </c:tx>
          <c:spPr>
            <a:solidFill>
              <a:srgbClr val="CC99FF"/>
            </a:solidFill>
            <a:ln w="25560">
              <a:noFill/>
            </a:ln>
          </c:spPr>
          <c:invertIfNegative val="0"/>
          <c:dPt>
            <c:idx val="0"/>
            <c:invertIfNegative val="0"/>
            <c:bubble3D val="0"/>
            <c:spPr>
              <a:solidFill>
                <a:srgbClr val="CC99FF"/>
              </a:solidFill>
              <a:ln w="25560">
                <a:noFill/>
              </a:ln>
            </c:spPr>
          </c:dPt>
          <c:dPt>
            <c:idx val="1"/>
            <c:invertIfNegative val="0"/>
            <c:bubble3D val="0"/>
            <c:spPr>
              <a:solidFill>
                <a:srgbClr val="CC99FF"/>
              </a:solidFill>
              <a:ln w="25560">
                <a:noFill/>
              </a:ln>
            </c:spPr>
          </c:dPt>
          <c:dPt>
            <c:idx val="2"/>
            <c:invertIfNegative val="0"/>
            <c:bubble3D val="0"/>
            <c:spPr>
              <a:solidFill>
                <a:srgbClr val="CC99FF"/>
              </a:solidFill>
              <a:ln w="25560">
                <a:noFill/>
              </a:ln>
            </c:spPr>
          </c:dPt>
          <c:dPt>
            <c:idx val="3"/>
            <c:invertIfNegative val="0"/>
            <c:bubble3D val="0"/>
            <c:spPr>
              <a:solidFill>
                <a:srgbClr val="CC99FF"/>
              </a:solidFill>
              <a:ln w="25560">
                <a:noFill/>
              </a:ln>
            </c:spPr>
          </c:dPt>
          <c:dPt>
            <c:idx val="4"/>
            <c:invertIfNegative val="0"/>
            <c:bubble3D val="0"/>
            <c:spPr>
              <a:solidFill>
                <a:srgbClr val="CC99FF"/>
              </a:solidFill>
              <a:ln w="25560">
                <a:noFill/>
              </a:ln>
            </c:spPr>
          </c:dPt>
          <c:dLbls>
            <c:dLbl>
              <c:idx val="0"/>
              <c:layout>
                <c:manualLayout>
                  <c:x val="-6.3389849812725593E-2"/>
                  <c:y val="-3.66882307991995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6.1130812060065397E-2"/>
                  <c:y val="-3.4888414392511898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6.3633656471079506E-2"/>
                  <c:y val="-2.4781084203785199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5.8373127404698903E-2"/>
                  <c:y val="-3.0461775638271099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4"/>
              <c:layout>
                <c:manualLayout>
                  <c:x val="-6.1399058323332999E-2"/>
                  <c:y val="-3.33022774257885E-2"/>
                </c:manualLayout>
              </c:layout>
              <c:numFmt formatCode="0.00%" sourceLinked="0"/>
              <c:spPr/>
              <c:txPr>
                <a:bodyPr wrap="square"/>
                <a:lstStyle/>
                <a:p>
                  <a:pPr>
                    <a:defRPr sz="11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0%" sourceLinked="0"/>
            <c:spPr>
              <a:noFill/>
              <a:ln>
                <a:noFill/>
              </a:ln>
              <a:effectLst/>
            </c:spPr>
            <c:txPr>
              <a:bodyPr wrap="square"/>
              <a:lstStyle/>
              <a:p>
                <a:pPr>
                  <a:defRPr sz="1100" b="1" strike="noStrike" spc="-1">
                    <a:solidFill>
                      <a:srgbClr val="80008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'Assets and NAV'!$B$71:$F$71</c:f>
              <c:numCache>
                <c:formatCode>m/d/yyyy</c:formatCode>
                <c:ptCount val="5"/>
                <c:pt idx="0">
                  <c:v>43830</c:v>
                </c:pt>
                <c:pt idx="1">
                  <c:v>43921</c:v>
                </c:pt>
                <c:pt idx="2">
                  <c:v>44012</c:v>
                </c:pt>
                <c:pt idx="3">
                  <c:v>44104</c:v>
                </c:pt>
                <c:pt idx="4">
                  <c:v>44196</c:v>
                </c:pt>
              </c:numCache>
            </c:numRef>
          </c:cat>
          <c:val>
            <c:numRef>
              <c:f>'Assets and NAV'!$B$72:$F$72</c:f>
              <c:numCache>
                <c:formatCode>0.0%</c:formatCode>
                <c:ptCount val="5"/>
                <c:pt idx="0">
                  <c:v>6.0466895067004802E-3</c:v>
                </c:pt>
                <c:pt idx="1">
                  <c:v>5.81226109410919E-3</c:v>
                </c:pt>
                <c:pt idx="2">
                  <c:v>6.0057956036900402E-3</c:v>
                </c:pt>
                <c:pt idx="3">
                  <c:v>6.64411173137394E-3</c:v>
                </c:pt>
                <c:pt idx="4">
                  <c:v>8.0217356901740502E-3</c:v>
                </c:pt>
              </c:numCache>
            </c:numRef>
          </c:val>
        </c:ser>
        <c:ser>
          <c:idx val="1"/>
          <c:order val="1"/>
          <c:tx>
            <c:strRef>
              <c:f>'Assets and NAV'!$A$73</c:f>
              <c:strCache>
                <c:ptCount val="1"/>
                <c:pt idx="0">
                  <c:v>Interval</c:v>
                </c:pt>
              </c:strCache>
            </c:strRef>
          </c:tx>
          <c:spPr>
            <a:solidFill>
              <a:srgbClr val="969696"/>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dLbl>
              <c:idx val="0"/>
              <c:layout>
                <c:manualLayout>
                  <c:x val="6.5944745245036795E-2"/>
                  <c:y val="-6.2013051507103303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6.5543637407236899E-2"/>
                  <c:y val="-5.9726997839017103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6.4075856506366394E-2"/>
                  <c:y val="-5.69904885988258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6.5082320993361503E-2"/>
                  <c:y val="-5.9446424546518002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4"/>
              <c:layout>
                <c:manualLayout>
                  <c:x val="6.68699725112194E-2"/>
                  <c:y val="-8.2361576263266401E-2"/>
                </c:manualLayout>
              </c:layout>
              <c:numFmt formatCode="0.00%" sourceLinked="0"/>
              <c:spPr/>
              <c:txPr>
                <a:bodyPr wrap="square"/>
                <a:lstStyle/>
                <a:p>
                  <a:pPr>
                    <a:defRPr sz="11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0%" sourceLinked="0"/>
            <c:spPr>
              <a:noFill/>
              <a:ln>
                <a:noFill/>
              </a:ln>
              <a:effectLst/>
            </c:spPr>
            <c:txPr>
              <a:bodyPr wrap="square"/>
              <a:lstStyle/>
              <a:p>
                <a:pPr>
                  <a:defRPr sz="1100" b="1" strike="noStrike" spc="-1">
                    <a:solidFill>
                      <a:srgbClr val="00000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'Assets and NAV'!$B$71:$F$71</c:f>
              <c:numCache>
                <c:formatCode>m/d/yyyy</c:formatCode>
                <c:ptCount val="5"/>
                <c:pt idx="0">
                  <c:v>43830</c:v>
                </c:pt>
                <c:pt idx="1">
                  <c:v>43921</c:v>
                </c:pt>
                <c:pt idx="2">
                  <c:v>44012</c:v>
                </c:pt>
                <c:pt idx="3">
                  <c:v>44104</c:v>
                </c:pt>
                <c:pt idx="4">
                  <c:v>44196</c:v>
                </c:pt>
              </c:numCache>
            </c:numRef>
          </c:cat>
          <c:val>
            <c:numRef>
              <c:f>'Assets and NAV'!$B$73:$F$73</c:f>
              <c:numCache>
                <c:formatCode>0.0%</c:formatCode>
                <c:ptCount val="5"/>
                <c:pt idx="0">
                  <c:v>5.5424237856570701E-3</c:v>
                </c:pt>
                <c:pt idx="1">
                  <c:v>5.6768313042472101E-3</c:v>
                </c:pt>
                <c:pt idx="2">
                  <c:v>5.8427781145631401E-3</c:v>
                </c:pt>
                <c:pt idx="3">
                  <c:v>6.3468061293374097E-3</c:v>
                </c:pt>
                <c:pt idx="4">
                  <c:v>6.8708930235871603E-3</c:v>
                </c:pt>
              </c:numCache>
            </c:numRef>
          </c:val>
        </c:ser>
        <c:ser>
          <c:idx val="2"/>
          <c:order val="2"/>
          <c:tx>
            <c:strRef>
              <c:f>'Assets and NAV'!$A$74</c:f>
              <c:strCache>
                <c:ptCount val="1"/>
                <c:pt idx="0">
                  <c:v>Closed-end (ex.venture)</c:v>
                </c:pt>
              </c:strCache>
            </c:strRef>
          </c:tx>
          <c:spPr>
            <a:solidFill>
              <a:srgbClr val="333399"/>
            </a:solidFill>
            <a:ln w="25560">
              <a:noFill/>
            </a:ln>
          </c:spPr>
          <c:invertIfNegative val="0"/>
          <c:dLbls>
            <c:numFmt formatCode="0.00%" sourceLinked="0"/>
            <c:spPr>
              <a:noFill/>
              <a:ln>
                <a:noFill/>
              </a:ln>
              <a:effectLst/>
            </c:spPr>
            <c:txPr>
              <a:bodyPr wrap="square"/>
              <a:lstStyle/>
              <a:p>
                <a:pPr>
                  <a:defRPr sz="1100" b="1" strike="noStrike" spc="-1">
                    <a:solidFill>
                      <a:srgbClr val="FFFFFF"/>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'Assets and NAV'!$B$71:$F$71</c:f>
              <c:numCache>
                <c:formatCode>m/d/yyyy</c:formatCode>
                <c:ptCount val="5"/>
                <c:pt idx="0">
                  <c:v>43830</c:v>
                </c:pt>
                <c:pt idx="1">
                  <c:v>43921</c:v>
                </c:pt>
                <c:pt idx="2">
                  <c:v>44012</c:v>
                </c:pt>
                <c:pt idx="3">
                  <c:v>44104</c:v>
                </c:pt>
                <c:pt idx="4">
                  <c:v>44196</c:v>
                </c:pt>
              </c:numCache>
            </c:numRef>
          </c:cat>
          <c:val>
            <c:numRef>
              <c:f>'Assets and NAV'!$B$74:$F$74</c:f>
              <c:numCache>
                <c:formatCode>0.0%</c:formatCode>
                <c:ptCount val="5"/>
                <c:pt idx="0">
                  <c:v>0.98841088670764199</c:v>
                </c:pt>
                <c:pt idx="1">
                  <c:v>0.98851090760164395</c:v>
                </c:pt>
                <c:pt idx="2">
                  <c:v>0.98815142628174701</c:v>
                </c:pt>
                <c:pt idx="3">
                  <c:v>0.98700908213928895</c:v>
                </c:pt>
                <c:pt idx="4">
                  <c:v>0.98510737128623904</c:v>
                </c:pt>
              </c:numCache>
            </c:numRef>
          </c:val>
        </c:ser>
        <c:dLbls>
          <c:showLegendKey val="0"/>
          <c:showVal val="0"/>
          <c:showCatName val="0"/>
          <c:showSerName val="0"/>
          <c:showPercent val="0"/>
          <c:showBubbleSize val="0"/>
        </c:dLbls>
        <c:gapWidth val="150"/>
        <c:overlap val="100"/>
        <c:axId val="166324832"/>
        <c:axId val="166325392"/>
      </c:barChart>
      <c:dateAx>
        <c:axId val="166324832"/>
        <c:scaling>
          <c:orientation val="minMax"/>
        </c:scaling>
        <c:delete val="0"/>
        <c:axPos val="b"/>
        <c:numFmt formatCode="dd/mm/yyyy;@" sourceLinked="0"/>
        <c:majorTickMark val="out"/>
        <c:minorTickMark val="none"/>
        <c:tickLblPos val="nextTo"/>
        <c:spPr>
          <a:ln w="3240">
            <a:solidFill>
              <a:srgbClr val="000000"/>
            </a:solidFill>
            <a:round/>
          </a:ln>
        </c:spPr>
        <c:txPr>
          <a:bodyPr/>
          <a:lstStyle/>
          <a:p>
            <a:pPr>
              <a:defRPr sz="1100" b="0" i="1" strike="noStrike" spc="-1">
                <a:solidFill>
                  <a:srgbClr val="000000"/>
                </a:solidFill>
                <a:latin typeface="Arial Cyr"/>
                <a:ea typeface="Arial Cyr"/>
              </a:defRPr>
            </a:pPr>
            <a:endParaRPr lang="uk-UA"/>
          </a:p>
        </c:txPr>
        <c:crossAx val="166325392"/>
        <c:crosses val="autoZero"/>
        <c:auto val="1"/>
        <c:lblOffset val="100"/>
        <c:baseTimeUnit val="months"/>
        <c:majorUnit val="1"/>
        <c:majorTimeUnit val="days"/>
        <c:minorUnit val="1"/>
        <c:minorTimeUnit val="days"/>
      </c:dateAx>
      <c:valAx>
        <c:axId val="166325392"/>
        <c:scaling>
          <c:orientation val="minMax"/>
        </c:scaling>
        <c:delete val="0"/>
        <c:axPos val="l"/>
        <c:numFmt formatCode="0%" sourceLinked="0"/>
        <c:majorTickMark val="out"/>
        <c:minorTickMark val="none"/>
        <c:tickLblPos val="nextTo"/>
        <c:spPr>
          <a:ln w="3240">
            <a:solidFill>
              <a:srgbClr val="000000"/>
            </a:solidFill>
            <a:round/>
          </a:ln>
        </c:spPr>
        <c:txPr>
          <a:bodyPr/>
          <a:lstStyle/>
          <a:p>
            <a:pPr>
              <a:defRPr sz="900" b="0" strike="noStrike" spc="-1">
                <a:solidFill>
                  <a:srgbClr val="000000"/>
                </a:solidFill>
                <a:latin typeface="Arial Cyr"/>
                <a:ea typeface="Arial Cyr"/>
              </a:defRPr>
            </a:pPr>
            <a:endParaRPr lang="uk-UA"/>
          </a:p>
        </c:txPr>
        <c:crossAx val="166324832"/>
        <c:crosses val="autoZero"/>
        <c:crossBetween val="between"/>
      </c:valAx>
      <c:spPr>
        <a:solidFill>
          <a:srgbClr val="FFFFFF"/>
        </a:solidFill>
        <a:ln w="25560">
          <a:noFill/>
        </a:ln>
      </c:spPr>
    </c:plotArea>
    <c:legend>
      <c:legendPos val="b"/>
      <c:layout>
        <c:manualLayout>
          <c:xMode val="edge"/>
          <c:yMode val="edge"/>
          <c:x val="0.17811811203161801"/>
          <c:y val="0.85279435042006602"/>
          <c:w val="0.69205335765591103"/>
          <c:h val="0.10874330248417"/>
        </c:manualLayout>
      </c:layout>
      <c:overlay val="0"/>
      <c:spPr>
        <a:solidFill>
          <a:srgbClr val="FFFFFF"/>
        </a:solidFill>
        <a:ln w="25560">
          <a:noFill/>
        </a:ln>
      </c:spPr>
      <c:txPr>
        <a:bodyPr/>
        <a:lstStyle/>
        <a:p>
          <a:pPr>
            <a:defRPr sz="1200" b="1"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de-DE" sz="1400"/>
              <a:t>CII Assets</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D54D-431F-BC18-691DCB90187C}"/>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D54D-431F-BC18-691DCB90187C}"/>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D54D-431F-BC18-691DCB90187C}"/>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D54D-431F-BC18-691DCB90187C}"/>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D54D-431F-BC18-691DCB90187C}"/>
              </c:ext>
            </c:extLst>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D54D-431F-BC18-691DCB90187C}"/>
                </c:ext>
                <c:ext xmlns:c15="http://schemas.microsoft.com/office/drawing/2012/chart" uri="{CE6537A1-D6FC-4f65-9D91-7224C49458BB}"/>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D54D-431F-BC18-691DCB90187C}"/>
                </c:ext>
                <c:ext xmlns:c15="http://schemas.microsoft.com/office/drawing/2012/chart" uri="{CE6537A1-D6FC-4f65-9D91-7224C49458BB}"/>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D54D-431F-BC18-691DCB90187C}"/>
                </c:ext>
                <c:ext xmlns:c15="http://schemas.microsoft.com/office/drawing/2012/chart" uri="{CE6537A1-D6FC-4f65-9D91-7224C49458BB}"/>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D54D-431F-BC18-691DCB90187C}"/>
                </c:ext>
                <c:ext xmlns:c15="http://schemas.microsoft.com/office/drawing/2012/chart" uri="{CE6537A1-D6FC-4f65-9D91-7224C49458BB}"/>
              </c:extLst>
            </c:dLbl>
            <c:dLbl>
              <c:idx val="4"/>
              <c:layout>
                <c:manualLayout>
                  <c:x val="-0.1249886069592497"/>
                  <c:y val="-0.29404373548276486"/>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3.64%</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D54D-431F-BC18-691DCB90187C}"/>
                </c:ex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NAV'!$A$44:$A$47</c:f>
              <c:strCache>
                <c:ptCount val="4"/>
                <c:pt idx="0">
                  <c:v>Venture</c:v>
                </c:pt>
                <c:pt idx="1">
                  <c:v>Open-ended</c:v>
                </c:pt>
                <c:pt idx="2">
                  <c:v>Interval</c:v>
                </c:pt>
                <c:pt idx="3">
                  <c:v>Closed-end (ex.venture)</c:v>
                </c:pt>
              </c:strCache>
            </c:strRef>
          </c:cat>
          <c:val>
            <c:numRef>
              <c:f>'Assets and NAV'!$B$44:$B$47</c:f>
              <c:numCache>
                <c:formatCode>0.00%</c:formatCode>
                <c:ptCount val="4"/>
                <c:pt idx="0">
                  <c:v>0.96356847005472901</c:v>
                </c:pt>
                <c:pt idx="1">
                  <c:v>2.8639923574518298E-4</c:v>
                </c:pt>
                <c:pt idx="2">
                  <c:v>2.4659499282051698E-4</c:v>
                </c:pt>
                <c:pt idx="3">
                  <c:v>3.5898535716705697E-2</c:v>
                </c:pt>
              </c:numCache>
            </c:numRef>
          </c:val>
          <c:extLst xmlns:c16r2="http://schemas.microsoft.com/office/drawing/2015/06/chart">
            <c:ext xmlns:c16="http://schemas.microsoft.com/office/drawing/2014/chart" uri="{C3380CC4-5D6E-409C-BE32-E72D297353CC}">
              <c16:uniqueId val="{0000000A-D54D-431F-BC18-691DCB90187C}"/>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NAV as at</a:t>
            </a:r>
            <a:r>
              <a:rPr lang="en-US" sz="1400" baseline="0"/>
              <a:t> </a:t>
            </a:r>
            <a:r>
              <a:rPr lang="uk-UA" sz="1400"/>
              <a:t>31.12.2019</a:t>
            </a:r>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0.10066729946161503"/>
          <c:y val="0.25644535361874604"/>
          <c:w val="0.70831526939303258"/>
          <c:h val="0.69567857191614235"/>
        </c:manualLayout>
      </c:layout>
      <c:ofPieChart>
        <c:ofPieType val="bar"/>
        <c:varyColors val="1"/>
        <c:ser>
          <c:idx val="0"/>
          <c:order val="0"/>
          <c:tx>
            <c:strRef>
              <c:f>'[11]Assets and NAV'!$B$88</c:f>
              <c:strCache>
                <c:ptCount val="1"/>
                <c:pt idx="0">
                  <c:v>43830</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4BD7-48DC-8D5F-EE7704AD0638}"/>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4BD7-48DC-8D5F-EE7704AD0638}"/>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4BD7-48DC-8D5F-EE7704AD0638}"/>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4BD7-48DC-8D5F-EE7704AD0638}"/>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4BD7-48DC-8D5F-EE7704AD0638}"/>
              </c:ext>
            </c:extLst>
          </c:dPt>
          <c:dLbls>
            <c:dLbl>
              <c:idx val="0"/>
              <c:layout>
                <c:manualLayout>
                  <c:x val="5.2478907484843164E-2"/>
                  <c:y val="0.3245418294598621"/>
                </c:manualLayout>
              </c:layout>
              <c:numFmt formatCode="0.00%" sourceLinked="0"/>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4BD7-48DC-8D5F-EE7704AD0638}"/>
                </c:ext>
                <c:ext xmlns:c15="http://schemas.microsoft.com/office/drawing/2012/chart" uri="{CE6537A1-D6FC-4f65-9D91-7224C49458BB}"/>
              </c:extLst>
            </c:dLbl>
            <c:dLbl>
              <c:idx val="1"/>
              <c:layout>
                <c:manualLayout>
                  <c:x val="-2.8323749607636478E-3"/>
                  <c:y val="-2.9035975854668154E-2"/>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4BD7-48DC-8D5F-EE7704AD0638}"/>
                </c:ext>
                <c:ext xmlns:c15="http://schemas.microsoft.com/office/drawing/2012/chart" uri="{CE6537A1-D6FC-4f65-9D91-7224C49458BB}"/>
              </c:extLst>
            </c:dLbl>
            <c:dLbl>
              <c:idx val="2"/>
              <c:layout>
                <c:manualLayout>
                  <c:x val="-1.8826373085451403E-3"/>
                  <c:y val="0.10889568080305752"/>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4BD7-48DC-8D5F-EE7704AD0638}"/>
                </c:ext>
                <c:ext xmlns:c15="http://schemas.microsoft.com/office/drawing/2012/chart" uri="{CE6537A1-D6FC-4f65-9D91-7224C49458BB}"/>
              </c:extLst>
            </c:dLbl>
            <c:dLbl>
              <c:idx val="3"/>
              <c:layout>
                <c:manualLayout>
                  <c:x val="-6.4597760172988294E-3"/>
                  <c:y val="0.22326037921311537"/>
                </c:manualLayout>
              </c:layout>
              <c:numFmt formatCode="0.00%" sourceLinked="0"/>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4BD7-48DC-8D5F-EE7704AD0638}"/>
                </c:ex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5.23%</a:t>
                    </a:r>
                  </a:p>
                </c:rich>
              </c:tx>
              <c:numFmt formatCode="0.00%" sourceLinked="0"/>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4BD7-48DC-8D5F-EE7704AD0638}"/>
                </c:ext>
                <c:ext xmlns:c15="http://schemas.microsoft.com/office/drawing/2012/chart" uri="{CE6537A1-D6FC-4f65-9D91-7224C49458BB}"/>
              </c:extLst>
            </c:dLbl>
            <c:numFmt formatCode="0.00%" sourceLinked="0"/>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'[11]Assets and NAV'!$A$89:$A$92</c:f>
              <c:strCache>
                <c:ptCount val="4"/>
                <c:pt idx="0">
                  <c:v>Venture</c:v>
                </c:pt>
                <c:pt idx="1">
                  <c:v>Open-ended</c:v>
                </c:pt>
                <c:pt idx="2">
                  <c:v>Interval</c:v>
                </c:pt>
                <c:pt idx="3">
                  <c:v>Closed-end (ex.venture)</c:v>
                </c:pt>
              </c:strCache>
            </c:strRef>
          </c:cat>
          <c:val>
            <c:numRef>
              <c:f>'[11]Assets and NAV'!$B$89:$B$92</c:f>
              <c:numCache>
                <c:formatCode>General</c:formatCode>
                <c:ptCount val="4"/>
                <c:pt idx="0">
                  <c:v>0.94769023454086276</c:v>
                </c:pt>
                <c:pt idx="1">
                  <c:v>3.1630090989972874E-4</c:v>
                </c:pt>
                <c:pt idx="2">
                  <c:v>2.8992288830286553E-4</c:v>
                </c:pt>
                <c:pt idx="3">
                  <c:v>5.170354166093475E-2</c:v>
                </c:pt>
              </c:numCache>
            </c:numRef>
          </c:val>
          <c:extLst xmlns:c16r2="http://schemas.microsoft.com/office/drawing/2015/06/chart">
            <c:ext xmlns:c16="http://schemas.microsoft.com/office/drawing/2014/chart" uri="{C3380CC4-5D6E-409C-BE32-E72D297353CC}">
              <c16:uniqueId val="{0000000A-4BD7-48DC-8D5F-EE7704AD0638}"/>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NAV as at</a:t>
            </a:r>
            <a:r>
              <a:rPr lang="en-US" sz="1400" baseline="0"/>
              <a:t> </a:t>
            </a:r>
            <a:r>
              <a:rPr lang="uk-UA" sz="1400"/>
              <a:t>31.12.20</a:t>
            </a:r>
            <a:r>
              <a:rPr lang="en-US" sz="1400"/>
              <a:t>20</a:t>
            </a:r>
            <a:endParaRPr lang="uk-UA" sz="1400"/>
          </a:p>
        </c:rich>
      </c:tx>
      <c:layout>
        <c:manualLayout>
          <c:xMode val="edge"/>
          <c:yMode val="edge"/>
          <c:x val="0.33555976570034929"/>
          <c:y val="2.7566231886869592E-2"/>
        </c:manualLayout>
      </c:layout>
      <c:overlay val="0"/>
      <c:spPr>
        <a:noFill/>
        <a:ln w="25400">
          <a:noFill/>
        </a:ln>
      </c:spPr>
    </c:title>
    <c:autoTitleDeleted val="0"/>
    <c:plotArea>
      <c:layout>
        <c:manualLayout>
          <c:layoutTarget val="inner"/>
          <c:xMode val="edge"/>
          <c:yMode val="edge"/>
          <c:x val="0.10066729946161503"/>
          <c:y val="0.25644535361874604"/>
          <c:w val="0.70831526939303258"/>
          <c:h val="0.69567857191614235"/>
        </c:manualLayout>
      </c:layout>
      <c:ofPieChart>
        <c:ofPieType val="bar"/>
        <c:varyColors val="1"/>
        <c:ser>
          <c:idx val="0"/>
          <c:order val="0"/>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4BD7-48DC-8D5F-EE7704AD0638}"/>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4BD7-48DC-8D5F-EE7704AD0638}"/>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4BD7-48DC-8D5F-EE7704AD0638}"/>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4BD7-48DC-8D5F-EE7704AD0638}"/>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4BD7-48DC-8D5F-EE7704AD0638}"/>
              </c:ext>
            </c:extLst>
          </c:dPt>
          <c:dLbls>
            <c:dLbl>
              <c:idx val="0"/>
              <c:layout>
                <c:manualLayout>
                  <c:x val="5.2478907484843164E-2"/>
                  <c:y val="0.3245418294598621"/>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4BD7-48DC-8D5F-EE7704AD0638}"/>
                </c:ex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4BD7-48DC-8D5F-EE7704AD0638}"/>
                </c:ex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4BD7-48DC-8D5F-EE7704AD0638}"/>
                </c:ex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4BD7-48DC-8D5F-EE7704AD0638}"/>
                </c:ex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200" b="1" i="1" u="none" strike="noStrike" baseline="0">
                        <a:solidFill>
                          <a:srgbClr val="000000"/>
                        </a:solidFill>
                        <a:latin typeface="Arial Cyr"/>
                        <a:ea typeface="Arial Cyr"/>
                        <a:cs typeface="Arial Cyr"/>
                      </a:defRPr>
                    </a:pPr>
                    <a:r>
                      <a:rPr lang="en-US" sz="1200"/>
                      <a:t>Non-venture
4.55%</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4BD7-48DC-8D5F-EE7704AD0638}"/>
                </c:ex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NAV'!$A$89:$A$92</c:f>
              <c:strCache>
                <c:ptCount val="4"/>
                <c:pt idx="0">
                  <c:v>Venture</c:v>
                </c:pt>
                <c:pt idx="1">
                  <c:v>Open-ended</c:v>
                </c:pt>
                <c:pt idx="2">
                  <c:v>Interval</c:v>
                </c:pt>
                <c:pt idx="3">
                  <c:v>Closed-end (ex.venture)</c:v>
                </c:pt>
              </c:strCache>
            </c:strRef>
          </c:cat>
          <c:val>
            <c:numRef>
              <c:f>'Assets and NAV'!$B$89:$B$92</c:f>
              <c:numCache>
                <c:formatCode>0.00%</c:formatCode>
                <c:ptCount val="4"/>
                <c:pt idx="0">
                  <c:v>0.95445021102796601</c:v>
                </c:pt>
                <c:pt idx="1">
                  <c:v>3.6538836787686397E-4</c:v>
                </c:pt>
                <c:pt idx="2">
                  <c:v>3.1296772727381798E-4</c:v>
                </c:pt>
                <c:pt idx="3">
                  <c:v>4.4871432876883603E-2</c:v>
                </c:pt>
              </c:numCache>
            </c:numRef>
          </c:val>
          <c:extLst xmlns:c16r2="http://schemas.microsoft.com/office/drawing/2015/06/chart">
            <c:ext xmlns:c16="http://schemas.microsoft.com/office/drawing/2014/chart" uri="{C3380CC4-5D6E-409C-BE32-E72D297353CC}">
              <c16:uniqueId val="{0000000A-4BD7-48DC-8D5F-EE7704AD0638}"/>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3.9833091651623201E-2"/>
          <c:y val="0.10688389580162901"/>
          <c:w val="0.92341155929093499"/>
          <c:h val="0.65786411243398102"/>
        </c:manualLayout>
      </c:layout>
      <c:barChart>
        <c:barDir val="col"/>
        <c:grouping val="clustered"/>
        <c:varyColors val="0"/>
        <c:ser>
          <c:idx val="0"/>
          <c:order val="0"/>
          <c:tx>
            <c:strRef>
              <c:f>'CII, Banks, GDP'!$A$4</c:f>
              <c:strCache>
                <c:ptCount val="1"/>
                <c:pt idx="0">
                  <c:v>CII assets under management, UAH, bln. (left scale) </c:v>
                </c:pt>
              </c:strCache>
            </c:strRef>
          </c:tx>
          <c:spPr>
            <a:solidFill>
              <a:srgbClr val="3366FF"/>
            </a:solidFill>
            <a:ln w="25560">
              <a:noFill/>
            </a:ln>
          </c:spPr>
          <c:invertIfNegative val="0"/>
          <c:dLbls>
            <c:numFmt formatCode="#,##0" sourceLinked="0"/>
            <c:spPr>
              <a:noFill/>
              <a:ln>
                <a:noFill/>
              </a:ln>
              <a:effectLst/>
            </c:spPr>
            <c:txPr>
              <a:bodyPr wrap="square"/>
              <a:lstStyle/>
              <a:p>
                <a:pPr>
                  <a:defRPr sz="1100" b="1" strike="noStrike" spc="-1">
                    <a:solidFill>
                      <a:srgbClr val="3366FF"/>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'CII, Banks, GDP'!$B$3:$L$3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'CII, Banks, GDP'!$B$4:$L$4</c:f>
              <c:numCache>
                <c:formatCode>_-* #\ ##0.0_₴_-;\-* #\ ##0.0_₴_-;_-* \-??_₴_-;_-@_-</c:formatCode>
                <c:ptCount val="11"/>
                <c:pt idx="0">
                  <c:v>105.866588326398</c:v>
                </c:pt>
                <c:pt idx="1">
                  <c:v>126.789598825399</c:v>
                </c:pt>
                <c:pt idx="2">
                  <c:v>157.20112</c:v>
                </c:pt>
                <c:pt idx="3">
                  <c:v>177.52299076724699</c:v>
                </c:pt>
                <c:pt idx="4">
                  <c:v>206.358013450415</c:v>
                </c:pt>
                <c:pt idx="5">
                  <c:v>236.17500047807701</c:v>
                </c:pt>
                <c:pt idx="6">
                  <c:v>230.18800296866499</c:v>
                </c:pt>
                <c:pt idx="7">
                  <c:v>275.52231110460201</c:v>
                </c:pt>
                <c:pt idx="8">
                  <c:v>296.76538148438101</c:v>
                </c:pt>
                <c:pt idx="9">
                  <c:v>339.12980037825901</c:v>
                </c:pt>
                <c:pt idx="10">
                  <c:v>414.192854221662</c:v>
                </c:pt>
              </c:numCache>
            </c:numRef>
          </c:val>
        </c:ser>
        <c:ser>
          <c:idx val="1"/>
          <c:order val="1"/>
          <c:tx>
            <c:strRef>
              <c:f>'CII, Banks, GDP'!$A$7</c:f>
              <c:strCache>
                <c:ptCount val="1"/>
                <c:pt idx="0">
                  <c:v>GDP, UAH, bln.**</c:v>
                </c:pt>
              </c:strCache>
            </c:strRef>
          </c:tx>
          <c:spPr>
            <a:solidFill>
              <a:srgbClr val="666699"/>
            </a:solidFill>
            <a:ln w="25560">
              <a:noFill/>
            </a:ln>
          </c:spPr>
          <c:invertIfNegative val="0"/>
          <c:dLbls>
            <c:spPr>
              <a:noFill/>
              <a:ln>
                <a:noFill/>
              </a:ln>
              <a:effectLst/>
            </c:spPr>
            <c:txPr>
              <a:bodyPr wrap="square"/>
              <a:lstStyle/>
              <a:p>
                <a:pPr>
                  <a:defRPr sz="1000" b="0" strike="noStrike" spc="-1">
                    <a:solidFill>
                      <a:srgbClr val="000000"/>
                    </a:solidFill>
                    <a:latin typeface="Arial"/>
                    <a:ea typeface="Arial"/>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'CII, Banks, GDP'!$B$3:$L$3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'CII, Banks, GDP'!$B$7:$L$7</c:f>
              <c:numCache>
                <c:formatCode>_-* #\ ##0.0_₴_-;\-* #\ ##0.0_₴_-;_-* \-??_₴_-;_-@_-</c:formatCode>
                <c:ptCount val="11"/>
                <c:pt idx="0">
                  <c:v>1079.346</c:v>
                </c:pt>
                <c:pt idx="1">
                  <c:v>1299.991</c:v>
                </c:pt>
                <c:pt idx="2">
                  <c:v>1404.6690000000001</c:v>
                </c:pt>
                <c:pt idx="3">
                  <c:v>1465.1980000000001</c:v>
                </c:pt>
                <c:pt idx="4">
                  <c:v>1586.915</c:v>
                </c:pt>
                <c:pt idx="5">
                  <c:v>1988.5440000000001</c:v>
                </c:pt>
                <c:pt idx="6">
                  <c:v>2385.3670000000002</c:v>
                </c:pt>
                <c:pt idx="7">
                  <c:v>2983.8820000000001</c:v>
                </c:pt>
                <c:pt idx="8">
                  <c:v>3558.7060000000001</c:v>
                </c:pt>
                <c:pt idx="9">
                  <c:v>3978.4003333333299</c:v>
                </c:pt>
                <c:pt idx="10">
                  <c:v>4194.1019999999999</c:v>
                </c:pt>
              </c:numCache>
            </c:numRef>
          </c:val>
        </c:ser>
        <c:dLbls>
          <c:showLegendKey val="0"/>
          <c:showVal val="0"/>
          <c:showCatName val="0"/>
          <c:showSerName val="0"/>
          <c:showPercent val="0"/>
          <c:showBubbleSize val="0"/>
        </c:dLbls>
        <c:gapWidth val="150"/>
        <c:overlap val="-10"/>
        <c:axId val="165363456"/>
        <c:axId val="165364016"/>
      </c:barChart>
      <c:lineChart>
        <c:grouping val="standard"/>
        <c:varyColors val="0"/>
        <c:ser>
          <c:idx val="2"/>
          <c:order val="2"/>
          <c:tx>
            <c:strRef>
              <c:f>'CII, Banks, GDP'!$A$8</c:f>
              <c:strCache>
                <c:ptCount val="1"/>
                <c:pt idx="0">
                  <c:v>Ratio of CII assets to bank assets</c:v>
                </c:pt>
              </c:strCache>
            </c:strRef>
          </c:tx>
          <c:spPr>
            <a:ln w="25560">
              <a:solidFill>
                <a:srgbClr val="008080"/>
              </a:solidFill>
              <a:round/>
            </a:ln>
          </c:spPr>
          <c:marker>
            <c:symbol val="triangle"/>
            <c:size val="6"/>
            <c:spPr>
              <a:solidFill>
                <a:srgbClr val="008080"/>
              </a:solidFill>
            </c:spPr>
          </c:marker>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Lbls>
            <c:dLbl>
              <c:idx val="0"/>
              <c:layout>
                <c:manualLayout>
                  <c:x val="-4.5819864756814502E-2"/>
                  <c:y val="-4.2308892433270399E-2"/>
                </c:manualLayout>
              </c:layout>
              <c:numFmt formatCode="0.0%" sourceLinked="0"/>
              <c:spPr/>
              <c:txPr>
                <a:bodyPr wrap="square"/>
                <a:lstStyle/>
                <a:p>
                  <a:pPr>
                    <a:defRPr sz="1100" b="1" strike="noStrike" spc="-1">
                      <a:solidFill>
                        <a:srgbClr val="008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4.9515844034083101E-2"/>
                  <c:y val="-3.9331970574894397E-2"/>
                </c:manualLayout>
              </c:layout>
              <c:numFmt formatCode="0.0%" sourceLinked="0"/>
              <c:spPr/>
              <c:txPr>
                <a:bodyPr wrap="square"/>
                <a:lstStyle/>
                <a:p>
                  <a:pPr>
                    <a:defRPr sz="1100" b="1" strike="noStrike" spc="-1">
                      <a:solidFill>
                        <a:srgbClr val="008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5.1049153418990301E-2"/>
                  <c:y val="-3.6228500541095297E-2"/>
                </c:manualLayout>
              </c:layout>
              <c:numFmt formatCode="0.0%" sourceLinked="0"/>
              <c:spPr/>
              <c:txPr>
                <a:bodyPr wrap="square"/>
                <a:lstStyle/>
                <a:p>
                  <a:pPr>
                    <a:defRPr sz="1100" b="1" strike="noStrike" spc="-1">
                      <a:solidFill>
                        <a:srgbClr val="008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5.7096027354161298E-2"/>
                  <c:y val="-3.6308027853607802E-2"/>
                </c:manualLayout>
              </c:layout>
              <c:numFmt formatCode="0.0%" sourceLinked="0"/>
              <c:spPr/>
              <c:txPr>
                <a:bodyPr wrap="square"/>
                <a:lstStyle/>
                <a:p>
                  <a:pPr>
                    <a:defRPr sz="1100" b="1" strike="noStrike" spc="-1">
                      <a:solidFill>
                        <a:srgbClr val="008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4"/>
              <c:layout>
                <c:manualLayout>
                  <c:x val="-5.6286324136646103E-2"/>
                  <c:y val="-3.6308027853607802E-2"/>
                </c:manualLayout>
              </c:layout>
              <c:numFmt formatCode="0.0%" sourceLinked="0"/>
              <c:spPr/>
              <c:txPr>
                <a:bodyPr wrap="square"/>
                <a:lstStyle/>
                <a:p>
                  <a:pPr>
                    <a:defRPr sz="1100" b="1" strike="noStrike" spc="-1">
                      <a:solidFill>
                        <a:srgbClr val="008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5"/>
              <c:layout>
                <c:manualLayout>
                  <c:x val="-5.1261597223783303E-2"/>
                  <c:y val="-3.01010877860096E-2"/>
                </c:manualLayout>
              </c:layout>
              <c:numFmt formatCode="0.0%" sourceLinked="0"/>
              <c:spPr/>
              <c:txPr>
                <a:bodyPr wrap="square"/>
                <a:lstStyle/>
                <a:p>
                  <a:pPr>
                    <a:defRPr sz="1100" b="1" strike="noStrike" spc="-1">
                      <a:solidFill>
                        <a:srgbClr val="008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6"/>
              <c:layout>
                <c:manualLayout>
                  <c:x val="-5.1007304388435197E-2"/>
                  <c:y val="-4.4723160424923497E-2"/>
                </c:manualLayout>
              </c:layout>
              <c:numFmt formatCode="0.0%" sourceLinked="0"/>
              <c:spPr/>
              <c:txPr>
                <a:bodyPr wrap="square"/>
                <a:lstStyle/>
                <a:p>
                  <a:pPr>
                    <a:defRPr sz="1100" b="1" strike="noStrike" spc="-1">
                      <a:solidFill>
                        <a:srgbClr val="008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7"/>
              <c:layout>
                <c:manualLayout>
                  <c:x val="-4.9428769618065901E-2"/>
                  <c:y val="-3.8682418154133001E-2"/>
                </c:manualLayout>
              </c:layout>
              <c:numFmt formatCode="0.0%" sourceLinked="0"/>
              <c:spPr/>
              <c:txPr>
                <a:bodyPr wrap="square"/>
                <a:lstStyle/>
                <a:p>
                  <a:pPr>
                    <a:defRPr sz="1100" b="1" strike="noStrike" spc="-1">
                      <a:solidFill>
                        <a:srgbClr val="008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8"/>
              <c:layout>
                <c:manualLayout>
                  <c:x val="-4.9196067683832098E-2"/>
                  <c:y val="-3.5758003626350197E-2"/>
                </c:manualLayout>
              </c:layout>
              <c:numFmt formatCode="0.0%" sourceLinked="0"/>
              <c:spPr/>
              <c:txPr>
                <a:bodyPr wrap="square"/>
                <a:lstStyle/>
                <a:p>
                  <a:pPr>
                    <a:defRPr sz="1100" b="1" strike="noStrike" spc="-1">
                      <a:solidFill>
                        <a:srgbClr val="008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9"/>
              <c:layout>
                <c:manualLayout>
                  <c:x val="-4.9196067683832098E-2"/>
                  <c:y val="-3.8781946347636799E-2"/>
                </c:manualLayout>
              </c:layout>
              <c:numFmt formatCode="0.0%" sourceLinked="0"/>
              <c:spPr/>
              <c:txPr>
                <a:bodyPr wrap="square"/>
                <a:lstStyle/>
                <a:p>
                  <a:pPr>
                    <a:defRPr sz="1100" b="1" strike="noStrike" spc="-1">
                      <a:solidFill>
                        <a:srgbClr val="008080"/>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100" b="1" strike="noStrike" spc="-1">
                    <a:solidFill>
                      <a:srgbClr val="008080"/>
                    </a:solidFill>
                    <a:latin typeface="Arial"/>
                    <a:ea typeface="Arial"/>
                  </a:defRPr>
                </a:pPr>
                <a:endParaRPr lang="uk-UA"/>
              </a:p>
            </c:txPr>
            <c:dLblPos val="t"/>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'CII, Banks, GDP'!$B$3:$L$3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'CII, Banks, GDP'!$B$8:$L$8</c:f>
              <c:numCache>
                <c:formatCode>0.00%</c:formatCode>
                <c:ptCount val="11"/>
                <c:pt idx="0">
                  <c:v>0.11237441547540995</c:v>
                </c:pt>
                <c:pt idx="1">
                  <c:v>0.12026178892267614</c:v>
                </c:pt>
                <c:pt idx="2">
                  <c:v>0.13946259377284437</c:v>
                </c:pt>
                <c:pt idx="3">
                  <c:v>0.13889655367343351</c:v>
                </c:pt>
                <c:pt idx="4">
                  <c:v>0.15670554735871228</c:v>
                </c:pt>
                <c:pt idx="5">
                  <c:v>0.19353298823631995</c:v>
                </c:pt>
                <c:pt idx="6">
                  <c:v>0.18322713952549646</c:v>
                </c:pt>
                <c:pt idx="7">
                  <c:v>0.20656463307915474</c:v>
                </c:pt>
                <c:pt idx="8">
                  <c:v>0.21825750291378412</c:v>
                </c:pt>
                <c:pt idx="9">
                  <c:v>0.22692464192969999</c:v>
                </c:pt>
                <c:pt idx="10">
                  <c:v>0.22722716317828479</c:v>
                </c:pt>
              </c:numCache>
            </c:numRef>
          </c:val>
          <c:smooth val="0"/>
        </c:ser>
        <c:ser>
          <c:idx val="3"/>
          <c:order val="3"/>
          <c:tx>
            <c:strRef>
              <c:f>'CII, Banks, GDP'!$A$9</c:f>
              <c:strCache>
                <c:ptCount val="1"/>
                <c:pt idx="0">
                  <c:v>Ratio of CII to GDP</c:v>
                </c:pt>
              </c:strCache>
            </c:strRef>
          </c:tx>
          <c:spPr>
            <a:ln w="25560">
              <a:solidFill>
                <a:srgbClr val="0000FF"/>
              </a:solidFill>
              <a:round/>
            </a:ln>
          </c:spPr>
          <c:marker>
            <c:symbol val="x"/>
            <c:size val="5"/>
            <c:spPr>
              <a:solidFill>
                <a:srgbClr val="0000FF"/>
              </a:solidFill>
            </c:spPr>
          </c:marker>
          <c:dPt>
            <c:idx val="0"/>
            <c:bubble3D val="0"/>
          </c:dPt>
          <c:dPt>
            <c:idx val="1"/>
            <c:bubble3D val="0"/>
          </c:dPt>
          <c:dPt>
            <c:idx val="2"/>
            <c:bubble3D val="0"/>
          </c:dPt>
          <c:dPt>
            <c:idx val="3"/>
            <c:bubble3D val="0"/>
          </c:dPt>
          <c:dPt>
            <c:idx val="4"/>
            <c:bubble3D val="0"/>
          </c:dPt>
          <c:dPt>
            <c:idx val="5"/>
            <c:bubble3D val="0"/>
          </c:dPt>
          <c:dPt>
            <c:idx val="6"/>
            <c:bubble3D val="0"/>
          </c:dPt>
          <c:dPt>
            <c:idx val="7"/>
            <c:bubble3D val="0"/>
          </c:dPt>
          <c:dPt>
            <c:idx val="8"/>
            <c:bubble3D val="0"/>
          </c:dPt>
          <c:dPt>
            <c:idx val="9"/>
            <c:bubble3D val="0"/>
          </c:dPt>
          <c:dPt>
            <c:idx val="10"/>
            <c:bubble3D val="0"/>
          </c:dPt>
          <c:dLbls>
            <c:dLbl>
              <c:idx val="0"/>
              <c:layout>
                <c:manualLayout>
                  <c:x val="-4.3143464693558099E-2"/>
                  <c:y val="-5.7889054032336905E-17"/>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1"/>
              <c:layout>
                <c:manualLayout>
                  <c:x val="-4.4300708474766297E-2"/>
                  <c:y val="-2.68588021139026E-2"/>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5.0800191670337003E-2"/>
                  <c:y val="-1.77117325406001E-2"/>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5.0970519890240103E-2"/>
                  <c:y val="-1.92129891435695E-2"/>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4"/>
              <c:layout>
                <c:manualLayout>
                  <c:x val="-5.3713985954896702E-2"/>
                  <c:y val="-2.3645803446104199E-2"/>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5"/>
              <c:layout>
                <c:manualLayout>
                  <c:x val="-4.71863368512878E-2"/>
                  <c:y val="-3.41643620016596E-2"/>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6"/>
              <c:layout>
                <c:manualLayout>
                  <c:x val="-4.1101345646248101E-2"/>
                  <c:y val="-4.6002740596907198E-2"/>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7"/>
              <c:layout>
                <c:manualLayout>
                  <c:x val="-4.1138130144443098E-2"/>
                  <c:y val="-3.6186593933304201E-2"/>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8"/>
              <c:layout>
                <c:manualLayout>
                  <c:x val="-4.2431629479523301E-2"/>
                  <c:y val="-3.1646632054031003E-2"/>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9"/>
              <c:layout>
                <c:manualLayout>
                  <c:x val="-4.07075560423827E-2"/>
                  <c:y val="-3.3263369934151903E-2"/>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dLbl>
              <c:idx val="10"/>
              <c:layout>
                <c:manualLayout>
                  <c:x val="-4.5351701224554099E-2"/>
                  <c:y val="-2.8418591178799701E-2"/>
                </c:manualLayout>
              </c:layout>
              <c:numFmt formatCode="0.0%" sourceLinked="0"/>
              <c:spPr/>
              <c:txPr>
                <a:bodyPr wrap="square"/>
                <a:lstStyle/>
                <a:p>
                  <a:pPr>
                    <a:defRPr sz="1100" b="1" strike="noStrike" spc="-1">
                      <a:solidFill>
                        <a:srgbClr val="0000FF"/>
                      </a:solidFill>
                      <a:latin typeface="Arial"/>
                    </a:defRPr>
                  </a:pPr>
                  <a:endParaRPr lang="uk-UA"/>
                </a:p>
              </c:txPr>
              <c:dLblPos val="r"/>
              <c:showLegendKey val="0"/>
              <c:showVal val="1"/>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100" b="1" strike="noStrike" spc="-1">
                    <a:solidFill>
                      <a:srgbClr val="0000FF"/>
                    </a:solidFill>
                    <a:latin typeface="Arial"/>
                    <a:ea typeface="Arial"/>
                  </a:defRPr>
                </a:pPr>
                <a:endParaRPr lang="uk-UA"/>
              </a:p>
            </c:txPr>
            <c:dLblPos val="l"/>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'CII, Banks, GDP'!$B$3:$L$3</c:f>
              <c:numCache>
                <c:formatCode>General</c:formatCode>
                <c:ptCount val="11"/>
                <c:pt idx="0">
                  <c:v>2010</c:v>
                </c:pt>
                <c:pt idx="1">
                  <c:v>2011</c:v>
                </c:pt>
                <c:pt idx="2">
                  <c:v>2012</c:v>
                </c:pt>
                <c:pt idx="3">
                  <c:v>2013</c:v>
                </c:pt>
                <c:pt idx="4">
                  <c:v>2014</c:v>
                </c:pt>
                <c:pt idx="5">
                  <c:v>2015</c:v>
                </c:pt>
                <c:pt idx="6">
                  <c:v>2016</c:v>
                </c:pt>
                <c:pt idx="7">
                  <c:v>2017</c:v>
                </c:pt>
                <c:pt idx="8">
                  <c:v>2018</c:v>
                </c:pt>
                <c:pt idx="9">
                  <c:v>2019</c:v>
                </c:pt>
                <c:pt idx="10">
                  <c:v>2020</c:v>
                </c:pt>
              </c:numCache>
            </c:numRef>
          </c:cat>
          <c:val>
            <c:numRef>
              <c:f>'CII, Banks, GDP'!$B$9:$L$9</c:f>
              <c:numCache>
                <c:formatCode>0.00%</c:formatCode>
                <c:ptCount val="11"/>
                <c:pt idx="0">
                  <c:v>9.8084014140412804E-2</c:v>
                </c:pt>
                <c:pt idx="1">
                  <c:v>9.7531135850478193E-2</c:v>
                </c:pt>
                <c:pt idx="2">
                  <c:v>0.11191328348529084</c:v>
                </c:pt>
                <c:pt idx="3">
                  <c:v>0.12115972774140217</c:v>
                </c:pt>
                <c:pt idx="4">
                  <c:v>0.13003721903845827</c:v>
                </c:pt>
                <c:pt idx="5">
                  <c:v>0.11876780221009794</c:v>
                </c:pt>
                <c:pt idx="6">
                  <c:v>9.6500036668850112E-2</c:v>
                </c:pt>
                <c:pt idx="7">
                  <c:v>9.2336865567942031E-2</c:v>
                </c:pt>
                <c:pt idx="8">
                  <c:v>8.3391373573535155E-2</c:v>
                </c:pt>
                <c:pt idx="9">
                  <c:v>8.53250319728803E-2</c:v>
                </c:pt>
                <c:pt idx="10">
                  <c:v>9.8756027922463976E-2</c:v>
                </c:pt>
              </c:numCache>
            </c:numRef>
          </c:val>
          <c:smooth val="0"/>
        </c:ser>
        <c:dLbls>
          <c:showLegendKey val="0"/>
          <c:showVal val="0"/>
          <c:showCatName val="0"/>
          <c:showSerName val="0"/>
          <c:showPercent val="0"/>
          <c:showBubbleSize val="0"/>
        </c:dLbls>
        <c:hiLowLines>
          <c:spPr>
            <a:ln w="0">
              <a:noFill/>
            </a:ln>
          </c:spPr>
        </c:hiLowLines>
        <c:marker val="1"/>
        <c:smooth val="0"/>
        <c:axId val="165364576"/>
        <c:axId val="165365136"/>
      </c:lineChart>
      <c:catAx>
        <c:axId val="165363456"/>
        <c:scaling>
          <c:orientation val="minMax"/>
        </c:scaling>
        <c:delete val="0"/>
        <c:axPos val="b"/>
        <c:numFmt formatCode="General" sourceLinked="0"/>
        <c:majorTickMark val="cross"/>
        <c:minorTickMark val="none"/>
        <c:tickLblPos val="nextTo"/>
        <c:spPr>
          <a:ln w="3240">
            <a:solidFill>
              <a:srgbClr val="000000"/>
            </a:solidFill>
            <a:round/>
          </a:ln>
        </c:spPr>
        <c:txPr>
          <a:bodyPr/>
          <a:lstStyle/>
          <a:p>
            <a:pPr>
              <a:defRPr sz="1100" b="0" i="1" strike="noStrike" spc="-1">
                <a:solidFill>
                  <a:srgbClr val="000000"/>
                </a:solidFill>
                <a:latin typeface="Arial"/>
                <a:ea typeface="Arial"/>
              </a:defRPr>
            </a:pPr>
            <a:endParaRPr lang="uk-UA"/>
          </a:p>
        </c:txPr>
        <c:crossAx val="165364016"/>
        <c:crosses val="autoZero"/>
        <c:auto val="1"/>
        <c:lblAlgn val="ctr"/>
        <c:lblOffset val="100"/>
        <c:noMultiLvlLbl val="0"/>
      </c:catAx>
      <c:valAx>
        <c:axId val="165364016"/>
        <c:scaling>
          <c:orientation val="minMax"/>
        </c:scaling>
        <c:delete val="0"/>
        <c:axPos val="l"/>
        <c:title>
          <c:tx>
            <c:rich>
              <a:bodyPr rot="0"/>
              <a:lstStyle/>
              <a:p>
                <a:pPr>
                  <a:defRPr lang="uk-UA" sz="1100" b="1" strike="noStrike" spc="-1">
                    <a:solidFill>
                      <a:srgbClr val="003366"/>
                    </a:solidFill>
                    <a:latin typeface="Arial"/>
                    <a:ea typeface="Arial"/>
                  </a:defRPr>
                </a:pPr>
                <a:r>
                  <a:rPr lang="en-US" sz="1100" b="1" strike="noStrike" spc="-1">
                    <a:solidFill>
                      <a:srgbClr val="003366"/>
                    </a:solidFill>
                    <a:latin typeface="Arial"/>
                    <a:ea typeface="Arial"/>
                  </a:rPr>
                  <a:t>UAH billion</a:t>
                </a:r>
                <a:endParaRPr lang="uk-UA" sz="1100" b="1" strike="noStrike" spc="-1">
                  <a:solidFill>
                    <a:srgbClr val="003366"/>
                  </a:solidFill>
                  <a:latin typeface="Arial"/>
                  <a:ea typeface="Arial"/>
                </a:endParaRPr>
              </a:p>
            </c:rich>
          </c:tx>
          <c:layout>
            <c:manualLayout>
              <c:xMode val="edge"/>
              <c:yMode val="edge"/>
              <c:x val="2.07155751531473E-4"/>
              <c:y val="2.3990690179930201E-2"/>
            </c:manualLayout>
          </c:layout>
          <c:overlay val="0"/>
          <c:spPr>
            <a:noFill/>
            <a:ln w="25560">
              <a:noFill/>
            </a:ln>
          </c:spPr>
        </c:title>
        <c:numFmt formatCode="0" sourceLinked="0"/>
        <c:majorTickMark val="cross"/>
        <c:minorTickMark val="none"/>
        <c:tickLblPos val="nextTo"/>
        <c:spPr>
          <a:ln w="3240">
            <a:solidFill>
              <a:srgbClr val="000000"/>
            </a:solidFill>
            <a:round/>
          </a:ln>
        </c:spPr>
        <c:txPr>
          <a:bodyPr/>
          <a:lstStyle/>
          <a:p>
            <a:pPr>
              <a:defRPr sz="900" b="0" strike="noStrike" spc="-1">
                <a:solidFill>
                  <a:srgbClr val="000000"/>
                </a:solidFill>
                <a:latin typeface="Arial"/>
                <a:ea typeface="Arial"/>
              </a:defRPr>
            </a:pPr>
            <a:endParaRPr lang="uk-UA"/>
          </a:p>
        </c:txPr>
        <c:crossAx val="165363456"/>
        <c:crosses val="autoZero"/>
        <c:crossBetween val="between"/>
      </c:valAx>
      <c:catAx>
        <c:axId val="165364576"/>
        <c:scaling>
          <c:orientation val="minMax"/>
        </c:scaling>
        <c:delete val="1"/>
        <c:axPos val="b"/>
        <c:numFmt formatCode="General" sourceLinked="1"/>
        <c:majorTickMark val="out"/>
        <c:minorTickMark val="none"/>
        <c:tickLblPos val="nextTo"/>
        <c:crossAx val="165365136"/>
        <c:crosses val="autoZero"/>
        <c:auto val="1"/>
        <c:lblAlgn val="ctr"/>
        <c:lblOffset val="100"/>
        <c:noMultiLvlLbl val="0"/>
      </c:catAx>
      <c:valAx>
        <c:axId val="165365136"/>
        <c:scaling>
          <c:orientation val="minMax"/>
        </c:scaling>
        <c:delete val="0"/>
        <c:axPos val="r"/>
        <c:numFmt formatCode="0%" sourceLinked="0"/>
        <c:majorTickMark val="cross"/>
        <c:minorTickMark val="none"/>
        <c:tickLblPos val="nextTo"/>
        <c:spPr>
          <a:ln w="3240">
            <a:solidFill>
              <a:srgbClr val="000000"/>
            </a:solidFill>
            <a:round/>
          </a:ln>
        </c:spPr>
        <c:txPr>
          <a:bodyPr/>
          <a:lstStyle/>
          <a:p>
            <a:pPr>
              <a:defRPr sz="900" b="0" strike="noStrike" spc="-1">
                <a:solidFill>
                  <a:srgbClr val="000000"/>
                </a:solidFill>
                <a:latin typeface="Arial"/>
                <a:ea typeface="Arial"/>
              </a:defRPr>
            </a:pPr>
            <a:endParaRPr lang="uk-UA"/>
          </a:p>
        </c:txPr>
        <c:crossAx val="165364576"/>
        <c:crosses val="max"/>
        <c:crossBetween val="between"/>
      </c:valAx>
      <c:spPr>
        <a:noFill/>
        <a:ln w="25560">
          <a:noFill/>
        </a:ln>
      </c:spPr>
    </c:plotArea>
    <c:legend>
      <c:legendPos val="r"/>
      <c:layout>
        <c:manualLayout>
          <c:xMode val="edge"/>
          <c:yMode val="edge"/>
          <c:x val="3.02591102697586E-2"/>
          <c:y val="0.85624776226279997"/>
          <c:w val="0.92270831484603799"/>
          <c:h val="0.12353415092650601"/>
        </c:manualLayout>
      </c:layout>
      <c:overlay val="0"/>
      <c:spPr>
        <a:solidFill>
          <a:srgbClr val="FFFFFF"/>
        </a:solidFill>
        <a:ln w="25560">
          <a:noFill/>
        </a:ln>
      </c:spPr>
      <c:txPr>
        <a:bodyPr/>
        <a:lstStyle/>
        <a:p>
          <a:pPr>
            <a:defRPr sz="1200" b="1" strike="noStrike" spc="-1">
              <a:solidFill>
                <a:srgbClr val="003366"/>
              </a:solidFill>
              <a:latin typeface="Arial"/>
              <a:ea typeface="Arial"/>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5.1052610554068602E-2"/>
          <c:y val="0.20085715583779665"/>
          <c:w val="0.90596412735189502"/>
          <c:h val="0.67560417543226947"/>
        </c:manualLayout>
      </c:layout>
      <c:areaChart>
        <c:grouping val="standard"/>
        <c:varyColors val="1"/>
        <c:ser>
          <c:idx val="0"/>
          <c:order val="0"/>
          <c:tx>
            <c:strRef>
              <c:f>'Capital Flow in Open-ended CII'!$T$27</c:f>
              <c:strCache>
                <c:ptCount val="1"/>
                <c:pt idx="0">
                  <c:v>2019</c:v>
                </c:pt>
              </c:strCache>
            </c:strRef>
          </c:tx>
          <c:spPr>
            <a:noFill/>
            <a:ln w="25560">
              <a:solidFill>
                <a:srgbClr val="31859C"/>
              </a:solidFill>
              <a:round/>
            </a:ln>
          </c:spPr>
          <c:dPt>
            <c:idx val="0"/>
            <c:bubble3D val="0"/>
          </c:dPt>
          <c:dPt>
            <c:idx val="1"/>
            <c:bubble3D val="0"/>
          </c:dPt>
          <c:dPt>
            <c:idx val="2"/>
            <c:bubble3D val="0"/>
          </c:dPt>
          <c:dPt>
            <c:idx val="3"/>
            <c:bubble3D val="0"/>
          </c:dPt>
          <c:dLbls>
            <c:dLbl>
              <c:idx val="0"/>
              <c:spPr/>
              <c:txPr>
                <a:bodyPr wrap="square"/>
                <a:lstStyle/>
                <a:p>
                  <a:pPr>
                    <a:defRPr sz="1100" b="1" strike="noStrike" spc="-1">
                      <a:solidFill>
                        <a:srgbClr val="215968"/>
                      </a:solidFill>
                      <a:latin typeface="Arial Cyr"/>
                    </a:defRPr>
                  </a:pPr>
                  <a:endParaRPr lang="uk-UA"/>
                </a:p>
              </c:txPr>
              <c:showLegendKey val="0"/>
              <c:showVal val="0"/>
              <c:showCatName val="0"/>
              <c:showSerName val="0"/>
              <c:showPercent val="0"/>
              <c:showBubbleSize val="1"/>
              <c:separator>; </c:separator>
              <c:extLst>
                <c:ext xmlns:c15="http://schemas.microsoft.com/office/drawing/2012/chart" uri="{CE6537A1-D6FC-4f65-9D91-7224C49458BB}"/>
              </c:extLst>
            </c:dLbl>
            <c:dLbl>
              <c:idx val="1"/>
              <c:layout>
                <c:manualLayout>
                  <c:x val="-1.548636636223039E-3"/>
                  <c:y val="0.10366973212317936"/>
                </c:manualLayout>
              </c:layout>
              <c:numFmt formatCode="#,##0.0" sourceLinked="0"/>
              <c:spPr/>
              <c:txPr>
                <a:bodyPr wrap="square"/>
                <a:lstStyle/>
                <a:p>
                  <a:pPr>
                    <a:defRPr sz="1100" b="1" strike="noStrike" spc="-1">
                      <a:solidFill>
                        <a:srgbClr val="215968"/>
                      </a:solidFill>
                      <a:latin typeface="Arial Cyr"/>
                    </a:defRPr>
                  </a:pPr>
                  <a:endParaRPr lang="uk-UA"/>
                </a:p>
              </c:txPr>
              <c:showLegendKey val="0"/>
              <c:showVal val="1"/>
              <c:showCatName val="0"/>
              <c:showSerName val="0"/>
              <c:showPercent val="0"/>
              <c:showBubbleSize val="1"/>
              <c:separator>; </c:separator>
              <c:extLst>
                <c:ext xmlns:c15="http://schemas.microsoft.com/office/drawing/2012/chart" uri="{CE6537A1-D6FC-4f65-9D91-7224C49458BB}">
                  <c15:layout/>
                </c:ext>
              </c:extLst>
            </c:dLbl>
            <c:dLbl>
              <c:idx val="2"/>
              <c:spPr/>
              <c:txPr>
                <a:bodyPr wrap="square"/>
                <a:lstStyle/>
                <a:p>
                  <a:pPr>
                    <a:defRPr sz="1100" b="1" strike="noStrike" spc="-1">
                      <a:solidFill>
                        <a:srgbClr val="215968"/>
                      </a:solidFill>
                      <a:latin typeface="Arial Cyr"/>
                    </a:defRPr>
                  </a:pPr>
                  <a:endParaRPr lang="uk-UA"/>
                </a:p>
              </c:txPr>
              <c:showLegendKey val="0"/>
              <c:showVal val="0"/>
              <c:showCatName val="0"/>
              <c:showSerName val="0"/>
              <c:showPercent val="0"/>
              <c:showBubbleSize val="1"/>
              <c:separator>; </c:separator>
              <c:extLst>
                <c:ext xmlns:c15="http://schemas.microsoft.com/office/drawing/2012/chart" uri="{CE6537A1-D6FC-4f65-9D91-7224C49458BB}"/>
              </c:extLst>
            </c:dLbl>
            <c:dLbl>
              <c:idx val="3"/>
              <c:layout>
                <c:manualLayout>
                  <c:x val="-1.8809169241893523E-2"/>
                  <c:y val="0.13390354831600249"/>
                </c:manualLayout>
              </c:layout>
              <c:numFmt formatCode="#,##0.0" sourceLinked="0"/>
              <c:spPr/>
              <c:txPr>
                <a:bodyPr wrap="square"/>
                <a:lstStyle/>
                <a:p>
                  <a:pPr>
                    <a:defRPr sz="1100" b="1" strike="noStrike" spc="-1">
                      <a:solidFill>
                        <a:srgbClr val="215968"/>
                      </a:solidFill>
                      <a:latin typeface="Arial Cyr"/>
                    </a:defRPr>
                  </a:pPr>
                  <a:endParaRPr lang="uk-UA"/>
                </a:p>
              </c:txPr>
              <c:showLegendKey val="0"/>
              <c:showVal val="1"/>
              <c:showCatName val="0"/>
              <c:showSerName val="0"/>
              <c:showPercent val="0"/>
              <c:showBubbleSize val="1"/>
              <c:separator>; </c:separator>
              <c:extLst>
                <c:ext xmlns:c15="http://schemas.microsoft.com/office/drawing/2012/chart" uri="{CE6537A1-D6FC-4f65-9D91-7224C49458BB}">
                  <c15:layout/>
                </c:ext>
              </c:extLst>
            </c:dLbl>
            <c:numFmt formatCode="#,##0.0" sourceLinked="0"/>
            <c:spPr>
              <a:noFill/>
              <a:ln>
                <a:noFill/>
              </a:ln>
              <a:effectLst/>
            </c:spPr>
            <c:txPr>
              <a:bodyPr wrap="square"/>
              <a:lstStyle/>
              <a:p>
                <a:pPr>
                  <a:defRPr sz="1100" b="1" strike="noStrike" spc="-1">
                    <a:solidFill>
                      <a:srgbClr val="215968"/>
                    </a:solidFill>
                    <a:latin typeface="Arial Cyr"/>
                    <a:ea typeface="Arial Cyr"/>
                  </a:defRPr>
                </a:pPr>
                <a:endParaRPr lang="uk-UA"/>
              </a:p>
            </c:txP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'Capital Flow in Open-ended CII'!$A$22:$A$25</c:f>
              <c:strCache>
                <c:ptCount val="4"/>
                <c:pt idx="0">
                  <c:v>Q1</c:v>
                </c:pt>
                <c:pt idx="1">
                  <c:v>Q2</c:v>
                </c:pt>
                <c:pt idx="2">
                  <c:v>Q3</c:v>
                </c:pt>
                <c:pt idx="3">
                  <c:v>Q4</c:v>
                </c:pt>
              </c:strCache>
            </c:strRef>
          </c:cat>
          <c:val>
            <c:numRef>
              <c:f>'Capital Flow in Open-ended CII'!$T$28:$T$31</c:f>
              <c:numCache>
                <c:formatCode>0.0</c:formatCode>
                <c:ptCount val="4"/>
                <c:pt idx="0">
                  <c:v>-2.0836525228503477</c:v>
                </c:pt>
                <c:pt idx="1">
                  <c:v>-3.6210376592553479</c:v>
                </c:pt>
                <c:pt idx="2">
                  <c:v>-3.570083456015348</c:v>
                </c:pt>
                <c:pt idx="3">
                  <c:v>-5.7870810631553482</c:v>
                </c:pt>
              </c:numCache>
            </c:numRef>
          </c:val>
        </c:ser>
        <c:ser>
          <c:idx val="1"/>
          <c:order val="1"/>
          <c:tx>
            <c:strRef>
              <c:f>'Capital Flow in Open-ended CII'!$U$27</c:f>
              <c:strCache>
                <c:ptCount val="1"/>
                <c:pt idx="0">
                  <c:v>2020</c:v>
                </c:pt>
              </c:strCache>
            </c:strRef>
          </c:tx>
          <c:spPr>
            <a:solidFill>
              <a:srgbClr val="4BACC6"/>
            </a:solidFill>
            <a:ln w="25560">
              <a:noFill/>
            </a:ln>
          </c:spPr>
          <c:dPt>
            <c:idx val="0"/>
            <c:bubble3D val="0"/>
          </c:dPt>
          <c:dPt>
            <c:idx val="1"/>
            <c:bubble3D val="0"/>
          </c:dPt>
          <c:dPt>
            <c:idx val="2"/>
            <c:bubble3D val="0"/>
          </c:dPt>
          <c:dPt>
            <c:idx val="3"/>
            <c:bubble3D val="0"/>
          </c:dPt>
          <c:dLbls>
            <c:dLbl>
              <c:idx val="0"/>
              <c:spPr/>
              <c:txPr>
                <a:bodyPr wrap="square"/>
                <a:lstStyle/>
                <a:p>
                  <a:pPr>
                    <a:defRPr sz="1100" b="1" strike="noStrike" spc="-1">
                      <a:solidFill>
                        <a:srgbClr val="4BACC6"/>
                      </a:solidFill>
                      <a:latin typeface="Arial Cyr"/>
                    </a:defRPr>
                  </a:pPr>
                  <a:endParaRPr lang="uk-UA"/>
                </a:p>
              </c:txPr>
              <c:showLegendKey val="0"/>
              <c:showVal val="0"/>
              <c:showCatName val="0"/>
              <c:showSerName val="0"/>
              <c:showPercent val="0"/>
              <c:showBubbleSize val="1"/>
              <c:separator>; </c:separator>
              <c:extLst>
                <c:ext xmlns:c15="http://schemas.microsoft.com/office/drawing/2012/chart" uri="{CE6537A1-D6FC-4f65-9D91-7224C49458BB}"/>
              </c:extLst>
            </c:dLbl>
            <c:dLbl>
              <c:idx val="1"/>
              <c:layout>
                <c:manualLayout>
                  <c:x val="-2.8258343304266987E-3"/>
                  <c:y val="-0.12959027068181364"/>
                </c:manualLayout>
              </c:layout>
              <c:numFmt formatCode="#,##0.0" sourceLinked="0"/>
              <c:spPr/>
              <c:txPr>
                <a:bodyPr wrap="square"/>
                <a:lstStyle/>
                <a:p>
                  <a:pPr>
                    <a:defRPr sz="1100" b="1" strike="noStrike" spc="-1">
                      <a:solidFill>
                        <a:srgbClr val="4BACC6"/>
                      </a:solidFill>
                      <a:latin typeface="Arial Cyr"/>
                    </a:defRPr>
                  </a:pPr>
                  <a:endParaRPr lang="uk-UA"/>
                </a:p>
              </c:txPr>
              <c:showLegendKey val="0"/>
              <c:showVal val="1"/>
              <c:showCatName val="0"/>
              <c:showSerName val="0"/>
              <c:showPercent val="0"/>
              <c:showBubbleSize val="1"/>
              <c:separator>; </c:separator>
              <c:extLst>
                <c:ext xmlns:c15="http://schemas.microsoft.com/office/drawing/2012/chart" uri="{CE6537A1-D6FC-4f65-9D91-7224C49458BB}">
                  <c15:layout/>
                </c:ext>
              </c:extLst>
            </c:dLbl>
            <c:dLbl>
              <c:idx val="2"/>
              <c:spPr/>
              <c:txPr>
                <a:bodyPr wrap="square"/>
                <a:lstStyle/>
                <a:p>
                  <a:pPr>
                    <a:defRPr sz="1100" b="1" strike="noStrike" spc="-1">
                      <a:solidFill>
                        <a:srgbClr val="4BACC6"/>
                      </a:solidFill>
                      <a:latin typeface="Arial Cyr"/>
                    </a:defRPr>
                  </a:pPr>
                  <a:endParaRPr lang="uk-UA"/>
                </a:p>
              </c:txPr>
              <c:showLegendKey val="0"/>
              <c:showVal val="0"/>
              <c:showCatName val="0"/>
              <c:showSerName val="0"/>
              <c:showPercent val="0"/>
              <c:showBubbleSize val="1"/>
              <c:separator>; </c:separator>
              <c:extLst>
                <c:ext xmlns:c15="http://schemas.microsoft.com/office/drawing/2012/chart" uri="{CE6537A1-D6FC-4f65-9D91-7224C49458BB}"/>
              </c:extLst>
            </c:dLbl>
            <c:dLbl>
              <c:idx val="3"/>
              <c:layout>
                <c:manualLayout>
                  <c:x val="-1.5579791858553446E-2"/>
                  <c:y val="-0.28134960229207989"/>
                </c:manualLayout>
              </c:layout>
              <c:numFmt formatCode="#,##0.0" sourceLinked="0"/>
              <c:spPr/>
              <c:txPr>
                <a:bodyPr wrap="square"/>
                <a:lstStyle/>
                <a:p>
                  <a:pPr>
                    <a:defRPr sz="1100" b="1" strike="noStrike" spc="-1">
                      <a:solidFill>
                        <a:srgbClr val="4BACC6"/>
                      </a:solidFill>
                      <a:latin typeface="Arial Cyr"/>
                    </a:defRPr>
                  </a:pPr>
                  <a:endParaRPr lang="uk-UA"/>
                </a:p>
              </c:txPr>
              <c:showLegendKey val="0"/>
              <c:showVal val="1"/>
              <c:showCatName val="0"/>
              <c:showSerName val="0"/>
              <c:showPercent val="0"/>
              <c:showBubbleSize val="1"/>
              <c:separator>; </c:separator>
              <c:extLst>
                <c:ext xmlns:c15="http://schemas.microsoft.com/office/drawing/2012/chart" uri="{CE6537A1-D6FC-4f65-9D91-7224C49458BB}">
                  <c15:layout/>
                </c:ext>
              </c:extLst>
            </c:dLbl>
            <c:numFmt formatCode="#,##0.0" sourceLinked="0"/>
            <c:spPr>
              <a:noFill/>
              <a:ln>
                <a:noFill/>
              </a:ln>
              <a:effectLst/>
            </c:spPr>
            <c:txPr>
              <a:bodyPr wrap="square"/>
              <a:lstStyle/>
              <a:p>
                <a:pPr>
                  <a:defRPr sz="1100" b="1" strike="noStrike" spc="-1">
                    <a:solidFill>
                      <a:srgbClr val="4BACC6"/>
                    </a:solidFill>
                    <a:latin typeface="Arial Cyr"/>
                    <a:ea typeface="Arial Cyr"/>
                  </a:defRPr>
                </a:pPr>
                <a:endParaRPr lang="uk-UA"/>
              </a:p>
            </c:txP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'Capital Flow in Open-ended CII'!$A$22:$A$25</c:f>
              <c:strCache>
                <c:ptCount val="4"/>
                <c:pt idx="0">
                  <c:v>Q1</c:v>
                </c:pt>
                <c:pt idx="1">
                  <c:v>Q2</c:v>
                </c:pt>
                <c:pt idx="2">
                  <c:v>Q3</c:v>
                </c:pt>
                <c:pt idx="3">
                  <c:v>Q4</c:v>
                </c:pt>
              </c:strCache>
            </c:strRef>
          </c:cat>
          <c:val>
            <c:numRef>
              <c:f>'Capital Flow in Open-ended CII'!$U$28:$U$31</c:f>
              <c:numCache>
                <c:formatCode>0.0</c:formatCode>
                <c:ptCount val="4"/>
                <c:pt idx="0">
                  <c:v>3.4000231078050001</c:v>
                </c:pt>
                <c:pt idx="1">
                  <c:v>5.1816565442250004</c:v>
                </c:pt>
                <c:pt idx="2">
                  <c:v>14.030919163499998</c:v>
                </c:pt>
                <c:pt idx="3">
                  <c:v>17.959086101999997</c:v>
                </c:pt>
              </c:numCache>
            </c:numRef>
          </c:val>
        </c:ser>
        <c:dLbls>
          <c:showLegendKey val="0"/>
          <c:showVal val="0"/>
          <c:showCatName val="0"/>
          <c:showSerName val="0"/>
          <c:showPercent val="0"/>
          <c:showBubbleSize val="0"/>
        </c:dLbls>
        <c:axId val="165368496"/>
        <c:axId val="165369056"/>
      </c:areaChart>
      <c:catAx>
        <c:axId val="165368496"/>
        <c:scaling>
          <c:orientation val="minMax"/>
        </c:scaling>
        <c:delete val="0"/>
        <c:axPos val="b"/>
        <c:numFmt formatCode="General" sourceLinked="0"/>
        <c:majorTickMark val="out"/>
        <c:minorTickMark val="out"/>
        <c:tickLblPos val="high"/>
        <c:spPr>
          <a:ln w="3240">
            <a:solidFill>
              <a:srgbClr val="000000"/>
            </a:solidFill>
            <a:round/>
          </a:ln>
        </c:spPr>
        <c:txPr>
          <a:bodyPr/>
          <a:lstStyle/>
          <a:p>
            <a:pPr>
              <a:defRPr sz="1100" b="1" i="1" strike="noStrike" spc="-1">
                <a:solidFill>
                  <a:srgbClr val="000000"/>
                </a:solidFill>
                <a:latin typeface="Arial Cyr"/>
                <a:ea typeface="Arial Cyr"/>
              </a:defRPr>
            </a:pPr>
            <a:endParaRPr lang="uk-UA"/>
          </a:p>
        </c:txPr>
        <c:crossAx val="165369056"/>
        <c:crosses val="autoZero"/>
        <c:auto val="1"/>
        <c:lblAlgn val="ctr"/>
        <c:lblOffset val="100"/>
        <c:noMultiLvlLbl val="0"/>
      </c:catAx>
      <c:valAx>
        <c:axId val="165369056"/>
        <c:scaling>
          <c:orientation val="minMax"/>
          <c:min val="-6"/>
        </c:scaling>
        <c:delete val="0"/>
        <c:axPos val="l"/>
        <c:title>
          <c:tx>
            <c:rich>
              <a:bodyPr rot="0"/>
              <a:lstStyle/>
              <a:p>
                <a:pPr>
                  <a:defRPr lang="uk-UA" sz="1100" b="1" strike="noStrike" spc="-1">
                    <a:solidFill>
                      <a:srgbClr val="000000"/>
                    </a:solidFill>
                    <a:latin typeface="Arial Cyr"/>
                    <a:ea typeface="Arial Cyr"/>
                  </a:defRPr>
                </a:pPr>
                <a:r>
                  <a:rPr lang="en-US" sz="1100" b="1" strike="noStrike" spc="-1">
                    <a:solidFill>
                      <a:srgbClr val="000000"/>
                    </a:solidFill>
                    <a:latin typeface="Arial Cyr"/>
                    <a:ea typeface="Arial Cyr"/>
                  </a:rPr>
                  <a:t>UAH M</a:t>
                </a:r>
                <a:endParaRPr lang="uk-UA" sz="1100" b="1" strike="noStrike" spc="-1">
                  <a:solidFill>
                    <a:srgbClr val="000000"/>
                  </a:solidFill>
                  <a:latin typeface="Arial Cyr"/>
                  <a:ea typeface="Arial Cyr"/>
                </a:endParaRPr>
              </a:p>
            </c:rich>
          </c:tx>
          <c:layout>
            <c:manualLayout>
              <c:xMode val="edge"/>
              <c:yMode val="edge"/>
              <c:x val="3.7949906123916398E-3"/>
              <c:y val="3.09320309320309E-2"/>
            </c:manualLayout>
          </c:layout>
          <c:overlay val="0"/>
          <c:spPr>
            <a:noFill/>
            <a:ln w="25560">
              <a:noFill/>
            </a:ln>
          </c:spPr>
        </c:title>
        <c:numFmt formatCode="#,##0.0" sourceLinked="0"/>
        <c:majorTickMark val="out"/>
        <c:minorTickMark val="none"/>
        <c:tickLblPos val="nextTo"/>
        <c:spPr>
          <a:ln w="3240">
            <a:solidFill>
              <a:srgbClr val="000000"/>
            </a:solidFill>
            <a:round/>
          </a:ln>
        </c:spPr>
        <c:txPr>
          <a:bodyPr/>
          <a:lstStyle/>
          <a:p>
            <a:pPr>
              <a:defRPr sz="900" b="0" strike="noStrike" spc="-1">
                <a:solidFill>
                  <a:srgbClr val="000000"/>
                </a:solidFill>
                <a:latin typeface="Arial Cyr"/>
                <a:ea typeface="Arial Cyr"/>
              </a:defRPr>
            </a:pPr>
            <a:endParaRPr lang="uk-UA"/>
          </a:p>
        </c:txPr>
        <c:crossAx val="165368496"/>
        <c:crosses val="autoZero"/>
        <c:crossBetween val="midCat"/>
        <c:majorUnit val="2"/>
        <c:minorUnit val="1"/>
      </c:valAx>
      <c:spPr>
        <a:solidFill>
          <a:srgbClr val="FFFFFF"/>
        </a:solidFill>
        <a:ln w="12600">
          <a:solidFill>
            <a:srgbClr val="FFFFFF"/>
          </a:solidFill>
          <a:round/>
        </a:ln>
      </c:spPr>
    </c:plotArea>
    <c:legend>
      <c:legendPos val="r"/>
      <c:layout>
        <c:manualLayout>
          <c:xMode val="edge"/>
          <c:yMode val="edge"/>
          <c:x val="8.3796293076468312E-2"/>
          <c:y val="0.21734039608685277"/>
          <c:w val="0.22791180699792299"/>
          <c:h val="7.6380409713743103E-2"/>
        </c:manualLayout>
      </c:layout>
      <c:overlay val="0"/>
      <c:spPr>
        <a:solidFill>
          <a:srgbClr val="FFFFFF"/>
        </a:solidFill>
        <a:ln w="25560">
          <a:noFill/>
        </a:ln>
      </c:spPr>
      <c:txPr>
        <a:bodyPr/>
        <a:lstStyle/>
        <a:p>
          <a:pPr>
            <a:defRPr sz="1300" b="1" i="1" strike="noStrike" spc="-1">
              <a:solidFill>
                <a:srgbClr val="000000"/>
              </a:solidFill>
              <a:latin typeface="Arial"/>
              <a:ea typeface="Arial"/>
            </a:defRPr>
          </a:pPr>
          <a:endParaRPr lang="uk-UA"/>
        </a:p>
      </c:txPr>
    </c:legend>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3.57720945289738E-2"/>
          <c:y val="0.167433971407802"/>
          <c:w val="0.95738102945937198"/>
          <c:h val="0.80700266537436405"/>
        </c:manualLayout>
      </c:layout>
      <c:barChart>
        <c:barDir val="col"/>
        <c:grouping val="clustered"/>
        <c:varyColors val="0"/>
        <c:ser>
          <c:idx val="0"/>
          <c:order val="0"/>
          <c:tx>
            <c:strRef>
              <c:f>'Capital Flow in Open-ended CII'!$J$27</c:f>
              <c:strCache>
                <c:ptCount val="1"/>
                <c:pt idx="0">
                  <c:v>2019</c:v>
                </c:pt>
              </c:strCache>
            </c:strRef>
          </c:tx>
          <c:spPr>
            <a:solidFill>
              <a:srgbClr val="31859C"/>
            </a:solidFill>
            <a:ln w="25560">
              <a:noFill/>
            </a:ln>
          </c:spPr>
          <c:invertIfNegative val="0"/>
          <c:dPt>
            <c:idx val="3"/>
            <c:invertIfNegative val="0"/>
            <c:bubble3D val="0"/>
          </c:dPt>
          <c:dLbls>
            <c:dLbl>
              <c:idx val="3"/>
              <c:layout>
                <c:manualLayout>
                  <c:x val="1.36203409457515E-3"/>
                  <c:y val="-6.0162190897772401E-3"/>
                </c:manualLayout>
              </c:layout>
              <c:spPr/>
              <c:txPr>
                <a:bodyPr wrap="square"/>
                <a:lstStyle/>
                <a:p>
                  <a:pPr>
                    <a:defRPr sz="1100" b="1" strike="noStrike" spc="-1">
                      <a:solidFill>
                        <a:srgbClr val="215968"/>
                      </a:solidFill>
                      <a:latin typeface="Arial"/>
                      <a:ea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spPr>
              <a:noFill/>
              <a:ln>
                <a:noFill/>
              </a:ln>
              <a:effectLst/>
            </c:spPr>
            <c:txPr>
              <a:bodyPr wrap="square"/>
              <a:lstStyle/>
              <a:p>
                <a:pPr>
                  <a:defRPr sz="1100" b="1" strike="noStrike" spc="-1">
                    <a:solidFill>
                      <a:srgbClr val="215968"/>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layout/>
                <c15:showLeaderLines val="0"/>
              </c:ext>
            </c:extLst>
          </c:dLbls>
          <c:cat>
            <c:strRef>
              <c:f>'Capital Flow in Open-ended CII'!$A$22:$A$25</c:f>
              <c:strCache>
                <c:ptCount val="4"/>
                <c:pt idx="0">
                  <c:v>Q1</c:v>
                </c:pt>
                <c:pt idx="1">
                  <c:v>Q2</c:v>
                </c:pt>
                <c:pt idx="2">
                  <c:v>Q3</c:v>
                </c:pt>
                <c:pt idx="3">
                  <c:v>Q4</c:v>
                </c:pt>
              </c:strCache>
            </c:strRef>
          </c:cat>
          <c:val>
            <c:numRef>
              <c:f>'Capital Flow in Open-ended CII'!$J$28:$J$31</c:f>
              <c:numCache>
                <c:formatCode>#\ ##0.0</c:formatCode>
                <c:ptCount val="4"/>
                <c:pt idx="0">
                  <c:v>-2.0836525228503477</c:v>
                </c:pt>
                <c:pt idx="1">
                  <c:v>-1.5373851364050002</c:v>
                </c:pt>
                <c:pt idx="2">
                  <c:v>5.0954203240000023E-2</c:v>
                </c:pt>
                <c:pt idx="3">
                  <c:v>-2.2169976071400002</c:v>
                </c:pt>
              </c:numCache>
            </c:numRef>
          </c:val>
        </c:ser>
        <c:ser>
          <c:idx val="1"/>
          <c:order val="1"/>
          <c:tx>
            <c:strRef>
              <c:f>'Capital Flow in Open-ended CII'!$K$27</c:f>
              <c:strCache>
                <c:ptCount val="1"/>
                <c:pt idx="0">
                  <c:v>2020</c:v>
                </c:pt>
              </c:strCache>
            </c:strRef>
          </c:tx>
          <c:spPr>
            <a:solidFill>
              <a:srgbClr val="4BACC6"/>
            </a:solidFill>
            <a:ln w="25560">
              <a:noFill/>
            </a:ln>
          </c:spPr>
          <c:invertIfNegative val="0"/>
          <c:dLbls>
            <c:numFmt formatCode="#,##0.0" sourceLinked="0"/>
            <c:spPr>
              <a:noFill/>
              <a:ln>
                <a:noFill/>
              </a:ln>
              <a:effectLst/>
            </c:spPr>
            <c:txPr>
              <a:bodyPr wrap="square"/>
              <a:lstStyle/>
              <a:p>
                <a:pPr>
                  <a:defRPr sz="1100" b="1" strike="noStrike" spc="-1">
                    <a:solidFill>
                      <a:srgbClr val="4BACC6"/>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layout/>
                <c15:showLeaderLines val="0"/>
              </c:ext>
            </c:extLst>
          </c:dLbls>
          <c:cat>
            <c:strRef>
              <c:f>'Capital Flow in Open-ended CII'!$A$22:$A$25</c:f>
              <c:strCache>
                <c:ptCount val="4"/>
                <c:pt idx="0">
                  <c:v>Q1</c:v>
                </c:pt>
                <c:pt idx="1">
                  <c:v>Q2</c:v>
                </c:pt>
                <c:pt idx="2">
                  <c:v>Q3</c:v>
                </c:pt>
                <c:pt idx="3">
                  <c:v>Q4</c:v>
                </c:pt>
              </c:strCache>
            </c:strRef>
          </c:cat>
          <c:val>
            <c:numRef>
              <c:f>'Capital Flow in Open-ended CII'!$K$28:$K$31</c:f>
              <c:numCache>
                <c:formatCode>#\ ##0.0</c:formatCode>
                <c:ptCount val="4"/>
                <c:pt idx="0">
                  <c:v>3.4000231078050001</c:v>
                </c:pt>
                <c:pt idx="1">
                  <c:v>1.7816334364200002</c:v>
                </c:pt>
                <c:pt idx="2">
                  <c:v>8.8492626192749988</c:v>
                </c:pt>
                <c:pt idx="3">
                  <c:v>3.9281669385</c:v>
                </c:pt>
              </c:numCache>
            </c:numRef>
          </c:val>
        </c:ser>
        <c:dLbls>
          <c:showLegendKey val="0"/>
          <c:showVal val="0"/>
          <c:showCatName val="0"/>
          <c:showSerName val="0"/>
          <c:showPercent val="0"/>
          <c:showBubbleSize val="0"/>
        </c:dLbls>
        <c:gapWidth val="130"/>
        <c:axId val="165578048"/>
        <c:axId val="165578608"/>
      </c:barChart>
      <c:catAx>
        <c:axId val="165578048"/>
        <c:scaling>
          <c:orientation val="minMax"/>
        </c:scaling>
        <c:delete val="0"/>
        <c:axPos val="b"/>
        <c:numFmt formatCode="General" sourceLinked="0"/>
        <c:majorTickMark val="cross"/>
        <c:minorTickMark val="out"/>
        <c:tickLblPos val="high"/>
        <c:spPr>
          <a:ln w="3240">
            <a:solidFill>
              <a:srgbClr val="000000"/>
            </a:solidFill>
            <a:round/>
          </a:ln>
        </c:spPr>
        <c:txPr>
          <a:bodyPr/>
          <a:lstStyle/>
          <a:p>
            <a:pPr>
              <a:defRPr sz="1100" b="1" i="1" strike="noStrike" spc="-1">
                <a:solidFill>
                  <a:srgbClr val="000000"/>
                </a:solidFill>
                <a:latin typeface="Arial"/>
                <a:ea typeface="Arial"/>
              </a:defRPr>
            </a:pPr>
            <a:endParaRPr lang="uk-UA"/>
          </a:p>
        </c:txPr>
        <c:crossAx val="165578608"/>
        <c:crosses val="autoZero"/>
        <c:auto val="1"/>
        <c:lblAlgn val="ctr"/>
        <c:lblOffset val="100"/>
        <c:noMultiLvlLbl val="0"/>
      </c:catAx>
      <c:valAx>
        <c:axId val="165578608"/>
        <c:scaling>
          <c:orientation val="minMax"/>
          <c:max val="9"/>
          <c:min val="-3"/>
        </c:scaling>
        <c:delete val="0"/>
        <c:axPos val="l"/>
        <c:title>
          <c:tx>
            <c:rich>
              <a:bodyPr rot="0"/>
              <a:lstStyle/>
              <a:p>
                <a:pPr>
                  <a:defRPr lang="uk-UA" sz="1100" b="1" strike="noStrike" spc="-1">
                    <a:solidFill>
                      <a:srgbClr val="000000"/>
                    </a:solidFill>
                    <a:latin typeface="Arial"/>
                    <a:ea typeface="Arial"/>
                  </a:defRPr>
                </a:pPr>
                <a:r>
                  <a:rPr lang="en-US" sz="1100" b="1" strike="noStrike" spc="-1">
                    <a:solidFill>
                      <a:srgbClr val="000000"/>
                    </a:solidFill>
                    <a:latin typeface="Arial"/>
                    <a:ea typeface="Arial"/>
                  </a:rPr>
                  <a:t>UAH</a:t>
                </a:r>
                <a:r>
                  <a:rPr lang="en-US" sz="1100" b="1" strike="noStrike" spc="-1" baseline="0">
                    <a:solidFill>
                      <a:srgbClr val="000000"/>
                    </a:solidFill>
                    <a:latin typeface="Arial"/>
                    <a:ea typeface="Arial"/>
                  </a:rPr>
                  <a:t> M</a:t>
                </a:r>
                <a:endParaRPr lang="uk-UA" sz="1100" b="1" strike="noStrike" spc="-1">
                  <a:solidFill>
                    <a:srgbClr val="000000"/>
                  </a:solidFill>
                  <a:latin typeface="Arial"/>
                  <a:ea typeface="Arial"/>
                </a:endParaRPr>
              </a:p>
            </c:rich>
          </c:tx>
          <c:layout>
            <c:manualLayout>
              <c:xMode val="edge"/>
              <c:yMode val="edge"/>
              <c:x val="2.2499190676594401E-3"/>
              <c:y val="5.10055730554883E-2"/>
            </c:manualLayout>
          </c:layout>
          <c:overlay val="0"/>
          <c:spPr>
            <a:noFill/>
            <a:ln w="25560">
              <a:noFill/>
            </a:ln>
          </c:spPr>
        </c:title>
        <c:numFmt formatCode="#,##0.0" sourceLinked="0"/>
        <c:majorTickMark val="cross"/>
        <c:minorTickMark val="none"/>
        <c:tickLblPos val="nextTo"/>
        <c:spPr>
          <a:ln w="3240">
            <a:solidFill>
              <a:srgbClr val="000000"/>
            </a:solidFill>
            <a:round/>
          </a:ln>
        </c:spPr>
        <c:txPr>
          <a:bodyPr/>
          <a:lstStyle/>
          <a:p>
            <a:pPr>
              <a:defRPr sz="900" b="0" strike="noStrike" spc="-1">
                <a:solidFill>
                  <a:srgbClr val="000000"/>
                </a:solidFill>
                <a:latin typeface="Arial"/>
                <a:ea typeface="Arial"/>
              </a:defRPr>
            </a:pPr>
            <a:endParaRPr lang="uk-UA"/>
          </a:p>
        </c:txPr>
        <c:crossAx val="165578048"/>
        <c:crosses val="autoZero"/>
        <c:crossBetween val="between"/>
        <c:majorUnit val="1"/>
      </c:valAx>
      <c:spPr>
        <a:solidFill>
          <a:srgbClr val="FFFFFF"/>
        </a:solidFill>
        <a:ln w="25560">
          <a:noFill/>
        </a:ln>
      </c:spPr>
    </c:plotArea>
    <c:legend>
      <c:legendPos val="r"/>
      <c:layout>
        <c:manualLayout>
          <c:xMode val="edge"/>
          <c:yMode val="edge"/>
          <c:x val="7.9747347953866801E-2"/>
          <c:y val="0.20903492695011466"/>
          <c:w val="0.331170243204578"/>
          <c:h val="7.9774739949159901E-2"/>
        </c:manualLayout>
      </c:layout>
      <c:overlay val="0"/>
      <c:spPr>
        <a:solidFill>
          <a:srgbClr val="FFFFFF"/>
        </a:solidFill>
        <a:ln w="25560">
          <a:noFill/>
        </a:ln>
      </c:spPr>
      <c:txPr>
        <a:bodyPr/>
        <a:lstStyle/>
        <a:p>
          <a:pPr>
            <a:defRPr sz="1300" b="1" i="1" strike="noStrike" spc="-1">
              <a:solidFill>
                <a:srgbClr val="000000"/>
              </a:solidFill>
              <a:latin typeface="Arial"/>
              <a:ea typeface="Arial"/>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8170122171125E-2"/>
          <c:y val="5.8571555674184796E-2"/>
          <c:w val="0.94639556377079481"/>
          <c:h val="0.62878378206983387"/>
        </c:manualLayout>
      </c:layout>
      <c:barChart>
        <c:barDir val="col"/>
        <c:grouping val="clustered"/>
        <c:varyColors val="0"/>
        <c:ser>
          <c:idx val="0"/>
          <c:order val="1"/>
          <c:tx>
            <c:strRef>
              <c:f>'AMC and CII'!$F$2</c:f>
              <c:strCache>
                <c:ptCount val="1"/>
                <c:pt idx="0">
                  <c:v>Number of CII under management per one AMC with CII  under management</c:v>
                </c:pt>
              </c:strCache>
            </c:strRef>
          </c:tx>
          <c:spPr>
            <a:ln w="12700">
              <a:solidFill>
                <a:srgbClr val="FF9900"/>
              </a:solidFill>
              <a:prstDash val="solid"/>
            </a:ln>
          </c:spPr>
          <c:invertIfNegative val="0"/>
          <c:dLbls>
            <c:dLbl>
              <c:idx val="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000" b="1" i="0" u="none" strike="noStrike" baseline="0">
                    <a:solidFill>
                      <a:srgbClr val="FF660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 and CII'!$A$3:$A$16</c:f>
              <c:strCache>
                <c:ptCount val="14"/>
                <c:pt idx="0">
                  <c:v>2010</c:v>
                </c:pt>
                <c:pt idx="1">
                  <c:v>2011</c:v>
                </c:pt>
                <c:pt idx="2">
                  <c:v>2012</c:v>
                </c:pt>
                <c:pt idx="3">
                  <c:v>2013</c:v>
                </c:pt>
                <c:pt idx="4">
                  <c:v>2014</c:v>
                </c:pt>
                <c:pt idx="5">
                  <c:v>2015</c:v>
                </c:pt>
                <c:pt idx="6">
                  <c:v>2016</c:v>
                </c:pt>
                <c:pt idx="7">
                  <c:v>2017</c:v>
                </c:pt>
                <c:pt idx="8">
                  <c:v>2018</c:v>
                </c:pt>
                <c:pt idx="9">
                  <c:v>2019</c:v>
                </c:pt>
                <c:pt idx="10">
                  <c:v>31.03.2020</c:v>
                </c:pt>
                <c:pt idx="11">
                  <c:v>30.06.2020</c:v>
                </c:pt>
                <c:pt idx="12">
                  <c:v>30.09.2020</c:v>
                </c:pt>
                <c:pt idx="13">
                  <c:v>31.12.2020</c:v>
                </c:pt>
              </c:strCache>
            </c:strRef>
          </c:cat>
          <c:val>
            <c:numRef>
              <c:f>'AMC and CII'!$F$3:$F$16</c:f>
              <c:numCache>
                <c:formatCode>0.00</c:formatCode>
                <c:ptCount val="14"/>
                <c:pt idx="0">
                  <c:v>3.4750000000000001</c:v>
                </c:pt>
                <c:pt idx="1">
                  <c:v>3.9076923076923098</c:v>
                </c:pt>
                <c:pt idx="2">
                  <c:v>4.0213414634146298</c:v>
                </c:pt>
                <c:pt idx="3">
                  <c:v>4.0640243902439002</c:v>
                </c:pt>
                <c:pt idx="4">
                  <c:v>3.8777429467084601</c:v>
                </c:pt>
                <c:pt idx="5">
                  <c:v>4.0033557046979897</c:v>
                </c:pt>
                <c:pt idx="6">
                  <c:v>4.2401433691756303</c:v>
                </c:pt>
                <c:pt idx="7">
                  <c:v>4.3098591549295797</c:v>
                </c:pt>
                <c:pt idx="8">
                  <c:v>4.5088339222614797</c:v>
                </c:pt>
                <c:pt idx="9">
                  <c:v>4.9424460431654698</c:v>
                </c:pt>
                <c:pt idx="10">
                  <c:v>5.0322580645161299</c:v>
                </c:pt>
                <c:pt idx="11">
                  <c:v>5.14946619217082</c:v>
                </c:pt>
                <c:pt idx="12">
                  <c:v>5.3799283154121902</c:v>
                </c:pt>
                <c:pt idx="13">
                  <c:v>5.4946236559139798</c:v>
                </c:pt>
              </c:numCache>
            </c:numRef>
          </c:val>
        </c:ser>
        <c:ser>
          <c:idx val="1"/>
          <c:order val="0"/>
          <c:tx>
            <c:strRef>
              <c:f>'AMC and CII'!$B$2</c:f>
              <c:strCache>
                <c:ptCount val="1"/>
                <c:pt idx="0">
                  <c:v>Number of all AMC   </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'AMC and CII'!$A$3:$A$16</c:f>
              <c:strCache>
                <c:ptCount val="14"/>
                <c:pt idx="0">
                  <c:v>2010</c:v>
                </c:pt>
                <c:pt idx="1">
                  <c:v>2011</c:v>
                </c:pt>
                <c:pt idx="2">
                  <c:v>2012</c:v>
                </c:pt>
                <c:pt idx="3">
                  <c:v>2013</c:v>
                </c:pt>
                <c:pt idx="4">
                  <c:v>2014</c:v>
                </c:pt>
                <c:pt idx="5">
                  <c:v>2015</c:v>
                </c:pt>
                <c:pt idx="6">
                  <c:v>2016</c:v>
                </c:pt>
                <c:pt idx="7">
                  <c:v>2017</c:v>
                </c:pt>
                <c:pt idx="8">
                  <c:v>2018</c:v>
                </c:pt>
                <c:pt idx="9">
                  <c:v>2019</c:v>
                </c:pt>
                <c:pt idx="10">
                  <c:v>31.03.2020</c:v>
                </c:pt>
                <c:pt idx="11">
                  <c:v>30.06.2020</c:v>
                </c:pt>
                <c:pt idx="12">
                  <c:v>30.09.2020</c:v>
                </c:pt>
                <c:pt idx="13">
                  <c:v>31.12.2020</c:v>
                </c:pt>
              </c:strCache>
            </c:strRef>
          </c:cat>
          <c:val>
            <c:numRef>
              <c:f>'AMC and CII'!$B$3:$B$16</c:f>
              <c:numCache>
                <c:formatCode>General</c:formatCode>
                <c:ptCount val="14"/>
                <c:pt idx="0">
                  <c:v>339</c:v>
                </c:pt>
                <c:pt idx="1">
                  <c:v>341</c:v>
                </c:pt>
                <c:pt idx="2">
                  <c:v>353</c:v>
                </c:pt>
                <c:pt idx="3">
                  <c:v>347</c:v>
                </c:pt>
                <c:pt idx="4">
                  <c:v>336</c:v>
                </c:pt>
                <c:pt idx="5">
                  <c:v>313</c:v>
                </c:pt>
                <c:pt idx="6">
                  <c:v>295</c:v>
                </c:pt>
                <c:pt idx="7">
                  <c:v>296</c:v>
                </c:pt>
                <c:pt idx="8">
                  <c:v>296</c:v>
                </c:pt>
                <c:pt idx="9">
                  <c:v>293</c:v>
                </c:pt>
                <c:pt idx="10">
                  <c:v>297</c:v>
                </c:pt>
                <c:pt idx="11">
                  <c:v>297</c:v>
                </c:pt>
                <c:pt idx="12">
                  <c:v>300</c:v>
                </c:pt>
                <c:pt idx="13">
                  <c:v>303</c:v>
                </c:pt>
              </c:numCache>
            </c:numRef>
          </c:val>
        </c:ser>
        <c:ser>
          <c:idx val="4"/>
          <c:order val="4"/>
          <c:tx>
            <c:strRef>
              <c:f>'AMC and CII'!$C$2</c:f>
              <c:strCache>
                <c:ptCount val="1"/>
                <c:pt idx="0">
                  <c:v>Number of AMCs with CII under management</c:v>
                </c:pt>
              </c:strCache>
            </c:strRef>
          </c:tx>
          <c:spPr>
            <a:solidFill>
              <a:schemeClr val="accent1"/>
            </a:solidFill>
          </c:spPr>
          <c:invertIfNegative val="0"/>
          <c:cat>
            <c:strRef>
              <c:f>'AMC and CII'!$A$3:$A$16</c:f>
              <c:strCache>
                <c:ptCount val="14"/>
                <c:pt idx="0">
                  <c:v>2010</c:v>
                </c:pt>
                <c:pt idx="1">
                  <c:v>2011</c:v>
                </c:pt>
                <c:pt idx="2">
                  <c:v>2012</c:v>
                </c:pt>
                <c:pt idx="3">
                  <c:v>2013</c:v>
                </c:pt>
                <c:pt idx="4">
                  <c:v>2014</c:v>
                </c:pt>
                <c:pt idx="5">
                  <c:v>2015</c:v>
                </c:pt>
                <c:pt idx="6">
                  <c:v>2016</c:v>
                </c:pt>
                <c:pt idx="7">
                  <c:v>2017</c:v>
                </c:pt>
                <c:pt idx="8">
                  <c:v>2018</c:v>
                </c:pt>
                <c:pt idx="9">
                  <c:v>2019</c:v>
                </c:pt>
                <c:pt idx="10">
                  <c:v>31.03.2020</c:v>
                </c:pt>
                <c:pt idx="11">
                  <c:v>30.06.2020</c:v>
                </c:pt>
                <c:pt idx="12">
                  <c:v>30.09.2020</c:v>
                </c:pt>
                <c:pt idx="13">
                  <c:v>31.12.2020</c:v>
                </c:pt>
              </c:strCache>
            </c:strRef>
          </c:cat>
          <c:val>
            <c:numRef>
              <c:f>'AMC and CII'!$C$3:$C$16</c:f>
              <c:numCache>
                <c:formatCode>General</c:formatCode>
                <c:ptCount val="14"/>
                <c:pt idx="0">
                  <c:v>320</c:v>
                </c:pt>
                <c:pt idx="1">
                  <c:v>325</c:v>
                </c:pt>
                <c:pt idx="2">
                  <c:v>328</c:v>
                </c:pt>
                <c:pt idx="3">
                  <c:v>328</c:v>
                </c:pt>
                <c:pt idx="4">
                  <c:v>319</c:v>
                </c:pt>
                <c:pt idx="5">
                  <c:v>298</c:v>
                </c:pt>
                <c:pt idx="6">
                  <c:v>279</c:v>
                </c:pt>
                <c:pt idx="7">
                  <c:v>284</c:v>
                </c:pt>
                <c:pt idx="8">
                  <c:v>283</c:v>
                </c:pt>
                <c:pt idx="9">
                  <c:v>278</c:v>
                </c:pt>
                <c:pt idx="10">
                  <c:v>279</c:v>
                </c:pt>
                <c:pt idx="11">
                  <c:v>278</c:v>
                </c:pt>
                <c:pt idx="12">
                  <c:v>281</c:v>
                </c:pt>
                <c:pt idx="13">
                  <c:v>279</c:v>
                </c:pt>
              </c:numCache>
            </c:numRef>
          </c:val>
        </c:ser>
        <c:ser>
          <c:idx val="3"/>
          <c:order val="3"/>
          <c:tx>
            <c:strRef>
              <c:f>'AMC and CII'!$G$2</c:f>
              <c:strCache>
                <c:ptCount val="1"/>
                <c:pt idx="0">
                  <c:v>Number of formed CIIs (those that have reached the standard for minimum asset  value)</c:v>
                </c:pt>
              </c:strCache>
            </c:strRef>
          </c:tx>
          <c:spPr>
            <a:solidFill>
              <a:srgbClr val="33CCCC"/>
            </a:solidFill>
            <a:ln w="25400">
              <a:noFill/>
            </a:ln>
          </c:spPr>
          <c:invertIfNegative val="0"/>
          <c:dLbls>
            <c:dLbl>
              <c:idx val="0"/>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7.633586256819795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7.6335862568198878E-3"/>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'AMC and CII'!$A$3:$A$16</c:f>
              <c:strCache>
                <c:ptCount val="14"/>
                <c:pt idx="0">
                  <c:v>2010</c:v>
                </c:pt>
                <c:pt idx="1">
                  <c:v>2011</c:v>
                </c:pt>
                <c:pt idx="2">
                  <c:v>2012</c:v>
                </c:pt>
                <c:pt idx="3">
                  <c:v>2013</c:v>
                </c:pt>
                <c:pt idx="4">
                  <c:v>2014</c:v>
                </c:pt>
                <c:pt idx="5">
                  <c:v>2015</c:v>
                </c:pt>
                <c:pt idx="6">
                  <c:v>2016</c:v>
                </c:pt>
                <c:pt idx="7">
                  <c:v>2017</c:v>
                </c:pt>
                <c:pt idx="8">
                  <c:v>2018</c:v>
                </c:pt>
                <c:pt idx="9">
                  <c:v>2019</c:v>
                </c:pt>
                <c:pt idx="10">
                  <c:v>31.03.2020</c:v>
                </c:pt>
                <c:pt idx="11">
                  <c:v>30.06.2020</c:v>
                </c:pt>
                <c:pt idx="12">
                  <c:v>30.09.2020</c:v>
                </c:pt>
                <c:pt idx="13">
                  <c:v>31.12.2020</c:v>
                </c:pt>
              </c:strCache>
            </c:strRef>
          </c:cat>
          <c:val>
            <c:numRef>
              <c:f>'AMC and CII'!$G$3:$G$16</c:f>
              <c:numCache>
                <c:formatCode>0</c:formatCode>
                <c:ptCount val="14"/>
                <c:pt idx="0">
                  <c:v>1095</c:v>
                </c:pt>
                <c:pt idx="1">
                  <c:v>1125</c:v>
                </c:pt>
                <c:pt idx="2">
                  <c:v>1222</c:v>
                </c:pt>
                <c:pt idx="3">
                  <c:v>1250</c:v>
                </c:pt>
                <c:pt idx="4">
                  <c:v>1188</c:v>
                </c:pt>
                <c:pt idx="5">
                  <c:v>1147</c:v>
                </c:pt>
                <c:pt idx="6">
                  <c:v>1130</c:v>
                </c:pt>
                <c:pt idx="7">
                  <c:v>1167</c:v>
                </c:pt>
                <c:pt idx="8">
                  <c:v>1228</c:v>
                </c:pt>
                <c:pt idx="9">
                  <c:v>1326</c:v>
                </c:pt>
                <c:pt idx="10">
                  <c:v>1357</c:v>
                </c:pt>
                <c:pt idx="11">
                  <c:v>1397</c:v>
                </c:pt>
                <c:pt idx="12">
                  <c:v>1443</c:v>
                </c:pt>
                <c:pt idx="13">
                  <c:v>1478</c:v>
                </c:pt>
              </c:numCache>
            </c:numRef>
          </c:val>
        </c:ser>
        <c:dLbls>
          <c:showLegendKey val="0"/>
          <c:showVal val="0"/>
          <c:showCatName val="0"/>
          <c:showSerName val="0"/>
          <c:showPercent val="0"/>
          <c:showBubbleSize val="0"/>
        </c:dLbls>
        <c:gapWidth val="250"/>
        <c:axId val="161706096"/>
        <c:axId val="161706656"/>
      </c:barChart>
      <c:barChart>
        <c:barDir val="col"/>
        <c:grouping val="clustered"/>
        <c:varyColors val="0"/>
        <c:ser>
          <c:idx val="2"/>
          <c:order val="2"/>
          <c:tx>
            <c:strRef>
              <c:f>'AMC and CII'!$E$2</c:f>
              <c:strCache>
                <c:ptCount val="1"/>
                <c:pt idx="0">
                  <c:v>Number of CII under management</c:v>
                </c:pt>
              </c:strCache>
            </c:strRef>
          </c:tx>
          <c:spPr>
            <a:solidFill>
              <a:srgbClr val="008080"/>
            </a:solidFill>
            <a:ln w="25400">
              <a:noFill/>
            </a:ln>
          </c:spPr>
          <c:invertIfNegative val="0"/>
          <c:cat>
            <c:numRef>
              <c:f>'[10]КУА та ІСІ'!$A$11:$A$12</c:f>
              <c:numCache>
                <c:formatCode>General</c:formatCode>
                <c:ptCount val="2"/>
                <c:pt idx="0">
                  <c:v>2018</c:v>
                </c:pt>
                <c:pt idx="1">
                  <c:v>2019</c:v>
                </c:pt>
              </c:numCache>
            </c:numRef>
          </c:cat>
          <c:val>
            <c:numRef>
              <c:f>'AMC and CII'!$E$3:$E$16</c:f>
              <c:numCache>
                <c:formatCode>General</c:formatCode>
                <c:ptCount val="14"/>
                <c:pt idx="0">
                  <c:v>1112</c:v>
                </c:pt>
                <c:pt idx="1">
                  <c:v>1270</c:v>
                </c:pt>
                <c:pt idx="2">
                  <c:v>1319</c:v>
                </c:pt>
                <c:pt idx="3">
                  <c:v>1333</c:v>
                </c:pt>
                <c:pt idx="4">
                  <c:v>1237</c:v>
                </c:pt>
                <c:pt idx="5">
                  <c:v>1193</c:v>
                </c:pt>
                <c:pt idx="6">
                  <c:v>1183</c:v>
                </c:pt>
                <c:pt idx="7">
                  <c:v>1224</c:v>
                </c:pt>
                <c:pt idx="8">
                  <c:v>1276</c:v>
                </c:pt>
                <c:pt idx="9">
                  <c:v>1374</c:v>
                </c:pt>
                <c:pt idx="10">
                  <c:v>1404</c:v>
                </c:pt>
                <c:pt idx="11">
                  <c:v>1447</c:v>
                </c:pt>
                <c:pt idx="12">
                  <c:v>1501</c:v>
                </c:pt>
                <c:pt idx="13">
                  <c:v>1533</c:v>
                </c:pt>
              </c:numCache>
            </c:numRef>
          </c:val>
        </c:ser>
        <c:dLbls>
          <c:showLegendKey val="0"/>
          <c:showVal val="0"/>
          <c:showCatName val="0"/>
          <c:showSerName val="0"/>
          <c:showPercent val="0"/>
          <c:showBubbleSize val="0"/>
        </c:dLbls>
        <c:gapWidth val="500"/>
        <c:overlap val="71"/>
        <c:axId val="161707776"/>
        <c:axId val="161707216"/>
      </c:barChart>
      <c:catAx>
        <c:axId val="161706096"/>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161706656"/>
        <c:crosses val="autoZero"/>
        <c:auto val="0"/>
        <c:lblAlgn val="ctr"/>
        <c:lblOffset val="0"/>
        <c:tickLblSkip val="1"/>
        <c:tickMarkSkip val="1"/>
        <c:noMultiLvlLbl val="0"/>
      </c:catAx>
      <c:valAx>
        <c:axId val="161706656"/>
        <c:scaling>
          <c:orientation val="minMax"/>
          <c:max val="15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61706096"/>
        <c:crosses val="autoZero"/>
        <c:crossBetween val="between"/>
        <c:majorUnit val="250"/>
      </c:valAx>
      <c:valAx>
        <c:axId val="161707216"/>
        <c:scaling>
          <c:orientation val="minMax"/>
        </c:scaling>
        <c:delete val="1"/>
        <c:axPos val="r"/>
        <c:numFmt formatCode="General" sourceLinked="1"/>
        <c:majorTickMark val="out"/>
        <c:minorTickMark val="none"/>
        <c:tickLblPos val="nextTo"/>
        <c:crossAx val="161707776"/>
        <c:crosses val="max"/>
        <c:crossBetween val="between"/>
      </c:valAx>
      <c:catAx>
        <c:axId val="161707776"/>
        <c:scaling>
          <c:orientation val="minMax"/>
        </c:scaling>
        <c:delete val="1"/>
        <c:axPos val="b"/>
        <c:numFmt formatCode="General" sourceLinked="1"/>
        <c:majorTickMark val="out"/>
        <c:minorTickMark val="none"/>
        <c:tickLblPos val="nextTo"/>
        <c:crossAx val="161707216"/>
        <c:crosses val="autoZero"/>
        <c:auto val="0"/>
        <c:lblAlgn val="ctr"/>
        <c:lblOffset val="100"/>
        <c:noMultiLvlLbl val="0"/>
      </c:catAx>
      <c:spPr>
        <a:solidFill>
          <a:srgbClr val="FFFFFF"/>
        </a:solidFill>
        <a:ln w="25400">
          <a:noFill/>
        </a:ln>
      </c:spPr>
    </c:plotArea>
    <c:legend>
      <c:legendPos val="r"/>
      <c:layout>
        <c:manualLayout>
          <c:xMode val="edge"/>
          <c:yMode val="edge"/>
          <c:x val="6.4336985241755015E-3"/>
          <c:y val="0.8149895017450971"/>
          <c:w val="0.99028390647801734"/>
          <c:h val="0.18501049825490293"/>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6.2323606279341061E-2"/>
          <c:y val="0.11531092175228602"/>
          <c:w val="0.93743980445659147"/>
          <c:h val="0.80981600551760968"/>
        </c:manualLayout>
      </c:layout>
      <c:barChart>
        <c:barDir val="col"/>
        <c:grouping val="clustered"/>
        <c:varyColors val="0"/>
        <c:ser>
          <c:idx val="0"/>
          <c:order val="0"/>
          <c:tx>
            <c:strRef>
              <c:f>'Capital Flow in Open-ended CII'!$J$3</c:f>
              <c:strCache>
                <c:ptCount val="1"/>
                <c:pt idx="0">
                  <c:v>2019</c:v>
                </c:pt>
              </c:strCache>
            </c:strRef>
          </c:tx>
          <c:spPr>
            <a:solidFill>
              <a:srgbClr val="31859C"/>
            </a:solidFill>
            <a:ln w="25560">
              <a:noFill/>
            </a:ln>
          </c:spPr>
          <c:invertIfNegative val="0"/>
          <c:dLbls>
            <c:spPr>
              <a:noFill/>
              <a:ln>
                <a:noFill/>
              </a:ln>
              <a:effectLst/>
            </c:spPr>
            <c:txPr>
              <a:bodyPr wrap="square"/>
              <a:lstStyle/>
              <a:p>
                <a:pPr>
                  <a:defRPr sz="1000" b="0" strike="noStrike" spc="-1">
                    <a:solidFill>
                      <a:srgbClr val="000000"/>
                    </a:solidFill>
                    <a:latin typeface="Arial"/>
                    <a:ea typeface="Arial"/>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'Capital Flow in Open-ended CII'!$A$4:$A$15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'Capital Flow in Open-ended CII'!$J$4:$J$15</c:f>
              <c:numCache>
                <c:formatCode>#,##0</c:formatCode>
                <c:ptCount val="12"/>
                <c:pt idx="0">
                  <c:v>-1313.6296789949999</c:v>
                </c:pt>
                <c:pt idx="1">
                  <c:v>-571.91654324000001</c:v>
                </c:pt>
                <c:pt idx="2">
                  <c:v>-198.106300615348</c:v>
                </c:pt>
                <c:pt idx="3">
                  <c:v>-579.04195888000004</c:v>
                </c:pt>
                <c:pt idx="4">
                  <c:v>-464.30462751499999</c:v>
                </c:pt>
                <c:pt idx="5">
                  <c:v>-494.03855000999999</c:v>
                </c:pt>
                <c:pt idx="6">
                  <c:v>506.35533479999998</c:v>
                </c:pt>
                <c:pt idx="7">
                  <c:v>-766.56884938999997</c:v>
                </c:pt>
                <c:pt idx="8">
                  <c:v>311.16771783000002</c:v>
                </c:pt>
                <c:pt idx="9">
                  <c:v>-415.37075584000002</c:v>
                </c:pt>
                <c:pt idx="10">
                  <c:v>-255.90286028</c:v>
                </c:pt>
                <c:pt idx="11">
                  <c:v>-1545.7239910200001</c:v>
                </c:pt>
              </c:numCache>
            </c:numRef>
          </c:val>
        </c:ser>
        <c:ser>
          <c:idx val="1"/>
          <c:order val="1"/>
          <c:tx>
            <c:strRef>
              <c:f>'Capital Flow in Open-ended CII'!$I$3</c:f>
              <c:strCache>
                <c:ptCount val="1"/>
                <c:pt idx="0">
                  <c:v>2018</c:v>
                </c:pt>
              </c:strCache>
            </c:strRef>
          </c:tx>
          <c:spPr>
            <a:solidFill>
              <a:srgbClr val="008080"/>
            </a:solidFill>
            <a:ln w="25560">
              <a:noFill/>
            </a:ln>
          </c:spPr>
          <c:invertIfNegative val="0"/>
          <c:dLbls>
            <c:spPr>
              <a:noFill/>
              <a:ln>
                <a:noFill/>
              </a:ln>
              <a:effectLst/>
            </c:spPr>
            <c:txPr>
              <a:bodyPr wrap="square"/>
              <a:lstStyle/>
              <a:p>
                <a:pPr>
                  <a:defRPr sz="1000" b="0" strike="noStrike" spc="-1">
                    <a:solidFill>
                      <a:srgbClr val="000000"/>
                    </a:solidFill>
                    <a:latin typeface="Arial"/>
                    <a:ea typeface="Arial"/>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'Capital Flow in Open-ended CII'!$A$4:$A$15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'Capital Flow in Open-ended CII'!$I$4:$I$15</c:f>
            </c:numRef>
          </c:val>
        </c:ser>
        <c:ser>
          <c:idx val="2"/>
          <c:order val="2"/>
          <c:tx>
            <c:strRef>
              <c:f>'Capital Flow in Open-ended CII'!$K$3</c:f>
              <c:strCache>
                <c:ptCount val="1"/>
                <c:pt idx="0">
                  <c:v>2020</c:v>
                </c:pt>
              </c:strCache>
            </c:strRef>
          </c:tx>
          <c:spPr>
            <a:solidFill>
              <a:srgbClr val="4BACC6"/>
            </a:solidFill>
            <a:ln w="0">
              <a:noFill/>
            </a:ln>
          </c:spPr>
          <c:invertIfNegative val="0"/>
          <c:dLbls>
            <c:spPr>
              <a:noFill/>
              <a:ln>
                <a:noFill/>
              </a:ln>
              <a:effectLst/>
            </c:spPr>
            <c:txPr>
              <a:bodyPr wrap="square"/>
              <a:lstStyle/>
              <a:p>
                <a:pPr>
                  <a:defRPr sz="1000" b="0" strike="noStrike" spc="-1">
                    <a:solidFill>
                      <a:srgbClr val="000000"/>
                    </a:solidFill>
                    <a:latin typeface="Arial"/>
                    <a:ea typeface="Arial"/>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'Capital Flow in Open-ended CII'!$A$4:$A$15</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'Capital Flow in Open-ended CII'!$K$4:$K$15</c:f>
              <c:numCache>
                <c:formatCode>#,##0</c:formatCode>
                <c:ptCount val="12"/>
                <c:pt idx="0">
                  <c:v>-1268.0229779900001</c:v>
                </c:pt>
                <c:pt idx="1">
                  <c:v>2721.9649558450001</c:v>
                </c:pt>
                <c:pt idx="2">
                  <c:v>1946.0811299500001</c:v>
                </c:pt>
                <c:pt idx="3">
                  <c:v>431.1301158</c:v>
                </c:pt>
                <c:pt idx="4">
                  <c:v>2014.52915601</c:v>
                </c:pt>
                <c:pt idx="5">
                  <c:v>-664.02583539</c:v>
                </c:pt>
                <c:pt idx="6">
                  <c:v>4118.16189184</c:v>
                </c:pt>
                <c:pt idx="7">
                  <c:v>3141.082437515</c:v>
                </c:pt>
                <c:pt idx="8">
                  <c:v>1590.0182899199999</c:v>
                </c:pt>
                <c:pt idx="9">
                  <c:v>2925.69330042</c:v>
                </c:pt>
                <c:pt idx="10">
                  <c:v>777.85522281999999</c:v>
                </c:pt>
                <c:pt idx="11">
                  <c:v>224.61841526000001</c:v>
                </c:pt>
              </c:numCache>
            </c:numRef>
          </c:val>
        </c:ser>
        <c:dLbls>
          <c:showLegendKey val="0"/>
          <c:showVal val="0"/>
          <c:showCatName val="0"/>
          <c:showSerName val="0"/>
          <c:showPercent val="0"/>
          <c:showBubbleSize val="0"/>
        </c:dLbls>
        <c:gapWidth val="150"/>
        <c:axId val="165582528"/>
        <c:axId val="165583088"/>
      </c:barChart>
      <c:catAx>
        <c:axId val="165582528"/>
        <c:scaling>
          <c:orientation val="minMax"/>
        </c:scaling>
        <c:delete val="0"/>
        <c:axPos val="b"/>
        <c:numFmt formatCode="General" sourceLinked="0"/>
        <c:majorTickMark val="cross"/>
        <c:minorTickMark val="none"/>
        <c:tickLblPos val="nextTo"/>
        <c:spPr>
          <a:ln w="3240">
            <a:solidFill>
              <a:srgbClr val="000000"/>
            </a:solidFill>
            <a:round/>
          </a:ln>
        </c:spPr>
        <c:txPr>
          <a:bodyPr rot="-1740000"/>
          <a:lstStyle/>
          <a:p>
            <a:pPr>
              <a:defRPr sz="1000" b="0" i="1" strike="noStrike" spc="-1">
                <a:solidFill>
                  <a:srgbClr val="000000"/>
                </a:solidFill>
                <a:latin typeface="Arial"/>
                <a:ea typeface="Arial"/>
              </a:defRPr>
            </a:pPr>
            <a:endParaRPr lang="uk-UA"/>
          </a:p>
        </c:txPr>
        <c:crossAx val="165583088"/>
        <c:crosses val="autoZero"/>
        <c:auto val="1"/>
        <c:lblAlgn val="ctr"/>
        <c:lblOffset val="100"/>
        <c:noMultiLvlLbl val="0"/>
      </c:catAx>
      <c:valAx>
        <c:axId val="165583088"/>
        <c:scaling>
          <c:orientation val="minMax"/>
          <c:max val="4500"/>
          <c:min val="-2000"/>
        </c:scaling>
        <c:delete val="0"/>
        <c:axPos val="l"/>
        <c:title>
          <c:tx>
            <c:rich>
              <a:bodyPr rot="0"/>
              <a:lstStyle/>
              <a:p>
                <a:pPr>
                  <a:defRPr lang="uk-UA" sz="1100" b="1" strike="noStrike" spc="-1">
                    <a:solidFill>
                      <a:srgbClr val="000000"/>
                    </a:solidFill>
                    <a:latin typeface="Arial"/>
                    <a:ea typeface="Arial"/>
                  </a:defRPr>
                </a:pPr>
                <a:r>
                  <a:rPr lang="en-US" sz="1100" b="1" strike="noStrike" spc="-1">
                    <a:solidFill>
                      <a:srgbClr val="000000"/>
                    </a:solidFill>
                    <a:latin typeface="Arial"/>
                    <a:ea typeface="Arial"/>
                  </a:rPr>
                  <a:t>UAH k</a:t>
                </a:r>
                <a:endParaRPr lang="uk-UA" sz="1100" b="1" strike="noStrike" spc="-1">
                  <a:solidFill>
                    <a:srgbClr val="000000"/>
                  </a:solidFill>
                  <a:latin typeface="Arial"/>
                  <a:ea typeface="Arial"/>
                </a:endParaRPr>
              </a:p>
            </c:rich>
          </c:tx>
          <c:layout>
            <c:manualLayout>
              <c:xMode val="edge"/>
              <c:yMode val="edge"/>
              <c:x val="1.5786093364432301E-2"/>
              <c:y val="1.8612521150592198E-2"/>
            </c:manualLayout>
          </c:layout>
          <c:overlay val="0"/>
          <c:spPr>
            <a:noFill/>
            <a:ln w="25560">
              <a:noFill/>
            </a:ln>
          </c:spPr>
        </c:title>
        <c:numFmt formatCode="#,##0" sourceLinked="0"/>
        <c:majorTickMark val="cross"/>
        <c:minorTickMark val="none"/>
        <c:tickLblPos val="nextTo"/>
        <c:spPr>
          <a:ln w="3240">
            <a:solidFill>
              <a:srgbClr val="000000"/>
            </a:solidFill>
            <a:round/>
          </a:ln>
        </c:spPr>
        <c:txPr>
          <a:bodyPr/>
          <a:lstStyle/>
          <a:p>
            <a:pPr>
              <a:defRPr sz="1000" b="0" strike="noStrike" spc="-1">
                <a:solidFill>
                  <a:srgbClr val="000000"/>
                </a:solidFill>
                <a:latin typeface="Arial"/>
                <a:ea typeface="Arial"/>
              </a:defRPr>
            </a:pPr>
            <a:endParaRPr lang="uk-UA"/>
          </a:p>
        </c:txPr>
        <c:crossAx val="165582528"/>
        <c:crosses val="autoZero"/>
        <c:crossBetween val="between"/>
        <c:majorUnit val="500"/>
      </c:valAx>
      <c:spPr>
        <a:solidFill>
          <a:srgbClr val="FFFFFF"/>
        </a:solidFill>
        <a:ln w="25560">
          <a:noFill/>
        </a:ln>
      </c:spPr>
    </c:plotArea>
    <c:legend>
      <c:legendPos val="r"/>
      <c:layout>
        <c:manualLayout>
          <c:xMode val="edge"/>
          <c:yMode val="edge"/>
          <c:x val="0.36309262325550001"/>
          <c:y val="0.87088928835782997"/>
          <c:w val="0.17710867802108701"/>
          <c:h val="7.6988155668358704E-2"/>
        </c:manualLayout>
      </c:layout>
      <c:overlay val="0"/>
      <c:spPr>
        <a:solidFill>
          <a:srgbClr val="FFFFFF"/>
        </a:solidFill>
        <a:ln w="25560">
          <a:noFill/>
        </a:ln>
      </c:spPr>
      <c:txPr>
        <a:bodyPr/>
        <a:lstStyle/>
        <a:p>
          <a:pPr>
            <a:defRPr sz="1300" b="1" strike="noStrike" spc="-1">
              <a:solidFill>
                <a:srgbClr val="000000"/>
              </a:solidFill>
              <a:latin typeface="Arial"/>
              <a:ea typeface="Arial"/>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100" b="1" strike="noStrike" spc="-1">
                <a:solidFill>
                  <a:srgbClr val="000000"/>
                </a:solidFill>
                <a:latin typeface="Arial Cyr"/>
                <a:ea typeface="Arial Cyr"/>
              </a:defRPr>
            </a:pPr>
            <a:r>
              <a:rPr lang="uk-UA" sz="1100" b="1" strike="noStrike" spc="-1">
                <a:solidFill>
                  <a:srgbClr val="000000"/>
                </a:solidFill>
                <a:latin typeface="Arial Cyr"/>
                <a:ea typeface="Arial Cyr"/>
              </a:rPr>
              <a:t>31.12.2020</a:t>
            </a:r>
          </a:p>
        </c:rich>
      </c:tx>
      <c:layout>
        <c:manualLayout>
          <c:xMode val="edge"/>
          <c:yMode val="edge"/>
          <c:x val="0.49838218500190301"/>
          <c:y val="1.86389250108366E-2"/>
        </c:manualLayout>
      </c:layout>
      <c:overlay val="0"/>
      <c:spPr>
        <a:noFill/>
        <a:ln w="25560">
          <a:noFill/>
        </a:ln>
      </c:spPr>
    </c:title>
    <c:autoTitleDeleted val="0"/>
    <c:plotArea>
      <c:layout>
        <c:manualLayout>
          <c:layoutTarget val="inner"/>
          <c:xMode val="edge"/>
          <c:yMode val="edge"/>
          <c:x val="0.13219258146752114"/>
          <c:y val="0.10128187526645518"/>
          <c:w val="0.8670324347528654"/>
          <c:h val="0.61466328494386679"/>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560">
              <a:noFill/>
            </a:ln>
          </c:spPr>
          <c:invertIfNegative val="0"/>
          <c:dLbls>
            <c:numFmt formatCode="0.0%" sourceLinked="0"/>
            <c:spPr>
              <a:noFill/>
              <a:ln>
                <a:noFill/>
              </a:ln>
              <a:effectLst/>
            </c:spPr>
            <c:txPr>
              <a:bodyPr wrap="square"/>
              <a:lstStyle/>
              <a:p>
                <a:pPr>
                  <a:defRPr sz="1000" b="1" strike="noStrike" spc="-1">
                    <a:solidFill>
                      <a:srgbClr val="FFFFFF"/>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(Investors!$B$16:$B$20,Investors!$B$22)</c:f>
              <c:numCache>
                <c:formatCode>0.00%</c:formatCode>
                <c:ptCount val="6"/>
                <c:pt idx="0">
                  <c:v>0.10712921451785699</c:v>
                </c:pt>
                <c:pt idx="1">
                  <c:v>0.194594193506365</c:v>
                </c:pt>
                <c:pt idx="2">
                  <c:v>0.215773489407518</c:v>
                </c:pt>
                <c:pt idx="3">
                  <c:v>0.63365692293720699</c:v>
                </c:pt>
                <c:pt idx="4">
                  <c:v>0.103956672259581</c:v>
                </c:pt>
                <c:pt idx="5">
                  <c:v>0.57692541206227899</c:v>
                </c:pt>
              </c:numCache>
            </c:numRef>
          </c:val>
          <c:extLst/>
        </c:ser>
        <c:ser>
          <c:idx val="1"/>
          <c:order val="1"/>
          <c:tx>
            <c:strRef>
              <c:f>Investors!$C$14:$C$15</c:f>
              <c:strCache>
                <c:ptCount val="2"/>
                <c:pt idx="0">
                  <c:v>Legal Entities</c:v>
                </c:pt>
                <c:pt idx="1">
                  <c:v>non-residents</c:v>
                </c:pt>
              </c:strCache>
            </c:strRef>
          </c:tx>
          <c:spPr>
            <a:solidFill>
              <a:srgbClr val="FF99CC"/>
            </a:solidFill>
            <a:ln w="25560">
              <a:noFill/>
            </a:ln>
          </c:spPr>
          <c:invertIfNegative val="0"/>
          <c:dPt>
            <c:idx val="1"/>
            <c:invertIfNegative val="0"/>
            <c:bubble3D val="0"/>
          </c:dPt>
          <c:dPt>
            <c:idx val="2"/>
            <c:invertIfNegative val="0"/>
            <c:bubble3D val="0"/>
          </c:dPt>
          <c:dPt>
            <c:idx val="4"/>
            <c:invertIfNegative val="0"/>
            <c:bubble3D val="0"/>
          </c:dPt>
          <c:dLbls>
            <c:dLbl>
              <c:idx val="1"/>
              <c:layout>
                <c:manualLayout>
                  <c:x val="-6.1857845710319603E-2"/>
                  <c:y val="7.4800420964692398E-3"/>
                </c:manualLayout>
              </c:layout>
              <c:numFmt formatCode="0.0%" sourceLinked="0"/>
              <c:spPr/>
              <c:txPr>
                <a:bodyPr wrap="square"/>
                <a:lstStyle/>
                <a:p>
                  <a:pPr>
                    <a:defRPr sz="10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5.8863539714928997E-2"/>
                  <c:y val="6.0766669625253898E-3"/>
                </c:manualLayout>
              </c:layout>
              <c:numFmt formatCode="0.0%" sourceLinked="0"/>
              <c:spPr/>
              <c:txPr>
                <a:bodyPr wrap="square"/>
                <a:lstStyle/>
                <a:p>
                  <a:pPr>
                    <a:defRPr sz="1000" b="1" strike="noStrike" spc="-1">
                      <a:solidFill>
                        <a:srgbClr val="8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4"/>
              <c:spPr/>
              <c:txPr>
                <a:bodyPr wrap="square"/>
                <a:lstStyle/>
                <a:p>
                  <a:pPr>
                    <a:defRPr sz="1000" b="1" strike="noStrike" spc="-1">
                      <a:solidFill>
                        <a:srgbClr val="80008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000" b="1" strike="noStrike" spc="-1">
                    <a:solidFill>
                      <a:srgbClr val="80008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(Investors!$C$16:$C$20,Investors!$C$22)</c:f>
              <c:numCache>
                <c:formatCode>0.00%</c:formatCode>
                <c:ptCount val="6"/>
                <c:pt idx="0">
                  <c:v>7.1553122325634599E-2</c:v>
                </c:pt>
                <c:pt idx="1">
                  <c:v>1.00895735719259E-2</c:v>
                </c:pt>
                <c:pt idx="2">
                  <c:v>4.2965442926706898E-2</c:v>
                </c:pt>
                <c:pt idx="3">
                  <c:v>0.17250321233240301</c:v>
                </c:pt>
                <c:pt idx="4">
                  <c:v>8.3038605015703492E-3</c:v>
                </c:pt>
                <c:pt idx="5">
                  <c:v>0.21375801926403201</c:v>
                </c:pt>
              </c:numCache>
            </c:numRef>
          </c:val>
          <c:extLst/>
        </c:ser>
        <c:ser>
          <c:idx val="2"/>
          <c:order val="2"/>
          <c:tx>
            <c:strRef>
              <c:f>Investors!$D$14:$D$15</c:f>
              <c:strCache>
                <c:ptCount val="2"/>
                <c:pt idx="0">
                  <c:v>Natural Persons</c:v>
                </c:pt>
                <c:pt idx="1">
                  <c:v>residents</c:v>
                </c:pt>
              </c:strCache>
            </c:strRef>
          </c:tx>
          <c:spPr>
            <a:solidFill>
              <a:srgbClr val="99CCFF"/>
            </a:solidFill>
            <a:ln w="25560">
              <a:noFill/>
            </a:ln>
          </c:spPr>
          <c:invertIfNegative val="0"/>
          <c:dPt>
            <c:idx val="3"/>
            <c:invertIfNegative val="0"/>
            <c:bubble3D val="0"/>
          </c:dPt>
          <c:dLbls>
            <c:dLbl>
              <c:idx val="3"/>
              <c:layout>
                <c:manualLayout>
                  <c:x val="-1.6152660855438599E-3"/>
                  <c:y val="-3.6597780680704098E-3"/>
                </c:manualLayout>
              </c:layout>
              <c:numFmt formatCode="0.0%" sourceLinked="0"/>
              <c:spPr/>
              <c:txPr>
                <a:bodyPr wrap="square"/>
                <a:lstStyle/>
                <a:p>
                  <a:pPr>
                    <a:defRPr sz="1000" b="1" strike="noStrike" spc="-1">
                      <a:solidFill>
                        <a:srgbClr val="00008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000" b="1" strike="noStrike" spc="-1">
                    <a:solidFill>
                      <a:srgbClr val="00008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(Investors!$D$16:$D$20,Investors!$D$22)</c:f>
              <c:numCache>
                <c:formatCode>0.00%</c:formatCode>
                <c:ptCount val="6"/>
                <c:pt idx="0">
                  <c:v>0.80589189424209196</c:v>
                </c:pt>
                <c:pt idx="1">
                  <c:v>0.78907400346501899</c:v>
                </c:pt>
                <c:pt idx="2">
                  <c:v>0.74102566632217004</c:v>
                </c:pt>
                <c:pt idx="3">
                  <c:v>0.19272471806553701</c:v>
                </c:pt>
                <c:pt idx="4">
                  <c:v>0.887739467238849</c:v>
                </c:pt>
                <c:pt idx="5">
                  <c:v>0.201877744296908</c:v>
                </c:pt>
              </c:numCache>
            </c:numRef>
          </c:val>
          <c:extLst/>
        </c:ser>
        <c:ser>
          <c:idx val="3"/>
          <c:order val="3"/>
          <c:tx>
            <c:strRef>
              <c:f>Investors!$E$14:$E$15</c:f>
              <c:strCache>
                <c:ptCount val="2"/>
                <c:pt idx="0">
                  <c:v>Natural Persons</c:v>
                </c:pt>
                <c:pt idx="1">
                  <c:v>non-residents</c:v>
                </c:pt>
              </c:strCache>
            </c:strRef>
          </c:tx>
          <c:spPr>
            <a:solidFill>
              <a:srgbClr val="CC99FF"/>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(Investors!$A$16:$A$20,Investors!$A$22)</c:f>
              <c:strCache>
                <c:ptCount val="6"/>
                <c:pt idx="0">
                  <c:v>Open-ended</c:v>
                </c:pt>
                <c:pt idx="1">
                  <c:v>Interval</c:v>
                </c:pt>
                <c:pt idx="2">
                  <c:v>Closed-end (ex.venture)</c:v>
                </c:pt>
                <c:pt idx="3">
                  <c:v>with public issue</c:v>
                </c:pt>
                <c:pt idx="4">
                  <c:v>with private issue</c:v>
                </c:pt>
                <c:pt idx="5">
                  <c:v>Venture funds</c:v>
                </c:pt>
              </c:strCache>
            </c:strRef>
          </c:cat>
          <c:val>
            <c:numRef>
              <c:f>(Investors!$E$16:$E$20,Investors!$E$22)</c:f>
              <c:numCache>
                <c:formatCode>0.00%</c:formatCode>
                <c:ptCount val="6"/>
                <c:pt idx="0">
                  <c:v>1.54257689144162E-2</c:v>
                </c:pt>
                <c:pt idx="1">
                  <c:v>6.2422294566903203E-3</c:v>
                </c:pt>
                <c:pt idx="2">
                  <c:v>2.3540134360444499E-4</c:v>
                </c:pt>
                <c:pt idx="3">
                  <c:v>1.1151466648541099E-3</c:v>
                </c:pt>
                <c:pt idx="4">
                  <c:v>0</c:v>
                </c:pt>
                <c:pt idx="5">
                  <c:v>7.4388243767798696E-3</c:v>
                </c:pt>
              </c:numCache>
            </c:numRef>
          </c:val>
          <c:extLst/>
        </c:ser>
        <c:dLbls>
          <c:showLegendKey val="0"/>
          <c:showVal val="0"/>
          <c:showCatName val="0"/>
          <c:showSerName val="0"/>
          <c:showPercent val="0"/>
          <c:showBubbleSize val="0"/>
        </c:dLbls>
        <c:gapWidth val="120"/>
        <c:overlap val="100"/>
        <c:axId val="243706336"/>
        <c:axId val="243706896"/>
      </c:barChart>
      <c:catAx>
        <c:axId val="243706336"/>
        <c:scaling>
          <c:orientation val="minMax"/>
        </c:scaling>
        <c:delete val="0"/>
        <c:axPos val="b"/>
        <c:numFmt formatCode="General" sourceLinked="0"/>
        <c:majorTickMark val="out"/>
        <c:minorTickMark val="none"/>
        <c:tickLblPos val="nextTo"/>
        <c:spPr>
          <a:ln w="3240">
            <a:solidFill>
              <a:srgbClr val="000000"/>
            </a:solidFill>
            <a:round/>
          </a:ln>
        </c:spPr>
        <c:txPr>
          <a:bodyPr/>
          <a:lstStyle/>
          <a:p>
            <a:pPr>
              <a:defRPr sz="1050" b="1" i="1" strike="noStrike" spc="-1">
                <a:solidFill>
                  <a:srgbClr val="000000"/>
                </a:solidFill>
                <a:latin typeface="Arial Cyr"/>
                <a:ea typeface="Arial Cyr"/>
              </a:defRPr>
            </a:pPr>
            <a:endParaRPr lang="uk-UA"/>
          </a:p>
        </c:txPr>
        <c:crossAx val="243706896"/>
        <c:crosses val="autoZero"/>
        <c:auto val="1"/>
        <c:lblAlgn val="ctr"/>
        <c:lblOffset val="100"/>
        <c:noMultiLvlLbl val="0"/>
      </c:catAx>
      <c:valAx>
        <c:axId val="243706896"/>
        <c:scaling>
          <c:orientation val="minMax"/>
        </c:scaling>
        <c:delete val="0"/>
        <c:axPos val="l"/>
        <c:numFmt formatCode="0%" sourceLinked="0"/>
        <c:majorTickMark val="out"/>
        <c:minorTickMark val="none"/>
        <c:tickLblPos val="nextTo"/>
        <c:spPr>
          <a:ln w="3240">
            <a:solidFill>
              <a:srgbClr val="000000"/>
            </a:solidFill>
            <a:round/>
          </a:ln>
        </c:spPr>
        <c:txPr>
          <a:bodyPr/>
          <a:lstStyle/>
          <a:p>
            <a:pPr>
              <a:defRPr sz="800" b="0" strike="noStrike" spc="-1">
                <a:solidFill>
                  <a:srgbClr val="000000"/>
                </a:solidFill>
                <a:latin typeface="Arial Cyr"/>
                <a:ea typeface="Arial Cyr"/>
              </a:defRPr>
            </a:pPr>
            <a:endParaRPr lang="uk-UA"/>
          </a:p>
        </c:txPr>
        <c:crossAx val="243706336"/>
        <c:crosses val="autoZero"/>
        <c:crossBetween val="between"/>
      </c:valAx>
      <c:spPr>
        <a:solidFill>
          <a:srgbClr val="FFFFFF"/>
        </a:solidFill>
        <a:ln w="25560">
          <a:noFill/>
        </a:ln>
      </c:spPr>
    </c:plotArea>
    <c:legend>
      <c:legendPos val="r"/>
      <c:layout>
        <c:manualLayout>
          <c:xMode val="edge"/>
          <c:yMode val="edge"/>
          <c:x val="0.147635360167476"/>
          <c:y val="0.86624479889043005"/>
          <c:w val="0.77832231051053902"/>
          <c:h val="0.10671868227134799"/>
        </c:manualLayout>
      </c:layout>
      <c:overlay val="0"/>
      <c:spPr>
        <a:solidFill>
          <a:srgbClr val="FFFFFF"/>
        </a:solidFill>
        <a:ln w="25560">
          <a:noFill/>
        </a:ln>
      </c:spPr>
      <c:txPr>
        <a:bodyPr/>
        <a:lstStyle/>
        <a:p>
          <a:pPr>
            <a:defRPr sz="1050" b="0"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3240">
      <a:solidFill>
        <a:srgbClr val="969696"/>
      </a:solidFill>
      <a:round/>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Cyr"/>
                <a:ea typeface="Arial Cyr"/>
                <a:cs typeface="Arial Cyr"/>
              </a:defRPr>
            </a:pPr>
            <a:r>
              <a:rPr lang="uk-UA" sz="1100"/>
              <a:t>31.12.2019</a:t>
            </a:r>
          </a:p>
        </c:rich>
      </c:tx>
      <c:layout>
        <c:manualLayout>
          <c:xMode val="edge"/>
          <c:yMode val="edge"/>
          <c:x val="0.44170547610102168"/>
          <c:y val="1.8823204116219797E-2"/>
        </c:manualLayout>
      </c:layout>
      <c:overlay val="0"/>
      <c:spPr>
        <a:noFill/>
        <a:ln w="25400">
          <a:noFill/>
        </a:ln>
      </c:spPr>
    </c:title>
    <c:autoTitleDeleted val="0"/>
    <c:plotArea>
      <c:layout>
        <c:manualLayout>
          <c:layoutTarget val="inner"/>
          <c:xMode val="edge"/>
          <c:yMode val="edge"/>
          <c:x val="8.6495839182892831E-2"/>
          <c:y val="0.11040631037213176"/>
          <c:w val="0.88085161447842275"/>
          <c:h val="0.60887031253037738"/>
        </c:manualLayout>
      </c:layout>
      <c:barChart>
        <c:barDir val="col"/>
        <c:grouping val="percentStacked"/>
        <c:varyColors val="0"/>
        <c:ser>
          <c:idx val="0"/>
          <c:order val="0"/>
          <c:tx>
            <c:strRef>
              <c:f>[11]Investors!$B$14:$B$15</c:f>
              <c:strCache>
                <c:ptCount val="1"/>
                <c:pt idx="0">
                  <c:v>Legal Entities 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([11]Investors!$A$16:$A$20,[11]Investors!$A$22)</c:f>
              <c:strCache>
                <c:ptCount val="6"/>
                <c:pt idx="0">
                  <c:v>Open-ended</c:v>
                </c:pt>
                <c:pt idx="1">
                  <c:v>Interval</c:v>
                </c:pt>
                <c:pt idx="2">
                  <c:v>Closed-end (ex.venture), incl.:</c:v>
                </c:pt>
                <c:pt idx="3">
                  <c:v>with public issue</c:v>
                </c:pt>
                <c:pt idx="4">
                  <c:v>with private issue</c:v>
                </c:pt>
                <c:pt idx="5">
                  <c:v>Venture </c:v>
                </c:pt>
              </c:strCache>
            </c:strRef>
          </c:cat>
          <c:val>
            <c:numRef>
              <c:f>([11]Investors!$B$16:$B$20,[11]Investors!$B$22)</c:f>
              <c:numCache>
                <c:formatCode>General</c:formatCode>
                <c:ptCount val="6"/>
                <c:pt idx="0">
                  <c:v>0.10819277516701192</c:v>
                </c:pt>
                <c:pt idx="1">
                  <c:v>0.23903128817964986</c:v>
                </c:pt>
                <c:pt idx="2">
                  <c:v>0.22757016840608216</c:v>
                </c:pt>
                <c:pt idx="3">
                  <c:v>0.66941272627595338</c:v>
                </c:pt>
                <c:pt idx="4">
                  <c:v>0.12433324248662961</c:v>
                </c:pt>
                <c:pt idx="5">
                  <c:v>0.61399408950909218</c:v>
                </c:pt>
              </c:numCache>
            </c:numRef>
          </c:val>
          <c:extLst xmlns:c16r2="http://schemas.microsoft.com/office/drawing/2015/06/chart">
            <c:ext xmlns:c16="http://schemas.microsoft.com/office/drawing/2014/chart" uri="{C3380CC4-5D6E-409C-BE32-E72D297353CC}">
              <c16:uniqueId val="{00000000-2C44-4E9B-8667-B21CB8577C2F}"/>
            </c:ext>
          </c:extLst>
        </c:ser>
        <c:ser>
          <c:idx val="1"/>
          <c:order val="1"/>
          <c:tx>
            <c:strRef>
              <c:f>[11]Investors!$C$14:$C$15</c:f>
              <c:strCache>
                <c:ptCount val="1"/>
                <c:pt idx="0">
                  <c:v>Legal Entities non-residents</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C44-4E9B-8667-B21CB8577C2F}"/>
                </c:ext>
                <c:ext xmlns:c15="http://schemas.microsoft.com/office/drawing/2012/chart" uri="{CE6537A1-D6FC-4f65-9D91-7224C49458BB}"/>
              </c:extLst>
            </c:dLbl>
            <c:dLbl>
              <c:idx val="2"/>
              <c:layout>
                <c:manualLayout>
                  <c:x val="-5.8863539714928977E-2"/>
                  <c:y val="6.076666962525386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C44-4E9B-8667-B21CB8577C2F}"/>
                </c:ext>
                <c:ext xmlns:c15="http://schemas.microsoft.com/office/drawing/2012/chart" uri="{CE6537A1-D6FC-4f65-9D91-7224C49458BB}"/>
              </c:extLst>
            </c:dLbl>
            <c:dLbl>
              <c:idx val="4"/>
              <c:delete val="1"/>
              <c:extLst xmlns:c16r2="http://schemas.microsoft.com/office/drawing/2015/06/chart">
                <c:ext xmlns:c16="http://schemas.microsoft.com/office/drawing/2014/chart" uri="{C3380CC4-5D6E-409C-BE32-E72D297353CC}">
                  <c16:uniqueId val="{00000003-2C44-4E9B-8667-B21CB8577C2F}"/>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([11]Investors!$A$16:$A$20,[11]Investors!$A$22)</c:f>
              <c:strCache>
                <c:ptCount val="6"/>
                <c:pt idx="0">
                  <c:v>Open-ended</c:v>
                </c:pt>
                <c:pt idx="1">
                  <c:v>Interval</c:v>
                </c:pt>
                <c:pt idx="2">
                  <c:v>Closed-end (ex.venture), incl.:</c:v>
                </c:pt>
                <c:pt idx="3">
                  <c:v>with public issue</c:v>
                </c:pt>
                <c:pt idx="4">
                  <c:v>with private issue</c:v>
                </c:pt>
                <c:pt idx="5">
                  <c:v>Venture </c:v>
                </c:pt>
              </c:strCache>
            </c:strRef>
          </c:cat>
          <c:val>
            <c:numRef>
              <c:f>([11]Investors!$C$16:$C$20,[11]Investors!$C$22)</c:f>
              <c:numCache>
                <c:formatCode>General</c:formatCode>
                <c:ptCount val="6"/>
                <c:pt idx="0">
                  <c:v>0.10894659881280255</c:v>
                </c:pt>
                <c:pt idx="1">
                  <c:v>1.35643599832412E-2</c:v>
                </c:pt>
                <c:pt idx="2">
                  <c:v>3.3224967071822924E-2</c:v>
                </c:pt>
                <c:pt idx="3">
                  <c:v>0.1674128766898639</c:v>
                </c:pt>
                <c:pt idx="4">
                  <c:v>1.8718367819067626E-3</c:v>
                </c:pt>
                <c:pt idx="5">
                  <c:v>0.22258575890589508</c:v>
                </c:pt>
              </c:numCache>
            </c:numRef>
          </c:val>
          <c:extLst xmlns:c16r2="http://schemas.microsoft.com/office/drawing/2015/06/chart">
            <c:ext xmlns:c16="http://schemas.microsoft.com/office/drawing/2014/chart" uri="{C3380CC4-5D6E-409C-BE32-E72D297353CC}">
              <c16:uniqueId val="{00000004-2C44-4E9B-8667-B21CB8577C2F}"/>
            </c:ext>
          </c:extLst>
        </c:ser>
        <c:ser>
          <c:idx val="2"/>
          <c:order val="2"/>
          <c:tx>
            <c:strRef>
              <c:f>[11]Investors!$D$14:$D$15</c:f>
              <c:strCache>
                <c:ptCount val="1"/>
                <c:pt idx="0">
                  <c:v>Natural Persons residents</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C44-4E9B-8667-B21CB8577C2F}"/>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([11]Investors!$A$16:$A$20,[11]Investors!$A$22)</c:f>
              <c:strCache>
                <c:ptCount val="6"/>
                <c:pt idx="0">
                  <c:v>Open-ended</c:v>
                </c:pt>
                <c:pt idx="1">
                  <c:v>Interval</c:v>
                </c:pt>
                <c:pt idx="2">
                  <c:v>Closed-end (ex.venture), incl.:</c:v>
                </c:pt>
                <c:pt idx="3">
                  <c:v>with public issue</c:v>
                </c:pt>
                <c:pt idx="4">
                  <c:v>with private issue</c:v>
                </c:pt>
                <c:pt idx="5">
                  <c:v>Venture </c:v>
                </c:pt>
              </c:strCache>
            </c:strRef>
          </c:cat>
          <c:val>
            <c:numRef>
              <c:f>([11]Investors!$D$16:$D$20,[11]Investors!$D$22)</c:f>
              <c:numCache>
                <c:formatCode>General</c:formatCode>
                <c:ptCount val="6"/>
                <c:pt idx="0">
                  <c:v>0.78029513569390474</c:v>
                </c:pt>
                <c:pt idx="1">
                  <c:v>0.74061165964869735</c:v>
                </c:pt>
                <c:pt idx="2">
                  <c:v>0.73881714311333746</c:v>
                </c:pt>
                <c:pt idx="3">
                  <c:v>0.16112727112979047</c:v>
                </c:pt>
                <c:pt idx="4">
                  <c:v>0.87379492073146359</c:v>
                </c:pt>
                <c:pt idx="5">
                  <c:v>0.16186739976702305</c:v>
                </c:pt>
              </c:numCache>
            </c:numRef>
          </c:val>
          <c:extLst xmlns:c16r2="http://schemas.microsoft.com/office/drawing/2015/06/chart">
            <c:ext xmlns:c16="http://schemas.microsoft.com/office/drawing/2014/chart" uri="{C3380CC4-5D6E-409C-BE32-E72D297353CC}">
              <c16:uniqueId val="{00000006-2C44-4E9B-8667-B21CB8577C2F}"/>
            </c:ext>
          </c:extLst>
        </c:ser>
        <c:ser>
          <c:idx val="3"/>
          <c:order val="3"/>
          <c:tx>
            <c:strRef>
              <c:f>[11]Investors!$E$14:$E$15</c:f>
              <c:strCache>
                <c:ptCount val="1"/>
                <c:pt idx="0">
                  <c:v>Natural Persons non-residents</c:v>
                </c:pt>
              </c:strCache>
            </c:strRef>
          </c:tx>
          <c:spPr>
            <a:solidFill>
              <a:srgbClr val="CC99FF"/>
            </a:solidFill>
            <a:ln w="25400">
              <a:noFill/>
            </a:ln>
          </c:spPr>
          <c:invertIfNegative val="0"/>
          <c:cat>
            <c:strRef>
              <c:f>([11]Investors!$A$16:$A$20,[11]Investors!$A$22)</c:f>
              <c:strCache>
                <c:ptCount val="6"/>
                <c:pt idx="0">
                  <c:v>Open-ended</c:v>
                </c:pt>
                <c:pt idx="1">
                  <c:v>Interval</c:v>
                </c:pt>
                <c:pt idx="2">
                  <c:v>Closed-end (ex.venture), incl.:</c:v>
                </c:pt>
                <c:pt idx="3">
                  <c:v>with public issue</c:v>
                </c:pt>
                <c:pt idx="4">
                  <c:v>with private issue</c:v>
                </c:pt>
                <c:pt idx="5">
                  <c:v>Venture </c:v>
                </c:pt>
              </c:strCache>
            </c:strRef>
          </c:cat>
          <c:val>
            <c:numRef>
              <c:f>([11]Investors!$E$16:$E$20,[11]Investors!$E$22)</c:f>
              <c:numCache>
                <c:formatCode>General</c:formatCode>
                <c:ptCount val="6"/>
                <c:pt idx="0">
                  <c:v>2.5654903262806832E-3</c:v>
                </c:pt>
                <c:pt idx="1">
                  <c:v>6.7926921884114665E-3</c:v>
                </c:pt>
                <c:pt idx="2">
                  <c:v>3.8772140875736335E-4</c:v>
                </c:pt>
                <c:pt idx="3">
                  <c:v>2.0471259043922298E-3</c:v>
                </c:pt>
                <c:pt idx="4">
                  <c:v>0</c:v>
                </c:pt>
                <c:pt idx="5">
                  <c:v>1.5527518179897048E-3</c:v>
                </c:pt>
              </c:numCache>
            </c:numRef>
          </c:val>
          <c:extLst xmlns:c16r2="http://schemas.microsoft.com/office/drawing/2015/06/chart">
            <c:ext xmlns:c16="http://schemas.microsoft.com/office/drawing/2014/chart" uri="{C3380CC4-5D6E-409C-BE32-E72D297353CC}">
              <c16:uniqueId val="{00000007-2C44-4E9B-8667-B21CB8577C2F}"/>
            </c:ext>
          </c:extLst>
        </c:ser>
        <c:dLbls>
          <c:showLegendKey val="0"/>
          <c:showVal val="0"/>
          <c:showCatName val="0"/>
          <c:showSerName val="0"/>
          <c:showPercent val="0"/>
          <c:showBubbleSize val="0"/>
        </c:dLbls>
        <c:gapWidth val="120"/>
        <c:overlap val="100"/>
        <c:axId val="162942624"/>
        <c:axId val="162943184"/>
      </c:barChart>
      <c:catAx>
        <c:axId val="162942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162943184"/>
        <c:crosses val="autoZero"/>
        <c:auto val="1"/>
        <c:lblAlgn val="ctr"/>
        <c:lblOffset val="100"/>
        <c:tickLblSkip val="1"/>
        <c:tickMarkSkip val="1"/>
        <c:noMultiLvlLbl val="0"/>
      </c:catAx>
      <c:valAx>
        <c:axId val="162943184"/>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162942624"/>
        <c:crosses val="autoZero"/>
        <c:crossBetween val="between"/>
      </c:valAx>
      <c:spPr>
        <a:solidFill>
          <a:srgbClr val="FFFFFF"/>
        </a:solidFill>
        <a:ln w="25400">
          <a:noFill/>
        </a:ln>
      </c:spPr>
    </c:plotArea>
    <c:legend>
      <c:legendPos val="r"/>
      <c:layout>
        <c:manualLayout>
          <c:xMode val="edge"/>
          <c:yMode val="edge"/>
          <c:x val="0.15756997997578648"/>
          <c:y val="0.8865931279887399"/>
          <c:w val="0.77829773433493221"/>
          <c:h val="0.1125179646668457"/>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GB" sz="1600"/>
              <a:t>Interval CIIs</a:t>
            </a:r>
            <a:endParaRPr lang="uk-UA" sz="1600"/>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5658730188759971"/>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6.9324077507593807E-3"/>
                  <c:y val="-7.7214247065915148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1.4616281223582704E-3"/>
                  <c:y val="-6.8448156277295799E-3"/>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en-US" sz="1100" b="1" i="1"/>
                      <a:t>Securities &amp; derivatives</a:t>
                    </a:r>
                    <a:r>
                      <a:rPr lang="en-US"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en-US"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Types'!$D$4:$D$11</c:f>
              <c:strCache>
                <c:ptCount val="7"/>
                <c:pt idx="0">
                  <c:v>Other assets (incl. R &amp; CR*)</c:v>
                </c:pt>
                <c:pt idx="1">
                  <c:v>Cash and bank deposits</c:v>
                </c:pt>
                <c:pt idx="2">
                  <c:v>Bank metals</c:v>
                </c:pt>
                <c:pt idx="3">
                  <c:v>State bonds (OVDP)</c:v>
                </c:pt>
                <c:pt idx="4">
                  <c:v>Municipal bonds</c:v>
                </c:pt>
                <c:pt idx="5">
                  <c:v>Equities</c:v>
                </c:pt>
                <c:pt idx="6">
                  <c:v>Corporate bonds</c:v>
                </c:pt>
              </c:strCache>
            </c:strRef>
          </c:cat>
          <c:val>
            <c:numRef>
              <c:f>'Asset Structure_CII Types'!$E$4:$E$11</c:f>
              <c:numCache>
                <c:formatCode>0.0%</c:formatCode>
                <c:ptCount val="8"/>
                <c:pt idx="0">
                  <c:v>3.2927188337496499E-2</c:v>
                </c:pt>
                <c:pt idx="1">
                  <c:v>9.12673405093367E-2</c:v>
                </c:pt>
                <c:pt idx="2">
                  <c:v>0</c:v>
                </c:pt>
                <c:pt idx="3">
                  <c:v>0.61109134396306697</c:v>
                </c:pt>
                <c:pt idx="4">
                  <c:v>0</c:v>
                </c:pt>
                <c:pt idx="5">
                  <c:v>0.259616235005032</c:v>
                </c:pt>
                <c:pt idx="6">
                  <c:v>5.0978921850682399E-3</c:v>
                </c:pt>
                <c:pt idx="7">
                  <c:v>0</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GB" sz="1600"/>
              <a:t>Closed-end CIIs with public issue</a:t>
            </a:r>
            <a:endParaRPr lang="uk-UA" sz="1600"/>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rgbClr val="FFFF00"/>
              </a:solidFill>
              <a:ln w="25400">
                <a:noFill/>
              </a:ln>
            </c:spPr>
          </c:dPt>
          <c:dPt>
            <c:idx val="10"/>
            <c:bubble3D val="0"/>
            <c:spPr>
              <a:solidFill>
                <a:srgbClr val="FFFF00"/>
              </a:solidFill>
              <a:ln w="25400">
                <a:noFill/>
              </a:ln>
            </c:spPr>
          </c:dPt>
          <c:dLbls>
            <c:dLbl>
              <c:idx val="0"/>
              <c:layout>
                <c:manualLayout>
                  <c:x val="0"/>
                  <c:y val="0.326802786378805"/>
                </c:manualLayout>
              </c:layout>
              <c:showLegendKey val="1"/>
              <c:showVal val="0"/>
              <c:showCatName val="1"/>
              <c:showSerName val="0"/>
              <c:showPercent val="1"/>
              <c:showBubbleSize val="0"/>
              <c:extLst>
                <c:ext xmlns:c15="http://schemas.microsoft.com/office/drawing/2012/chart" uri="{CE6537A1-D6FC-4f65-9D91-7224C49458BB}"/>
              </c:extLst>
            </c:dLbl>
            <c:dLbl>
              <c:idx val="1"/>
              <c:layout>
                <c:manualLayout>
                  <c:x val="-0.12733082277758759"/>
                  <c:y val="1.0621727860982667E-3"/>
                </c:manualLayout>
              </c:layout>
              <c:showLegendKey val="1"/>
              <c:showVal val="0"/>
              <c:showCatName val="1"/>
              <c:showSerName val="0"/>
              <c:showPercent val="1"/>
              <c:showBubbleSize val="0"/>
              <c:extLst>
                <c:ext xmlns:c15="http://schemas.microsoft.com/office/drawing/2012/chart" uri="{CE6537A1-D6FC-4f65-9D91-7224C49458BB}"/>
              </c:extLst>
            </c:dLbl>
            <c:dLbl>
              <c:idx val="2"/>
              <c:layout>
                <c:manualLayout>
                  <c:x val="-3.0178158165011983E-2"/>
                  <c:y val="5.440094952800037E-2"/>
                </c:manualLayout>
              </c:layout>
              <c:showLegendKey val="1"/>
              <c:showVal val="0"/>
              <c:showCatName val="1"/>
              <c:showSerName val="0"/>
              <c:showPercent val="1"/>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5"/>
              <c:layout>
                <c:manualLayout>
                  <c:x val="2.3188410030977524E-3"/>
                  <c:y val="-8.64717588682575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6"/>
              <c:layout>
                <c:manualLayout>
                  <c:x val="-1.7004637583692421E-16"/>
                  <c:y val="-3.804757390203335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7"/>
              <c:layout>
                <c:manualLayout>
                  <c:x val="-1.7004637583692421E-16"/>
                  <c:y val="6.917740709460609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545359351820153"/>
                  <c:y val="1.7809914102903845E-2"/>
                </c:manualLayout>
              </c:layout>
              <c:tx>
                <c:rich>
                  <a:bodyPr/>
                  <a:lstStyle/>
                  <a:p>
                    <a:r>
                      <a:rPr lang="en-US" b="1" i="1" baseline="0"/>
                      <a:t>Securities &amp; derivatives
</a:t>
                    </a:r>
                    <a:fld id="{98ECD934-2E8A-4DC9-90C5-0C70B61F94D5}" type="PERCENTAGE">
                      <a:rPr lang="en-US" b="1" i="1" baseline="0"/>
                      <a:pPr/>
                      <a:t>[ПРОЦЕНТ]</a:t>
                    </a:fld>
                    <a:endParaRPr lang="en-US"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'Asset Structure_CII Types'!$G$4:$G$13</c:f>
              <c:strCache>
                <c:ptCount val="10"/>
                <c:pt idx="0">
                  <c:v>Other assets (incl. R &amp;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securities &amp; derivatives</c:v>
                </c:pt>
              </c:strCache>
            </c:strRef>
          </c:cat>
          <c:val>
            <c:numRef>
              <c:f>'Asset Structure_CII Types'!$H$4:$H$13</c:f>
              <c:numCache>
                <c:formatCode>0.0%</c:formatCode>
                <c:ptCount val="10"/>
                <c:pt idx="0">
                  <c:v>0.645169921429666</c:v>
                </c:pt>
                <c:pt idx="1">
                  <c:v>1.10524115741423E-3</c:v>
                </c:pt>
                <c:pt idx="2">
                  <c:v>7.9024085773842304E-2</c:v>
                </c:pt>
                <c:pt idx="3">
                  <c:v>8.1776683670247102E-4</c:v>
                </c:pt>
                <c:pt idx="4">
                  <c:v>0.16740801353015999</c:v>
                </c:pt>
                <c:pt idx="5">
                  <c:v>4.6725334692851398E-3</c:v>
                </c:pt>
                <c:pt idx="6">
                  <c:v>8.2694821027298998E-2</c:v>
                </c:pt>
                <c:pt idx="7">
                  <c:v>1.90314415954809E-2</c:v>
                </c:pt>
                <c:pt idx="8">
                  <c:v>0</c:v>
                </c:pt>
                <c:pt idx="9">
                  <c:v>7.6175180150102201E-5</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Open-ended</a:t>
            </a:r>
            <a:r>
              <a:rPr lang="en-US" sz="1600" baseline="0"/>
              <a:t> CIIs</a:t>
            </a:r>
            <a:endParaRPr lang="uk-UA" sz="1600"/>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8.869784703191453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
              <c:layout>
                <c:manualLayout>
                  <c:x val="0"/>
                  <c:y val="-0.1912099602768122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2221708347861234"/>
                  <c:y val="-2.4040593824916612E-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
                  <c:y val="2.5322743124365634E-2"/>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1.3796504850887567E-16"/>
                  <c:y val="7.5968229373097051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en-US" sz="1100" b="1" i="1"/>
                      <a:t>Securities &amp; derivatives</a:t>
                    </a:r>
                    <a:r>
                      <a:rPr lang="en-US" sz="1100" b="1" i="1" baseline="0"/>
                      <a:t>
</a:t>
                    </a:r>
                    <a:fld id="{0B3C1BB5-8768-44C5-A1F7-65A70CCC475F}" type="VALUE">
                      <a:rPr lang="en-US" sz="1100" b="1" i="1" baseline="0"/>
                      <a:pPr/>
                      <a:t>[ЗНАЧЕНИЕ]</a:t>
                    </a:fld>
                    <a:endParaRPr lang="en-US"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Types'!$A$4:$A$12</c:f>
              <c:strCache>
                <c:ptCount val="7"/>
                <c:pt idx="0">
                  <c:v>Other assets (incl. R &amp; CR*)</c:v>
                </c:pt>
                <c:pt idx="1">
                  <c:v>Cash and bank deposits</c:v>
                </c:pt>
                <c:pt idx="2">
                  <c:v>Bank metals</c:v>
                </c:pt>
                <c:pt idx="3">
                  <c:v>State bonds (OVDP)</c:v>
                </c:pt>
                <c:pt idx="4">
                  <c:v>Municipal bonds</c:v>
                </c:pt>
                <c:pt idx="5">
                  <c:v>Equities</c:v>
                </c:pt>
                <c:pt idx="6">
                  <c:v>Corporate bonds</c:v>
                </c:pt>
              </c:strCache>
            </c:strRef>
          </c:cat>
          <c:val>
            <c:numRef>
              <c:f>'Asset Structure_CII Types'!$B$4:$B$12</c:f>
              <c:numCache>
                <c:formatCode>0.0%</c:formatCode>
                <c:ptCount val="9"/>
                <c:pt idx="0">
                  <c:v>0.13342440039874501</c:v>
                </c:pt>
                <c:pt idx="1">
                  <c:v>0.21037779990282901</c:v>
                </c:pt>
                <c:pt idx="2">
                  <c:v>1.03105931384235E-2</c:v>
                </c:pt>
                <c:pt idx="3">
                  <c:v>0.32347662913799602</c:v>
                </c:pt>
                <c:pt idx="4">
                  <c:v>1.27793305263816E-2</c:v>
                </c:pt>
                <c:pt idx="5">
                  <c:v>0.26844996913236202</c:v>
                </c:pt>
                <c:pt idx="6">
                  <c:v>4.1181277763262802E-2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GB" i="0"/>
              <a:t>Closed-end CIIs with private issue (ex. Venture)</a:t>
            </a:r>
            <a:endParaRPr lang="uk-UA" i="0"/>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2139364175711899"/>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31248567842063218"/>
                  <c:y val="-0.15909533774223616"/>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1679087070637914"/>
                  <c:y val="-9.7891228780486256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7.790208832591663E-3"/>
                  <c:y val="-0.1036707417803985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1.9638936437293164E-3"/>
                  <c:y val="7.354366015435129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9.0337118607295795E-17"/>
                  <c:y val="9.5783217587145267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
                  <c:y val="-1.1962279306772382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0"/>
                  <c:y val="3.925900986969235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layout>
                <c:manualLayout>
                  <c:x val="-0.12215962569896159"/>
                  <c:y val="1.2763373124602114E-3"/>
                </c:manualLayout>
              </c:layout>
              <c:tx>
                <c:rich>
                  <a:bodyPr wrap="square" lIns="38100" tIns="19050" rIns="38100" bIns="19050" anchor="ctr">
                    <a:spAutoFit/>
                  </a:bodyPr>
                  <a:lstStyle/>
                  <a:p>
                    <a:pPr>
                      <a:defRPr sz="1100" b="1" i="1"/>
                    </a:pPr>
                    <a:r>
                      <a:rPr lang="en-US" b="1" i="1"/>
                      <a:t>Securities &amp; derivatives</a:t>
                    </a:r>
                  </a:p>
                  <a:p>
                    <a:pPr>
                      <a:defRPr sz="1100" b="1" i="1"/>
                    </a:pPr>
                    <a:r>
                      <a:rPr lang="en-US" b="1" i="1" baseline="0"/>
                      <a:t>10.9%</a:t>
                    </a:r>
                    <a:endParaRPr lang="en-US"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Types'!$J$4:$J$13</c:f>
              <c:strCache>
                <c:ptCount val="10"/>
                <c:pt idx="0">
                  <c:v>Other assets (incl. R &amp;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securities &amp; derivatives</c:v>
                </c:pt>
              </c:strCache>
            </c:strRef>
          </c:cat>
          <c:val>
            <c:numRef>
              <c:f>'Asset Structure_CII Types'!$K$4:$K$13</c:f>
              <c:numCache>
                <c:formatCode>0.0%</c:formatCode>
                <c:ptCount val="10"/>
                <c:pt idx="0">
                  <c:v>0.84678027125907396</c:v>
                </c:pt>
                <c:pt idx="1">
                  <c:v>1.44242595164126E-2</c:v>
                </c:pt>
                <c:pt idx="2">
                  <c:v>3.01708808849699E-2</c:v>
                </c:pt>
                <c:pt idx="3">
                  <c:v>0</c:v>
                </c:pt>
                <c:pt idx="4">
                  <c:v>2.46039334559407E-6</c:v>
                </c:pt>
                <c:pt idx="5">
                  <c:v>1.3369474981684999E-3</c:v>
                </c:pt>
                <c:pt idx="6">
                  <c:v>6.2493803246835698E-2</c:v>
                </c:pt>
                <c:pt idx="7">
                  <c:v>4.2049376827486003E-2</c:v>
                </c:pt>
                <c:pt idx="8">
                  <c:v>1.5725001950374999E-3</c:v>
                </c:pt>
                <c:pt idx="9">
                  <c:v>1.16950017867051E-3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en-GB"/>
              <a:t>Venture CIIs</a:t>
            </a:r>
            <a:endParaRPr lang="uk-UA"/>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5.2999215885134218E-2"/>
          <c:y val="0.16029970976486493"/>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57626409152253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0851755337380685"/>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944E-3"/>
                  <c:y val="0.12270981232332744"/>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9.3274923818780345E-2"/>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en-US" sz="1100" b="1" i="1" baseline="0"/>
                      <a:t>Securities &amp; derivatives
9.1%</a:t>
                    </a:r>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Types'!$A$63:$A$73</c:f>
              <c:strCache>
                <c:ptCount val="10"/>
                <c:pt idx="0">
                  <c:v>Other assets (incl. R and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securities &amp; derivatives</c:v>
                </c:pt>
              </c:strCache>
            </c:strRef>
          </c:cat>
          <c:val>
            <c:numRef>
              <c:f>'Asset Structure_CII Types'!$B$63:$B$72</c:f>
              <c:numCache>
                <c:formatCode>0.0%</c:formatCode>
                <c:ptCount val="10"/>
                <c:pt idx="0">
                  <c:v>0.85857505888590013</c:v>
                </c:pt>
                <c:pt idx="1">
                  <c:v>2.9033512743962885E-2</c:v>
                </c:pt>
                <c:pt idx="2">
                  <c:v>2.1695569575643558E-2</c:v>
                </c:pt>
                <c:pt idx="3">
                  <c:v>1.0072357597512202E-5</c:v>
                </c:pt>
                <c:pt idx="4">
                  <c:v>7.6469857105769352E-3</c:v>
                </c:pt>
                <c:pt idx="5">
                  <c:v>5.1609013912566539E-4</c:v>
                </c:pt>
                <c:pt idx="6">
                  <c:v>2.5483021071849278E-2</c:v>
                </c:pt>
                <c:pt idx="7">
                  <c:v>3.2782392428095719E-2</c:v>
                </c:pt>
                <c:pt idx="8">
                  <c:v>1.4780394641350347E-2</c:v>
                </c:pt>
                <c:pt idx="9">
                  <c:v>9.4769024458977291E-3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400" b="1" strike="noStrike" spc="-1">
                <a:solidFill>
                  <a:srgbClr val="000000"/>
                </a:solidFill>
                <a:latin typeface="Arial Cyr"/>
                <a:ea typeface="Arial Cyr"/>
              </a:defRPr>
            </a:pPr>
            <a:r>
              <a:rPr lang="uk-UA" sz="1400" b="1" strike="noStrike" spc="-1">
                <a:solidFill>
                  <a:srgbClr val="000000"/>
                </a:solidFill>
                <a:latin typeface="Arial Cyr"/>
                <a:ea typeface="Arial Cyr"/>
              </a:rPr>
              <a:t>31.12.2019</a:t>
            </a:r>
          </a:p>
        </c:rich>
      </c:tx>
      <c:layout>
        <c:manualLayout>
          <c:xMode val="edge"/>
          <c:yMode val="edge"/>
          <c:x val="0.41063077449526603"/>
          <c:y val="1.5734832918784501E-2"/>
        </c:manualLayout>
      </c:layout>
      <c:overlay val="0"/>
      <c:spPr>
        <a:noFill/>
        <a:ln w="25560">
          <a:noFill/>
        </a:ln>
      </c:spPr>
    </c:title>
    <c:autoTitleDeleted val="0"/>
    <c:plotArea>
      <c:layout>
        <c:manualLayout>
          <c:layoutTarget val="inner"/>
          <c:xMode val="edge"/>
          <c:yMode val="edge"/>
          <c:x val="8.0091621075496333E-2"/>
          <c:y val="8.8368061814292756E-2"/>
          <c:w val="0.87350290863465296"/>
          <c:h val="0.60506110089758802"/>
        </c:manualLayout>
      </c:layout>
      <c:barChart>
        <c:barDir val="col"/>
        <c:grouping val="percentStacked"/>
        <c:varyColors val="0"/>
        <c:ser>
          <c:idx val="0"/>
          <c:order val="0"/>
          <c:tx>
            <c:strRef>
              <c:f>'Asset Structure_2019-2020'!$B$9</c:f>
              <c:strCache>
                <c:ptCount val="1"/>
                <c:pt idx="0">
                  <c:v>Equities</c:v>
                </c:pt>
              </c:strCache>
            </c:strRef>
          </c:tx>
          <c:spPr>
            <a:solidFill>
              <a:srgbClr val="7030A0"/>
            </a:solidFill>
            <a:ln w="25560">
              <a:noFill/>
            </a:ln>
          </c:spPr>
          <c:invertIfNegative val="0"/>
          <c:dLbls>
            <c:numFmt formatCode="0.0%" sourceLinked="0"/>
            <c:spPr>
              <a:noFill/>
              <a:ln>
                <a:noFill/>
              </a:ln>
              <a:effectLst/>
            </c:spPr>
            <c:txPr>
              <a:bodyPr wrap="square"/>
              <a:lstStyle/>
              <a:p>
                <a:pPr>
                  <a:defRPr sz="1300" b="1" strike="noStrike" spc="-1">
                    <a:solidFill>
                      <a:srgbClr val="FFFFFF"/>
                    </a:solidFill>
                    <a:latin typeface="Arial"/>
                    <a:ea typeface="Arial"/>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Structure_2019-2020'!$C$9,'Asset Structure_2019-2020'!$G$9,'Asset Structure_2019-2020'!$K$9,'Asset Structure_2019-2020'!$S$9)</c:f>
              <c:numCache>
                <c:formatCode>0.0%</c:formatCode>
                <c:ptCount val="4"/>
                <c:pt idx="0">
                  <c:v>0.35830740393689098</c:v>
                </c:pt>
                <c:pt idx="1">
                  <c:v>0.35448166737779802</c:v>
                </c:pt>
                <c:pt idx="2">
                  <c:v>6.3048538855994193E-2</c:v>
                </c:pt>
                <c:pt idx="3">
                  <c:v>3.2078256971367E-2</c:v>
                </c:pt>
              </c:numCache>
            </c:numRef>
          </c:val>
        </c:ser>
        <c:ser>
          <c:idx val="1"/>
          <c:order val="1"/>
          <c:tx>
            <c:strRef>
              <c:f>'Asset Structure_2019-2020'!$B$7</c:f>
              <c:strCache>
                <c:ptCount val="1"/>
                <c:pt idx="0">
                  <c:v>State bonds (OVDP)</c:v>
                </c:pt>
              </c:strCache>
            </c:strRef>
          </c:tx>
          <c:spPr>
            <a:solidFill>
              <a:srgbClr val="CCFFFF"/>
            </a:solidFill>
            <a:ln w="25560">
              <a:noFill/>
            </a:ln>
          </c:spPr>
          <c:invertIfNegative val="0"/>
          <c:dPt>
            <c:idx val="1"/>
            <c:invertIfNegative val="0"/>
            <c:bubble3D val="0"/>
          </c:dPt>
          <c:dPt>
            <c:idx val="2"/>
            <c:invertIfNegative val="0"/>
            <c:bubble3D val="0"/>
          </c:dPt>
          <c:dPt>
            <c:idx val="3"/>
            <c:invertIfNegative val="0"/>
            <c:bubble3D val="0"/>
          </c:dPt>
          <c:dLbls>
            <c:dLbl>
              <c:idx val="1"/>
              <c:layout>
                <c:manualLayout>
                  <c:x val="-9.5222387996304599E-4"/>
                  <c:y val="-2.158207249178E-4"/>
                </c:manualLayout>
              </c:layout>
              <c:numFmt formatCode="0.0%" sourceLinked="0"/>
              <c:spPr/>
              <c:txPr>
                <a:bodyPr wrap="square"/>
                <a:lstStyle/>
                <a:p>
                  <a:pPr>
                    <a:defRPr sz="1300" b="1" strike="noStrike" spc="-1">
                      <a:solidFill>
                        <a:srgbClr val="000080"/>
                      </a:solidFill>
                      <a:latin typeface="Arial"/>
                      <a:ea typeface="Arial"/>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8.1343330663521396E-2"/>
                  <c:y val="5.6288196749260597E-3"/>
                </c:manualLayout>
              </c:layout>
              <c:numFmt formatCode="0.0%" sourceLinked="0"/>
              <c:spPr/>
              <c:txPr>
                <a:bodyPr wrap="square"/>
                <a:lstStyle/>
                <a:p>
                  <a:pPr>
                    <a:defRPr sz="1300" b="1" strike="noStrike" spc="-1">
                      <a:solidFill>
                        <a:srgbClr val="000080"/>
                      </a:solidFill>
                      <a:latin typeface="Arial"/>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spPr/>
              <c:txPr>
                <a:bodyPr wrap="square"/>
                <a:lstStyle/>
                <a:p>
                  <a:pPr>
                    <a:defRPr sz="1300" b="1" strike="noStrike" spc="-1">
                      <a:solidFill>
                        <a:srgbClr val="000080"/>
                      </a:solidFill>
                      <a:latin typeface="Arial"/>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300" b="1" strike="noStrike" spc="-1">
                    <a:solidFill>
                      <a:srgbClr val="000080"/>
                    </a:solidFill>
                    <a:latin typeface="Arial"/>
                    <a:ea typeface="Arial"/>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Structure_2019-2020'!$C$7,'Asset Structure_2019-2020'!$G$7,'Asset Structure_2019-2020'!$K$7,'Asset Structure_2019-2020'!$S$7)</c:f>
              <c:numCache>
                <c:formatCode>0.0%</c:formatCode>
                <c:ptCount val="4"/>
                <c:pt idx="0">
                  <c:v>0.23977867979961501</c:v>
                </c:pt>
                <c:pt idx="1">
                  <c:v>0.48414129599670402</c:v>
                </c:pt>
                <c:pt idx="2">
                  <c:v>1.8969796894252499E-2</c:v>
                </c:pt>
                <c:pt idx="3">
                  <c:v>1.24858918272308E-3</c:v>
                </c:pt>
              </c:numCache>
            </c:numRef>
          </c:val>
        </c:ser>
        <c:ser>
          <c:idx val="2"/>
          <c:order val="2"/>
          <c:tx>
            <c:strRef>
              <c:f>'Asset Structure_2019-2020'!$B$10</c:f>
              <c:strCache>
                <c:ptCount val="1"/>
                <c:pt idx="0">
                  <c:v>Corporate bonds</c:v>
                </c:pt>
              </c:strCache>
            </c:strRef>
          </c:tx>
          <c:spPr>
            <a:solidFill>
              <a:srgbClr val="0066CC"/>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Lbls>
            <c:dLbl>
              <c:idx val="0"/>
              <c:spPr/>
              <c:txPr>
                <a:bodyPr wrap="square"/>
                <a:lstStyle/>
                <a:p>
                  <a:pPr>
                    <a:defRPr sz="1300" b="1" strike="noStrike" spc="-1">
                      <a:solidFill>
                        <a:srgbClr val="0066CC"/>
                      </a:solidFill>
                      <a:latin typeface="Arial"/>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1"/>
              <c:spPr/>
              <c:txPr>
                <a:bodyPr wrap="square"/>
                <a:lstStyle/>
                <a:p>
                  <a:pPr>
                    <a:defRPr sz="1300" b="1" strike="noStrike" spc="-1">
                      <a:solidFill>
                        <a:srgbClr val="0066CC"/>
                      </a:solidFill>
                      <a:latin typeface="Arial"/>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2"/>
              <c:layout>
                <c:manualLayout>
                  <c:x val="7.9309747396933403E-2"/>
                  <c:y val="-9.3813661248767707E-3"/>
                </c:manualLayout>
              </c:layout>
              <c:numFmt formatCode="0.0%" sourceLinked="0"/>
              <c:spPr/>
              <c:txPr>
                <a:bodyPr wrap="square"/>
                <a:lstStyle/>
                <a:p>
                  <a:pPr>
                    <a:defRPr sz="1300" b="1" strike="noStrike" spc="-1">
                      <a:solidFill>
                        <a:srgbClr val="0070C0"/>
                      </a:solidFill>
                      <a:latin typeface="Arial"/>
                      <a:ea typeface="Arial"/>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7.9309747396933403E-2"/>
                  <c:y val="5.6288196749260597E-3"/>
                </c:manualLayout>
              </c:layout>
              <c:numFmt formatCode="0.0%" sourceLinked="0"/>
              <c:spPr/>
              <c:txPr>
                <a:bodyPr wrap="square"/>
                <a:lstStyle/>
                <a:p>
                  <a:pPr>
                    <a:defRPr sz="1300" b="1" strike="noStrike" spc="-1">
                      <a:solidFill>
                        <a:srgbClr val="0070C0"/>
                      </a:solidFill>
                      <a:latin typeface="Arial"/>
                      <a:ea typeface="Arial"/>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300" b="1" strike="noStrike" spc="-1">
                    <a:solidFill>
                      <a:srgbClr val="0066CC"/>
                    </a:solidFill>
                    <a:latin typeface="Arial"/>
                    <a:ea typeface="Arial"/>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Structure_2019-2020'!$C$10,'Asset Structure_2019-2020'!$G$10,'Asset Structure_2019-2020'!$K$10,'Asset Structure_2019-2020'!$S$10)</c:f>
              <c:numCache>
                <c:formatCode>0.0%</c:formatCode>
                <c:ptCount val="4"/>
                <c:pt idx="0">
                  <c:v>6.58307427184383E-3</c:v>
                </c:pt>
                <c:pt idx="1">
                  <c:v>4.3522152117166897E-3</c:v>
                </c:pt>
                <c:pt idx="2">
                  <c:v>2.5255393205334001E-2</c:v>
                </c:pt>
                <c:pt idx="3">
                  <c:v>3.9825802165554598E-2</c:v>
                </c:pt>
              </c:numCache>
            </c:numRef>
          </c:val>
        </c:ser>
        <c:ser>
          <c:idx val="3"/>
          <c:order val="3"/>
          <c:tx>
            <c:strRef>
              <c:f>'Asset Structure_2019-2020'!$B$8</c:f>
              <c:strCache>
                <c:ptCount val="1"/>
                <c:pt idx="0">
                  <c:v>Municipal bonds</c:v>
                </c:pt>
              </c:strCache>
            </c:strRef>
          </c:tx>
          <c:spPr>
            <a:solidFill>
              <a:srgbClr val="99CCFF"/>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Structure_2019-2020'!$C$8,'Asset Structure_2019-2020'!$G$8,'Asset Structure_2019-2020'!$K$8,'Asset Structure_2019-2020'!$S$8)</c:f>
              <c:numCache>
                <c:formatCode>0.0%</c:formatCode>
                <c:ptCount val="4"/>
                <c:pt idx="0">
                  <c:v>0</c:v>
                </c:pt>
                <c:pt idx="1">
                  <c:v>0</c:v>
                </c:pt>
                <c:pt idx="2">
                  <c:v>0</c:v>
                </c:pt>
                <c:pt idx="3">
                  <c:v>0</c:v>
                </c:pt>
              </c:numCache>
            </c:numRef>
          </c:val>
        </c:ser>
        <c:ser>
          <c:idx val="4"/>
          <c:order val="4"/>
          <c:tx>
            <c:strRef>
              <c:f>'Asset Structure_2019-2020'!$B$12</c:f>
              <c:strCache>
                <c:ptCount val="1"/>
                <c:pt idx="0">
                  <c:v>Promissory notes</c:v>
                </c:pt>
              </c:strCache>
            </c:strRef>
          </c:tx>
          <c:spPr>
            <a:solidFill>
              <a:srgbClr val="A99BBD"/>
            </a:solidFill>
            <a:ln w="0">
              <a:noFill/>
            </a:ln>
          </c:spPr>
          <c:invertIfNegative val="0"/>
          <c:dPt>
            <c:idx val="0"/>
            <c:invertIfNegative val="0"/>
            <c:bubble3D val="0"/>
          </c:dPt>
          <c:dPt>
            <c:idx val="1"/>
            <c:invertIfNegative val="0"/>
            <c:bubble3D val="0"/>
          </c:dPt>
          <c:dPt>
            <c:idx val="2"/>
            <c:invertIfNegative val="0"/>
            <c:bubble3D val="0"/>
          </c:dPt>
          <c:dPt>
            <c:idx val="3"/>
            <c:invertIfNegative val="0"/>
            <c:bubble3D val="0"/>
          </c:dPt>
          <c:dLbls>
            <c:dLbl>
              <c:idx val="0"/>
              <c:spPr/>
              <c:txPr>
                <a:bodyPr wrap="square"/>
                <a:lstStyle/>
                <a:p>
                  <a:pPr>
                    <a:defRPr sz="1300" b="1" strike="noStrike" spc="-1">
                      <a:solidFill>
                        <a:srgbClr val="00000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1"/>
              <c:spPr/>
              <c:txPr>
                <a:bodyPr wrap="square"/>
                <a:lstStyle/>
                <a:p>
                  <a:pPr>
                    <a:defRPr sz="1300" b="1" strike="noStrike" spc="-1">
                      <a:solidFill>
                        <a:srgbClr val="00000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2"/>
              <c:spPr/>
              <c:txPr>
                <a:bodyPr wrap="square"/>
                <a:lstStyle/>
                <a:p>
                  <a:pPr>
                    <a:defRPr sz="1300" b="1" strike="noStrike" spc="-1">
                      <a:solidFill>
                        <a:srgbClr val="00000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3"/>
              <c:layout>
                <c:manualLayout>
                  <c:x val="7.9309747396933403E-2"/>
                  <c:y val="0"/>
                </c:manualLayout>
              </c:layout>
              <c:numFmt formatCode="0.0%" sourceLinked="0"/>
              <c:spPr/>
              <c:txPr>
                <a:bodyPr wrap="square"/>
                <a:lstStyle/>
                <a:p>
                  <a:pPr>
                    <a:defRPr sz="13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300" b="1" strike="noStrike" spc="-1">
                    <a:solidFill>
                      <a:srgbClr val="00000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Structure_2019-2020'!$C$12,'Asset Structure_2019-2020'!$G$12,'Asset Structure_2019-2020'!$K$12,'Asset Structure_2019-2020'!$S$12)</c:f>
              <c:numCache>
                <c:formatCode>0.0%</c:formatCode>
                <c:ptCount val="4"/>
                <c:pt idx="0">
                  <c:v>0</c:v>
                </c:pt>
                <c:pt idx="1">
                  <c:v>0</c:v>
                </c:pt>
                <c:pt idx="2">
                  <c:v>4.2966823399126202E-3</c:v>
                </c:pt>
                <c:pt idx="3">
                  <c:v>2.3271012826318899E-2</c:v>
                </c:pt>
              </c:numCache>
            </c:numRef>
          </c:val>
        </c:ser>
        <c:ser>
          <c:idx val="5"/>
          <c:order val="5"/>
          <c:tx>
            <c:strRef>
              <c:f>'Asset Structure_2019-2020'!$B$13</c:f>
              <c:strCache>
                <c:ptCount val="1"/>
                <c:pt idx="0">
                  <c:v>Mortgage Notes</c:v>
                </c:pt>
              </c:strCache>
            </c:strRef>
          </c:tx>
          <c:spPr>
            <a:solidFill>
              <a:srgbClr val="008080"/>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Structure_2019-2020'!$C$13,'Asset Structure_2019-2020'!$G$13,'Asset Structure_2019-2020'!$K$13,'Asset Structure_2019-2020'!$S$13)</c:f>
            </c:numRef>
          </c:val>
        </c:ser>
        <c:ser>
          <c:idx val="6"/>
          <c:order val="6"/>
          <c:tx>
            <c:strRef>
              <c:f>'Asset Structure_2019-2020'!$B$11</c:f>
              <c:strCache>
                <c:ptCount val="1"/>
                <c:pt idx="0">
                  <c:v>Savings certificates</c:v>
                </c:pt>
              </c:strCache>
            </c:strRef>
          </c:tx>
          <c:spPr>
            <a:solidFill>
              <a:srgbClr val="FF99CC"/>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Structure_2019-2020'!$C$11,'Asset Structure_2019-2020'!$G$11,'Asset Structure_2019-2020'!$K$11,'Asset Structure_2019-2020'!$S$11)</c:f>
            </c:numRef>
          </c:val>
        </c:ser>
        <c:ser>
          <c:idx val="7"/>
          <c:order val="7"/>
          <c:tx>
            <c:strRef>
              <c:f>'Asset Structure_2019-2020'!$B$14</c:f>
              <c:strCache>
                <c:ptCount val="1"/>
                <c:pt idx="0">
                  <c:v>Other securities &amp; derivatives</c:v>
                </c:pt>
              </c:strCache>
            </c:strRef>
          </c:tx>
          <c:spPr>
            <a:solidFill>
              <a:srgbClr val="CCCCFF"/>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Structure_2019-2020'!$C$14,'Asset Structure_2019-2020'!$G$14,'Asset Structure_2019-2020'!$K$14,'Asset Structure_2019-2020'!$S$14)</c:f>
              <c:numCache>
                <c:formatCode>0.0%</c:formatCode>
                <c:ptCount val="4"/>
                <c:pt idx="0">
                  <c:v>0</c:v>
                </c:pt>
                <c:pt idx="1">
                  <c:v>0</c:v>
                </c:pt>
                <c:pt idx="2">
                  <c:v>0</c:v>
                </c:pt>
                <c:pt idx="3">
                  <c:v>5.6733125701948E-3</c:v>
                </c:pt>
              </c:numCache>
            </c:numRef>
          </c:val>
        </c:ser>
        <c:ser>
          <c:idx val="8"/>
          <c:order val="8"/>
          <c:tx>
            <c:strRef>
              <c:f>'Asset Structure_2019-2020'!$B$5</c:f>
              <c:strCache>
                <c:ptCount val="1"/>
                <c:pt idx="0">
                  <c:v>Cash and bank deposits</c:v>
                </c:pt>
              </c:strCache>
            </c:strRef>
          </c:tx>
          <c:spPr>
            <a:solidFill>
              <a:srgbClr val="99CC00"/>
            </a:solidFill>
            <a:ln w="25560">
              <a:noFill/>
            </a:ln>
          </c:spPr>
          <c:invertIfNegative val="0"/>
          <c:dPt>
            <c:idx val="3"/>
            <c:invertIfNegative val="0"/>
            <c:bubble3D val="0"/>
          </c:dPt>
          <c:dLbls>
            <c:dLbl>
              <c:idx val="3"/>
              <c:spPr/>
              <c:txPr>
                <a:bodyPr wrap="square"/>
                <a:lstStyle/>
                <a:p>
                  <a:pPr>
                    <a:defRPr sz="1300" b="1" strike="noStrike" spc="-1">
                      <a:solidFill>
                        <a:srgbClr val="00330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300" b="1" strike="noStrike" spc="-1">
                    <a:solidFill>
                      <a:srgbClr val="00330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Structure_2019-2020'!$C$5,'Asset Structure_2019-2020'!$G$5,'Asset Structure_2019-2020'!$K$5,'Asset Structure_2019-2020'!$S$5)</c:f>
              <c:numCache>
                <c:formatCode>0.0%</c:formatCode>
                <c:ptCount val="4"/>
                <c:pt idx="0">
                  <c:v>0.32311177362813098</c:v>
                </c:pt>
                <c:pt idx="1">
                  <c:v>0.113191177969903</c:v>
                </c:pt>
                <c:pt idx="2">
                  <c:v>4.0400858901426397E-2</c:v>
                </c:pt>
                <c:pt idx="3">
                  <c:v>1.3435327564013401E-2</c:v>
                </c:pt>
              </c:numCache>
            </c:numRef>
          </c:val>
        </c:ser>
        <c:ser>
          <c:idx val="9"/>
          <c:order val="9"/>
          <c:tx>
            <c:strRef>
              <c:f>'Asset Structure_2019-2020'!$B$6</c:f>
              <c:strCache>
                <c:ptCount val="1"/>
                <c:pt idx="0">
                  <c:v>Bank metals</c:v>
                </c:pt>
              </c:strCache>
            </c:strRef>
          </c:tx>
          <c:spPr>
            <a:solidFill>
              <a:srgbClr val="FFCC00"/>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Structure_2019-2020'!$C$6,'Asset Structure_2019-2020'!$G$6,'Asset Structure_2019-2020'!$K$6,'Asset Structure_2019-2020'!$S$6)</c:f>
              <c:numCache>
                <c:formatCode>0.0%</c:formatCode>
                <c:ptCount val="4"/>
                <c:pt idx="0">
                  <c:v>9.0187463174141794E-3</c:v>
                </c:pt>
                <c:pt idx="1">
                  <c:v>0</c:v>
                </c:pt>
                <c:pt idx="2">
                  <c:v>8.1046317694323901E-5</c:v>
                </c:pt>
                <c:pt idx="3">
                  <c:v>8.2713187127639907E-6</c:v>
                </c:pt>
              </c:numCache>
            </c:numRef>
          </c:val>
        </c:ser>
        <c:ser>
          <c:idx val="10"/>
          <c:order val="10"/>
          <c:tx>
            <c:strRef>
              <c:f>'Asset Structure_2019-2020'!$B$4</c:f>
              <c:strCache>
                <c:ptCount val="1"/>
                <c:pt idx="0">
                  <c:v>Real estate</c:v>
                </c:pt>
              </c:strCache>
            </c:strRef>
          </c:tx>
          <c:spPr>
            <a:solidFill>
              <a:srgbClr val="333333"/>
            </a:solidFill>
            <a:ln w="25560">
              <a:noFill/>
            </a:ln>
          </c:spPr>
          <c:invertIfNegative val="0"/>
          <c:dPt>
            <c:idx val="3"/>
            <c:invertIfNegative val="0"/>
            <c:bubble3D val="0"/>
          </c:dPt>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Structure_2019-2020'!$C$4,'Asset Structure_2019-2020'!$G$4,'Asset Structure_2019-2020'!$K$4,'Asset Structure_2019-2020'!$S$4)</c:f>
              <c:numCache>
                <c:formatCode>0.0%</c:formatCode>
                <c:ptCount val="4"/>
                <c:pt idx="0">
                  <c:v>0</c:v>
                </c:pt>
                <c:pt idx="1">
                  <c:v>0</c:v>
                </c:pt>
                <c:pt idx="2">
                  <c:v>3.9685243678693203E-3</c:v>
                </c:pt>
                <c:pt idx="3">
                  <c:v>3.6352753333791399E-2</c:v>
                </c:pt>
              </c:numCache>
            </c:numRef>
          </c:val>
        </c:ser>
        <c:ser>
          <c:idx val="11"/>
          <c:order val="11"/>
          <c:tx>
            <c:strRef>
              <c:f>'Asset Structure_2019-2020'!$B$3</c:f>
              <c:strCache>
                <c:ptCount val="1"/>
                <c:pt idx="0">
                  <c:v>Other assets</c:v>
                </c:pt>
              </c:strCache>
            </c:strRef>
          </c:tx>
          <c:spPr>
            <a:solidFill>
              <a:srgbClr val="C0C0C0"/>
            </a:solidFill>
            <a:ln w="25560">
              <a:noFill/>
            </a:ln>
          </c:spPr>
          <c:invertIfNegative val="0"/>
          <c:dLbls>
            <c:numFmt formatCode="0.0%" sourceLinked="0"/>
            <c:spPr>
              <a:noFill/>
              <a:ln>
                <a:noFill/>
              </a:ln>
              <a:effectLst/>
            </c:spPr>
            <c:txPr>
              <a:bodyPr wrap="square"/>
              <a:lstStyle/>
              <a:p>
                <a:pPr>
                  <a:defRPr sz="1300" b="1" strike="noStrike" spc="-1">
                    <a:solidFill>
                      <a:srgbClr val="333333"/>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Structure_2019-2020'!$C$3,'Asset Structure_2019-2020'!$G$3,'Asset Structure_2019-2020'!$K$3,'Asset Structure_2019-2020'!$S$3)</c:f>
              <c:numCache>
                <c:formatCode>0.0%</c:formatCode>
                <c:ptCount val="4"/>
                <c:pt idx="0">
                  <c:v>4.5256350928427301E-2</c:v>
                </c:pt>
                <c:pt idx="1">
                  <c:v>4.38336434438793E-2</c:v>
                </c:pt>
                <c:pt idx="2">
                  <c:v>0.84329933987690697</c:v>
                </c:pt>
                <c:pt idx="3">
                  <c:v>0.84810667406732398</c:v>
                </c:pt>
              </c:numCache>
            </c:numRef>
          </c:val>
        </c:ser>
        <c:dLbls>
          <c:showLegendKey val="0"/>
          <c:showVal val="0"/>
          <c:showCatName val="0"/>
          <c:showSerName val="0"/>
          <c:showPercent val="0"/>
          <c:showBubbleSize val="0"/>
        </c:dLbls>
        <c:gapWidth val="150"/>
        <c:overlap val="100"/>
        <c:axId val="165283344"/>
        <c:axId val="165283904"/>
      </c:barChart>
      <c:catAx>
        <c:axId val="165283344"/>
        <c:scaling>
          <c:orientation val="minMax"/>
        </c:scaling>
        <c:delete val="0"/>
        <c:axPos val="b"/>
        <c:numFmt formatCode="General" sourceLinked="0"/>
        <c:majorTickMark val="out"/>
        <c:minorTickMark val="none"/>
        <c:tickLblPos val="nextTo"/>
        <c:spPr>
          <a:ln w="3240">
            <a:solidFill>
              <a:srgbClr val="000000"/>
            </a:solidFill>
            <a:round/>
          </a:ln>
        </c:spPr>
        <c:txPr>
          <a:bodyPr/>
          <a:lstStyle/>
          <a:p>
            <a:pPr>
              <a:defRPr sz="1200" b="1" i="1" strike="noStrike" spc="-1">
                <a:solidFill>
                  <a:srgbClr val="000000"/>
                </a:solidFill>
                <a:latin typeface="Arial"/>
                <a:ea typeface="Arial"/>
              </a:defRPr>
            </a:pPr>
            <a:endParaRPr lang="uk-UA"/>
          </a:p>
        </c:txPr>
        <c:crossAx val="165283904"/>
        <c:crosses val="autoZero"/>
        <c:auto val="1"/>
        <c:lblAlgn val="ctr"/>
        <c:lblOffset val="100"/>
        <c:noMultiLvlLbl val="0"/>
      </c:catAx>
      <c:valAx>
        <c:axId val="165283904"/>
        <c:scaling>
          <c:orientation val="minMax"/>
        </c:scaling>
        <c:delete val="0"/>
        <c:axPos val="l"/>
        <c:numFmt formatCode="0%" sourceLinked="0"/>
        <c:majorTickMark val="out"/>
        <c:minorTickMark val="none"/>
        <c:tickLblPos val="nextTo"/>
        <c:spPr>
          <a:ln w="3240">
            <a:solidFill>
              <a:srgbClr val="000000"/>
            </a:solidFill>
            <a:round/>
          </a:ln>
        </c:spPr>
        <c:txPr>
          <a:bodyPr/>
          <a:lstStyle/>
          <a:p>
            <a:pPr>
              <a:defRPr sz="1000" b="0" strike="noStrike" spc="-1">
                <a:solidFill>
                  <a:srgbClr val="000000"/>
                </a:solidFill>
                <a:latin typeface="Arial Cyr"/>
                <a:ea typeface="Arial Cyr"/>
              </a:defRPr>
            </a:pPr>
            <a:endParaRPr lang="uk-UA"/>
          </a:p>
        </c:txPr>
        <c:crossAx val="165283344"/>
        <c:crosses val="autoZero"/>
        <c:crossBetween val="between"/>
      </c:valAx>
      <c:spPr>
        <a:solidFill>
          <a:srgbClr val="FFFFFF"/>
        </a:solidFill>
        <a:ln w="25560">
          <a:noFill/>
        </a:ln>
      </c:spPr>
    </c:plotArea>
    <c:legend>
      <c:legendPos val="b"/>
      <c:layout>
        <c:manualLayout>
          <c:xMode val="edge"/>
          <c:yMode val="edge"/>
          <c:x val="8.2002021491383817E-2"/>
          <c:y val="0.77093036879483756"/>
          <c:w val="0.86169704284452475"/>
          <c:h val="0.21897659784979101"/>
        </c:manualLayout>
      </c:layout>
      <c:overlay val="0"/>
      <c:spPr>
        <a:solidFill>
          <a:srgbClr val="FFFFFF"/>
        </a:solidFill>
        <a:ln w="25560">
          <a:noFill/>
        </a:ln>
      </c:spPr>
      <c:txPr>
        <a:bodyPr/>
        <a:lstStyle/>
        <a:p>
          <a:pPr>
            <a:defRPr sz="1100" b="0" strike="noStrike" spc="-1">
              <a:solidFill>
                <a:srgbClr val="000000"/>
              </a:solidFill>
              <a:latin typeface="Arial"/>
              <a:ea typeface="Arial"/>
            </a:defRPr>
          </a:pPr>
          <a:endParaRPr lang="uk-UA"/>
        </a:p>
      </c:txPr>
    </c:legend>
    <c:plotVisOnly val="1"/>
    <c:dispBlanksAs val="gap"/>
    <c:showDLblsOverMax val="1"/>
  </c:chart>
  <c:spPr>
    <a:solidFill>
      <a:srgbClr val="FFFFFF"/>
    </a:solidFill>
    <a:ln w="3240">
      <a:solidFill>
        <a:srgbClr val="808080"/>
      </a:solidFill>
      <a:round/>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lang="uk-UA" sz="1400" b="1" strike="noStrike" spc="-1">
                <a:solidFill>
                  <a:srgbClr val="000000"/>
                </a:solidFill>
                <a:latin typeface="Arial Cyr"/>
                <a:ea typeface="Arial Cyr"/>
              </a:defRPr>
            </a:pPr>
            <a:r>
              <a:rPr lang="uk-UA" sz="1400" b="1" strike="noStrike" spc="-1">
                <a:solidFill>
                  <a:srgbClr val="000000"/>
                </a:solidFill>
                <a:latin typeface="Arial Cyr"/>
                <a:ea typeface="Arial Cyr"/>
              </a:rPr>
              <a:t>31.12.20</a:t>
            </a:r>
            <a:r>
              <a:rPr lang="en-US" sz="1400" b="1" strike="noStrike" spc="-1">
                <a:solidFill>
                  <a:srgbClr val="000000"/>
                </a:solidFill>
                <a:latin typeface="Arial Cyr"/>
                <a:ea typeface="Arial Cyr"/>
              </a:rPr>
              <a:t>20</a:t>
            </a:r>
            <a:endParaRPr lang="uk-UA" sz="1400" b="1" strike="noStrike" spc="-1">
              <a:solidFill>
                <a:srgbClr val="000000"/>
              </a:solidFill>
              <a:latin typeface="Arial Cyr"/>
              <a:ea typeface="Arial Cyr"/>
            </a:endParaRPr>
          </a:p>
        </c:rich>
      </c:tx>
      <c:layout>
        <c:manualLayout>
          <c:xMode val="edge"/>
          <c:yMode val="edge"/>
          <c:x val="0.41063077449526603"/>
          <c:y val="1.5734832918784501E-2"/>
        </c:manualLayout>
      </c:layout>
      <c:overlay val="0"/>
      <c:spPr>
        <a:noFill/>
        <a:ln w="25560">
          <a:noFill/>
        </a:ln>
      </c:spPr>
    </c:title>
    <c:autoTitleDeleted val="0"/>
    <c:plotArea>
      <c:layout>
        <c:manualLayout>
          <c:layoutTarget val="inner"/>
          <c:xMode val="edge"/>
          <c:yMode val="edge"/>
          <c:x val="0.101117828219459"/>
          <c:y val="8.6460473667135301E-2"/>
          <c:w val="0.87350290863465296"/>
          <c:h val="0.60506110089758802"/>
        </c:manualLayout>
      </c:layout>
      <c:barChart>
        <c:barDir val="col"/>
        <c:grouping val="percentStacked"/>
        <c:varyColors val="0"/>
        <c:ser>
          <c:idx val="0"/>
          <c:order val="0"/>
          <c:tx>
            <c:strRef>
              <c:f>'Asset Structure_2019-2020'!$B$9</c:f>
              <c:strCache>
                <c:ptCount val="1"/>
                <c:pt idx="0">
                  <c:v>Equities</c:v>
                </c:pt>
              </c:strCache>
            </c:strRef>
          </c:tx>
          <c:spPr>
            <a:solidFill>
              <a:srgbClr val="7030A0"/>
            </a:solidFill>
            <a:ln w="25560">
              <a:noFill/>
            </a:ln>
          </c:spPr>
          <c:invertIfNegative val="0"/>
          <c:dLbls>
            <c:numFmt formatCode="0.0%" sourceLinked="0"/>
            <c:spPr>
              <a:noFill/>
              <a:ln>
                <a:noFill/>
              </a:ln>
              <a:effectLst/>
            </c:spPr>
            <c:txPr>
              <a:bodyPr wrap="square"/>
              <a:lstStyle/>
              <a:p>
                <a:pPr>
                  <a:defRPr sz="1300" b="1" strike="noStrike" spc="-1">
                    <a:solidFill>
                      <a:srgbClr val="FFFFFF"/>
                    </a:solidFill>
                    <a:latin typeface="Arial"/>
                    <a:ea typeface="Arial"/>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Structure_2019-2020'!$D$9,'Asset Structure_2019-2020'!$H$9,'Asset Structure_2019-2020'!$L$9,'Asset Structure_2019-2020'!$T$9)</c:f>
              <c:numCache>
                <c:formatCode>0.0%</c:formatCode>
                <c:ptCount val="4"/>
                <c:pt idx="0">
                  <c:v>0.26844996913236202</c:v>
                </c:pt>
                <c:pt idx="1">
                  <c:v>0.259616235005032</c:v>
                </c:pt>
                <c:pt idx="2">
                  <c:v>6.6960832544189899E-2</c:v>
                </c:pt>
                <c:pt idx="3">
                  <c:v>2.5483021071849299E-2</c:v>
                </c:pt>
              </c:numCache>
            </c:numRef>
          </c:val>
        </c:ser>
        <c:ser>
          <c:idx val="1"/>
          <c:order val="1"/>
          <c:tx>
            <c:strRef>
              <c:f>'Asset Structure_2019-2020'!$B$7</c:f>
              <c:strCache>
                <c:ptCount val="1"/>
                <c:pt idx="0">
                  <c:v>State bonds (OVDP)</c:v>
                </c:pt>
              </c:strCache>
            </c:strRef>
          </c:tx>
          <c:spPr>
            <a:solidFill>
              <a:srgbClr val="CCFFFF"/>
            </a:solidFill>
            <a:ln w="25560">
              <a:noFill/>
            </a:ln>
          </c:spPr>
          <c:invertIfNegative val="0"/>
          <c:dPt>
            <c:idx val="1"/>
            <c:invertIfNegative val="0"/>
            <c:bubble3D val="0"/>
          </c:dPt>
          <c:dPt>
            <c:idx val="2"/>
            <c:invertIfNegative val="0"/>
            <c:bubble3D val="0"/>
          </c:dPt>
          <c:dPt>
            <c:idx val="3"/>
            <c:invertIfNegative val="0"/>
            <c:bubble3D val="0"/>
          </c:dPt>
          <c:dLbls>
            <c:dLbl>
              <c:idx val="1"/>
              <c:layout>
                <c:manualLayout>
                  <c:x val="-9.5222387996304599E-4"/>
                  <c:y val="-2.158207249178E-4"/>
                </c:manualLayout>
              </c:layout>
              <c:numFmt formatCode="0.0%" sourceLinked="0"/>
              <c:spPr/>
              <c:txPr>
                <a:bodyPr wrap="square"/>
                <a:lstStyle/>
                <a:p>
                  <a:pPr>
                    <a:defRPr sz="1300" b="1" strike="noStrike" spc="-1">
                      <a:solidFill>
                        <a:srgbClr val="000080"/>
                      </a:solidFill>
                      <a:latin typeface="Arial"/>
                      <a:ea typeface="Arial"/>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2"/>
              <c:layout>
                <c:manualLayout>
                  <c:x val="8.1343330663521396E-2"/>
                  <c:y val="5.6288196749260597E-3"/>
                </c:manualLayout>
              </c:layout>
              <c:numFmt formatCode="0.0%" sourceLinked="0"/>
              <c:spPr/>
              <c:txPr>
                <a:bodyPr wrap="square"/>
                <a:lstStyle/>
                <a:p>
                  <a:pPr>
                    <a:defRPr sz="1300" b="1" strike="noStrike" spc="-1">
                      <a:solidFill>
                        <a:srgbClr val="000080"/>
                      </a:solidFill>
                      <a:latin typeface="Arial"/>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spPr/>
              <c:txPr>
                <a:bodyPr wrap="square"/>
                <a:lstStyle/>
                <a:p>
                  <a:pPr>
                    <a:defRPr sz="1300" b="1" strike="noStrike" spc="-1">
                      <a:solidFill>
                        <a:srgbClr val="000080"/>
                      </a:solidFill>
                      <a:latin typeface="Arial"/>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300" b="1" strike="noStrike" spc="-1">
                    <a:solidFill>
                      <a:srgbClr val="000080"/>
                    </a:solidFill>
                    <a:latin typeface="Arial"/>
                    <a:ea typeface="Arial"/>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Structure_2019-2020'!$D$7,'Asset Structure_2019-2020'!$H$7,'Asset Structure_2019-2020'!$L$7,'Asset Structure_2019-2020'!$T$7)</c:f>
              <c:numCache>
                <c:formatCode>0.0%</c:formatCode>
                <c:ptCount val="4"/>
                <c:pt idx="0">
                  <c:v>0.32347662913799602</c:v>
                </c:pt>
                <c:pt idx="1">
                  <c:v>0.61109134396306697</c:v>
                </c:pt>
                <c:pt idx="2">
                  <c:v>3.7020669996881403E-2</c:v>
                </c:pt>
                <c:pt idx="3">
                  <c:v>7.6469857105769404E-3</c:v>
                </c:pt>
              </c:numCache>
            </c:numRef>
          </c:val>
        </c:ser>
        <c:ser>
          <c:idx val="2"/>
          <c:order val="2"/>
          <c:tx>
            <c:strRef>
              <c:f>'Asset Structure_2019-2020'!$B$10</c:f>
              <c:strCache>
                <c:ptCount val="1"/>
                <c:pt idx="0">
                  <c:v>Corporate bonds</c:v>
                </c:pt>
              </c:strCache>
            </c:strRef>
          </c:tx>
          <c:spPr>
            <a:solidFill>
              <a:srgbClr val="0066CC"/>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Lbls>
            <c:dLbl>
              <c:idx val="0"/>
              <c:spPr/>
              <c:txPr>
                <a:bodyPr wrap="square"/>
                <a:lstStyle/>
                <a:p>
                  <a:pPr>
                    <a:defRPr sz="1300" b="1" strike="noStrike" spc="-1">
                      <a:solidFill>
                        <a:srgbClr val="0066CC"/>
                      </a:solidFill>
                      <a:latin typeface="Arial"/>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1"/>
              <c:spPr/>
              <c:txPr>
                <a:bodyPr wrap="square"/>
                <a:lstStyle/>
                <a:p>
                  <a:pPr>
                    <a:defRPr sz="1300" b="1" strike="noStrike" spc="-1">
                      <a:solidFill>
                        <a:srgbClr val="0066CC"/>
                      </a:solidFill>
                      <a:latin typeface="Arial"/>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2"/>
              <c:layout>
                <c:manualLayout>
                  <c:x val="7.9309747396933403E-2"/>
                  <c:y val="-9.3813661248767707E-3"/>
                </c:manualLayout>
              </c:layout>
              <c:numFmt formatCode="0.0%" sourceLinked="0"/>
              <c:spPr/>
              <c:txPr>
                <a:bodyPr wrap="square"/>
                <a:lstStyle/>
                <a:p>
                  <a:pPr>
                    <a:defRPr sz="1300" b="1" strike="noStrike" spc="-1">
                      <a:solidFill>
                        <a:srgbClr val="0070C0"/>
                      </a:solidFill>
                      <a:latin typeface="Arial"/>
                      <a:ea typeface="Arial"/>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dLbl>
              <c:idx val="3"/>
              <c:layout>
                <c:manualLayout>
                  <c:x val="7.9309747396933403E-2"/>
                  <c:y val="5.6288196749260597E-3"/>
                </c:manualLayout>
              </c:layout>
              <c:numFmt formatCode="0.0%" sourceLinked="0"/>
              <c:spPr/>
              <c:txPr>
                <a:bodyPr wrap="square"/>
                <a:lstStyle/>
                <a:p>
                  <a:pPr>
                    <a:defRPr sz="1300" b="1" strike="noStrike" spc="-1">
                      <a:solidFill>
                        <a:srgbClr val="0070C0"/>
                      </a:solidFill>
                      <a:latin typeface="Arial"/>
                      <a:ea typeface="Arial"/>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300" b="1" strike="noStrike" spc="-1">
                    <a:solidFill>
                      <a:srgbClr val="0066CC"/>
                    </a:solidFill>
                    <a:latin typeface="Arial"/>
                    <a:ea typeface="Arial"/>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Structure_2019-2020'!$D$10,'Asset Structure_2019-2020'!$H$10,'Asset Structure_2019-2020'!$L$10,'Asset Structure_2019-2020'!$T$10)</c:f>
              <c:numCache>
                <c:formatCode>0.0%</c:formatCode>
                <c:ptCount val="4"/>
                <c:pt idx="0">
                  <c:v>4.1181277763262802E-2</c:v>
                </c:pt>
                <c:pt idx="1">
                  <c:v>5.0978921850682399E-3</c:v>
                </c:pt>
                <c:pt idx="2">
                  <c:v>3.6959445609000101E-2</c:v>
                </c:pt>
                <c:pt idx="3">
                  <c:v>3.2782392428095698E-2</c:v>
                </c:pt>
              </c:numCache>
            </c:numRef>
          </c:val>
        </c:ser>
        <c:ser>
          <c:idx val="3"/>
          <c:order val="3"/>
          <c:tx>
            <c:strRef>
              <c:f>'Asset Structure_2019-2020'!$B$8</c:f>
              <c:strCache>
                <c:ptCount val="1"/>
                <c:pt idx="0">
                  <c:v>Municipal bonds</c:v>
                </c:pt>
              </c:strCache>
            </c:strRef>
          </c:tx>
          <c:spPr>
            <a:solidFill>
              <a:srgbClr val="99CCFF"/>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Structure_2019-2020'!$D$8,'Asset Structure_2019-2020'!$H$8,'Asset Structure_2019-2020'!$L$8,'Asset Structure_2019-2020'!$T$8)</c:f>
              <c:numCache>
                <c:formatCode>0.0%</c:formatCode>
                <c:ptCount val="4"/>
                <c:pt idx="0">
                  <c:v>1.27793305263816E-2</c:v>
                </c:pt>
                <c:pt idx="1">
                  <c:v>0</c:v>
                </c:pt>
                <c:pt idx="2">
                  <c:v>2.0745420302238199E-3</c:v>
                </c:pt>
                <c:pt idx="3">
                  <c:v>5.1609013912566495E-4</c:v>
                </c:pt>
              </c:numCache>
            </c:numRef>
          </c:val>
        </c:ser>
        <c:ser>
          <c:idx val="4"/>
          <c:order val="4"/>
          <c:tx>
            <c:strRef>
              <c:f>'Asset Structure_2019-2020'!$B$12</c:f>
              <c:strCache>
                <c:ptCount val="1"/>
                <c:pt idx="0">
                  <c:v>Promissory notes</c:v>
                </c:pt>
              </c:strCache>
            </c:strRef>
          </c:tx>
          <c:spPr>
            <a:solidFill>
              <a:srgbClr val="A99BBD"/>
            </a:solidFill>
            <a:ln w="0">
              <a:noFill/>
            </a:ln>
          </c:spPr>
          <c:invertIfNegative val="0"/>
          <c:dPt>
            <c:idx val="0"/>
            <c:invertIfNegative val="0"/>
            <c:bubble3D val="0"/>
          </c:dPt>
          <c:dPt>
            <c:idx val="1"/>
            <c:invertIfNegative val="0"/>
            <c:bubble3D val="0"/>
          </c:dPt>
          <c:dPt>
            <c:idx val="2"/>
            <c:invertIfNegative val="0"/>
            <c:bubble3D val="0"/>
          </c:dPt>
          <c:dPt>
            <c:idx val="3"/>
            <c:invertIfNegative val="0"/>
            <c:bubble3D val="0"/>
          </c:dPt>
          <c:dLbls>
            <c:dLbl>
              <c:idx val="0"/>
              <c:spPr/>
              <c:txPr>
                <a:bodyPr wrap="square"/>
                <a:lstStyle/>
                <a:p>
                  <a:pPr>
                    <a:defRPr sz="1300" b="1" strike="noStrike" spc="-1">
                      <a:solidFill>
                        <a:srgbClr val="00000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1"/>
              <c:spPr/>
              <c:txPr>
                <a:bodyPr wrap="square"/>
                <a:lstStyle/>
                <a:p>
                  <a:pPr>
                    <a:defRPr sz="1300" b="1" strike="noStrike" spc="-1">
                      <a:solidFill>
                        <a:srgbClr val="00000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2"/>
              <c:spPr/>
              <c:txPr>
                <a:bodyPr wrap="square"/>
                <a:lstStyle/>
                <a:p>
                  <a:pPr>
                    <a:defRPr sz="1300" b="1" strike="noStrike" spc="-1">
                      <a:solidFill>
                        <a:srgbClr val="00000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dLbl>
              <c:idx val="3"/>
              <c:layout>
                <c:manualLayout>
                  <c:x val="7.9309747396933403E-2"/>
                  <c:y val="0"/>
                </c:manualLayout>
              </c:layout>
              <c:numFmt formatCode="0.0%" sourceLinked="0"/>
              <c:spPr/>
              <c:txPr>
                <a:bodyPr wrap="square"/>
                <a:lstStyle/>
                <a:p>
                  <a:pPr>
                    <a:defRPr sz="1300" b="1" strike="noStrike" spc="-1">
                      <a:solidFill>
                        <a:srgbClr val="000000"/>
                      </a:solidFill>
                      <a:latin typeface="Arial Cyr"/>
                    </a:defRPr>
                  </a:pPr>
                  <a:endParaRPr lang="uk-UA"/>
                </a:p>
              </c:txPr>
              <c:dLblPos val="ctr"/>
              <c:showLegendKey val="0"/>
              <c:showVal val="1"/>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300" b="1" strike="noStrike" spc="-1">
                    <a:solidFill>
                      <a:srgbClr val="00000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Structure_2019-2020'!$D$12,'Asset Structure_2019-2020'!$H$12,'Asset Structure_2019-2020'!$L$12,'Asset Structure_2019-2020'!$T$12)</c:f>
              <c:numCache>
                <c:formatCode>0.0%</c:formatCode>
                <c:ptCount val="4"/>
                <c:pt idx="0">
                  <c:v>0</c:v>
                </c:pt>
                <c:pt idx="1">
                  <c:v>0</c:v>
                </c:pt>
                <c:pt idx="2">
                  <c:v>1.2247749211099E-3</c:v>
                </c:pt>
                <c:pt idx="3">
                  <c:v>1.47803946413503E-2</c:v>
                </c:pt>
              </c:numCache>
            </c:numRef>
          </c:val>
        </c:ser>
        <c:ser>
          <c:idx val="5"/>
          <c:order val="5"/>
          <c:tx>
            <c:strRef>
              <c:f>'Asset Structure_2019-2020'!$B$13</c:f>
              <c:strCache>
                <c:ptCount val="1"/>
                <c:pt idx="0">
                  <c:v>Mortgage Notes</c:v>
                </c:pt>
              </c:strCache>
            </c:strRef>
          </c:tx>
          <c:spPr>
            <a:solidFill>
              <a:srgbClr val="008080"/>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Structure_2019-2020'!$D$13,'Asset Structure_2019-2020'!$H$13,'Asset Structure_2019-2020'!$L$13,'Asset Structure_2019-2020'!$T$13)</c:f>
            </c:numRef>
          </c:val>
        </c:ser>
        <c:ser>
          <c:idx val="6"/>
          <c:order val="6"/>
          <c:tx>
            <c:strRef>
              <c:f>'Asset Structure_2019-2020'!$B$11</c:f>
              <c:strCache>
                <c:ptCount val="1"/>
                <c:pt idx="0">
                  <c:v>Savings certificates</c:v>
                </c:pt>
              </c:strCache>
            </c:strRef>
          </c:tx>
          <c:spPr>
            <a:solidFill>
              <a:srgbClr val="FF99CC"/>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Structure_2019-2020'!$D$11,'Asset Structure_2019-2020'!$H$11,'Asset Structure_2019-2020'!$L$11,'Asset Structure_2019-2020'!$T$11)</c:f>
            </c:numRef>
          </c:val>
        </c:ser>
        <c:ser>
          <c:idx val="7"/>
          <c:order val="7"/>
          <c:tx>
            <c:strRef>
              <c:f>'Asset Structure_2019-2020'!$B$14</c:f>
              <c:strCache>
                <c:ptCount val="1"/>
                <c:pt idx="0">
                  <c:v>Other securities &amp; derivatives</c:v>
                </c:pt>
              </c:strCache>
            </c:strRef>
          </c:tx>
          <c:spPr>
            <a:solidFill>
              <a:srgbClr val="CCCCFF"/>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Structure_2019-2020'!$D$14,'Asset Structure_2019-2020'!$H$14,'Asset Structure_2019-2020'!$L$14,'Asset Structure_2019-2020'!$T$14)</c:f>
              <c:numCache>
                <c:formatCode>0.0%</c:formatCode>
                <c:ptCount val="4"/>
                <c:pt idx="0">
                  <c:v>0</c:v>
                </c:pt>
                <c:pt idx="1">
                  <c:v>0</c:v>
                </c:pt>
                <c:pt idx="2">
                  <c:v>9.2773439968863E-4</c:v>
                </c:pt>
                <c:pt idx="3">
                  <c:v>9.4769024458977308E-3</c:v>
                </c:pt>
              </c:numCache>
            </c:numRef>
          </c:val>
        </c:ser>
        <c:ser>
          <c:idx val="8"/>
          <c:order val="8"/>
          <c:tx>
            <c:strRef>
              <c:f>'Asset Structure_2019-2020'!$B$5</c:f>
              <c:strCache>
                <c:ptCount val="1"/>
                <c:pt idx="0">
                  <c:v>Cash and bank deposits</c:v>
                </c:pt>
              </c:strCache>
            </c:strRef>
          </c:tx>
          <c:spPr>
            <a:solidFill>
              <a:srgbClr val="99CC00"/>
            </a:solidFill>
            <a:ln w="25560">
              <a:noFill/>
            </a:ln>
          </c:spPr>
          <c:invertIfNegative val="0"/>
          <c:dPt>
            <c:idx val="3"/>
            <c:invertIfNegative val="0"/>
            <c:bubble3D val="0"/>
          </c:dPt>
          <c:dLbls>
            <c:dLbl>
              <c:idx val="3"/>
              <c:spPr/>
              <c:txPr>
                <a:bodyPr wrap="square"/>
                <a:lstStyle/>
                <a:p>
                  <a:pPr>
                    <a:defRPr sz="1300" b="1" strike="noStrike" spc="-1">
                      <a:solidFill>
                        <a:srgbClr val="003300"/>
                      </a:solidFill>
                      <a:latin typeface="Arial Cyr"/>
                    </a:defRPr>
                  </a:pPr>
                  <a:endParaRPr lang="uk-UA"/>
                </a:p>
              </c:txPr>
              <c:dLblPos val="ctr"/>
              <c:showLegendKey val="0"/>
              <c:showVal val="0"/>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300" b="1" strike="noStrike" spc="-1">
                    <a:solidFill>
                      <a:srgbClr val="003300"/>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Structure_2019-2020'!$D$5,'Asset Structure_2019-2020'!$H$5,'Asset Structure_2019-2020'!$L$5,'Asset Structure_2019-2020'!$T$5)</c:f>
              <c:numCache>
                <c:formatCode>0.0%</c:formatCode>
                <c:ptCount val="4"/>
                <c:pt idx="0">
                  <c:v>0.21037779990282901</c:v>
                </c:pt>
                <c:pt idx="1">
                  <c:v>9.12673405093367E-2</c:v>
                </c:pt>
                <c:pt idx="2">
                  <c:v>4.0973737447934498E-2</c:v>
                </c:pt>
                <c:pt idx="3">
                  <c:v>2.16955695756436E-2</c:v>
                </c:pt>
              </c:numCache>
            </c:numRef>
          </c:val>
        </c:ser>
        <c:ser>
          <c:idx val="9"/>
          <c:order val="9"/>
          <c:tx>
            <c:strRef>
              <c:f>'Asset Structure_2019-2020'!$B$6</c:f>
              <c:strCache>
                <c:ptCount val="1"/>
                <c:pt idx="0">
                  <c:v>Bank metals</c:v>
                </c:pt>
              </c:strCache>
            </c:strRef>
          </c:tx>
          <c:spPr>
            <a:solidFill>
              <a:srgbClr val="FFCC00"/>
            </a:solidFill>
            <a:ln w="25560">
              <a:noFill/>
            </a:ln>
          </c:spPr>
          <c:invertIfNegative val="0"/>
          <c:dLbls>
            <c:spPr>
              <a:noFill/>
              <a:ln>
                <a:noFill/>
              </a:ln>
              <a:effectLst/>
            </c:spPr>
            <c:txPr>
              <a:bodyPr wrap="square"/>
              <a:lstStyle/>
              <a:p>
                <a:pPr>
                  <a:defRPr sz="1000" b="0" strike="noStrike" spc="-1">
                    <a:solidFill>
                      <a:srgbClr val="000000"/>
                    </a:solidFill>
                    <a:latin typeface="Arial Cyr"/>
                    <a:ea typeface="Arial Cyr"/>
                  </a:defRPr>
                </a:pPr>
                <a:endParaRPr lang="uk-UA"/>
              </a:p>
            </c:txPr>
            <c:dLblPos val="ct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Structure_2019-2020'!$D$6,'Asset Structure_2019-2020'!$H$6,'Asset Structure_2019-2020'!$L$6,'Asset Structure_2019-2020'!$T$6)</c:f>
              <c:numCache>
                <c:formatCode>0.0%</c:formatCode>
                <c:ptCount val="4"/>
                <c:pt idx="0">
                  <c:v>1.03105931384235E-2</c:v>
                </c:pt>
                <c:pt idx="1">
                  <c:v>0</c:v>
                </c:pt>
                <c:pt idx="2">
                  <c:v>1.8083189954357201E-4</c:v>
                </c:pt>
                <c:pt idx="3">
                  <c:v>1.0072357597512201E-5</c:v>
                </c:pt>
              </c:numCache>
            </c:numRef>
          </c:val>
        </c:ser>
        <c:ser>
          <c:idx val="10"/>
          <c:order val="10"/>
          <c:tx>
            <c:strRef>
              <c:f>'Asset Structure_2019-2020'!$B$4</c:f>
              <c:strCache>
                <c:ptCount val="1"/>
                <c:pt idx="0">
                  <c:v>Real estate</c:v>
                </c:pt>
              </c:strCache>
            </c:strRef>
          </c:tx>
          <c:spPr>
            <a:solidFill>
              <a:srgbClr val="333333"/>
            </a:solidFill>
            <a:ln w="25560">
              <a:noFill/>
            </a:ln>
          </c:spPr>
          <c:invertIfNegative val="0"/>
          <c:dPt>
            <c:idx val="3"/>
            <c:invertIfNegative val="0"/>
            <c:bubble3D val="0"/>
          </c:dPt>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Structure_2019-2020'!$D$4,'Asset Structure_2019-2020'!$H$4,'Asset Structure_2019-2020'!$L$4,'Asset Structure_2019-2020'!$T$4)</c:f>
              <c:numCache>
                <c:formatCode>0.0%</c:formatCode>
                <c:ptCount val="4"/>
                <c:pt idx="0">
                  <c:v>0</c:v>
                </c:pt>
                <c:pt idx="1">
                  <c:v>0</c:v>
                </c:pt>
                <c:pt idx="2">
                  <c:v>1.1479039336507299E-2</c:v>
                </c:pt>
                <c:pt idx="3">
                  <c:v>2.9033512743962899E-2</c:v>
                </c:pt>
              </c:numCache>
            </c:numRef>
          </c:val>
        </c:ser>
        <c:ser>
          <c:idx val="11"/>
          <c:order val="11"/>
          <c:tx>
            <c:strRef>
              <c:f>'Asset Structure_2019-2020'!$B$3</c:f>
              <c:strCache>
                <c:ptCount val="1"/>
                <c:pt idx="0">
                  <c:v>Other assets</c:v>
                </c:pt>
              </c:strCache>
            </c:strRef>
          </c:tx>
          <c:spPr>
            <a:solidFill>
              <a:srgbClr val="C0C0C0"/>
            </a:solidFill>
            <a:ln w="25560">
              <a:noFill/>
            </a:ln>
          </c:spPr>
          <c:invertIfNegative val="0"/>
          <c:dLbls>
            <c:numFmt formatCode="0.0%" sourceLinked="0"/>
            <c:spPr>
              <a:noFill/>
              <a:ln>
                <a:noFill/>
              </a:ln>
              <a:effectLst/>
            </c:spPr>
            <c:txPr>
              <a:bodyPr wrap="square"/>
              <a:lstStyle/>
              <a:p>
                <a:pPr>
                  <a:defRPr sz="1300" b="1" strike="noStrike" spc="-1">
                    <a:solidFill>
                      <a:srgbClr val="333333"/>
                    </a:solidFill>
                    <a:latin typeface="Arial Cyr"/>
                    <a:ea typeface="Arial Cyr"/>
                  </a:defRPr>
                </a:pPr>
                <a:endParaRPr lang="uk-UA"/>
              </a:p>
            </c:txPr>
            <c:dLblPos val="ctr"/>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 Structure_2019-2020'!$B$2,'Asset Structure_2019-2020'!$F$2,'Asset Structure_2019-2020'!$J$2,'Asset Structure_2019-2020'!$R$2)</c:f>
              <c:strCache>
                <c:ptCount val="4"/>
                <c:pt idx="0">
                  <c:v>Open-ended</c:v>
                </c:pt>
                <c:pt idx="1">
                  <c:v>Interval</c:v>
                </c:pt>
                <c:pt idx="2">
                  <c:v>Closed-end (ex.venture)</c:v>
                </c:pt>
                <c:pt idx="3">
                  <c:v>Venture</c:v>
                </c:pt>
              </c:strCache>
            </c:strRef>
          </c:cat>
          <c:val>
            <c:numRef>
              <c:f>('Asset Structure_2019-2020'!$D$3,'Asset Structure_2019-2020'!$H$3,'Asset Structure_2019-2020'!$L$3,'Asset Structure_2019-2020'!$T$3)</c:f>
              <c:numCache>
                <c:formatCode>0.0%</c:formatCode>
                <c:ptCount val="4"/>
                <c:pt idx="0">
                  <c:v>0.13342440039874501</c:v>
                </c:pt>
                <c:pt idx="1">
                  <c:v>3.2927188337496499E-2</c:v>
                </c:pt>
                <c:pt idx="2">
                  <c:v>0.80219839181492103</c:v>
                </c:pt>
                <c:pt idx="3">
                  <c:v>0.85857505888590002</c:v>
                </c:pt>
              </c:numCache>
            </c:numRef>
          </c:val>
        </c:ser>
        <c:dLbls>
          <c:showLegendKey val="0"/>
          <c:showVal val="0"/>
          <c:showCatName val="0"/>
          <c:showSerName val="0"/>
          <c:showPercent val="0"/>
          <c:showBubbleSize val="0"/>
        </c:dLbls>
        <c:gapWidth val="150"/>
        <c:overlap val="100"/>
        <c:axId val="165292864"/>
        <c:axId val="165293424"/>
      </c:barChart>
      <c:catAx>
        <c:axId val="165292864"/>
        <c:scaling>
          <c:orientation val="minMax"/>
        </c:scaling>
        <c:delete val="0"/>
        <c:axPos val="b"/>
        <c:numFmt formatCode="General" sourceLinked="0"/>
        <c:majorTickMark val="out"/>
        <c:minorTickMark val="none"/>
        <c:tickLblPos val="nextTo"/>
        <c:spPr>
          <a:ln w="3240">
            <a:solidFill>
              <a:srgbClr val="000000"/>
            </a:solidFill>
            <a:round/>
          </a:ln>
        </c:spPr>
        <c:txPr>
          <a:bodyPr/>
          <a:lstStyle/>
          <a:p>
            <a:pPr>
              <a:defRPr sz="1200" b="1" i="1" strike="noStrike" spc="-1">
                <a:solidFill>
                  <a:srgbClr val="000000"/>
                </a:solidFill>
                <a:latin typeface="Arial"/>
                <a:ea typeface="Arial"/>
              </a:defRPr>
            </a:pPr>
            <a:endParaRPr lang="uk-UA"/>
          </a:p>
        </c:txPr>
        <c:crossAx val="165293424"/>
        <c:crosses val="autoZero"/>
        <c:auto val="1"/>
        <c:lblAlgn val="ctr"/>
        <c:lblOffset val="100"/>
        <c:noMultiLvlLbl val="0"/>
      </c:catAx>
      <c:valAx>
        <c:axId val="165293424"/>
        <c:scaling>
          <c:orientation val="minMax"/>
        </c:scaling>
        <c:delete val="0"/>
        <c:axPos val="l"/>
        <c:numFmt formatCode="0%" sourceLinked="0"/>
        <c:majorTickMark val="out"/>
        <c:minorTickMark val="none"/>
        <c:tickLblPos val="nextTo"/>
        <c:spPr>
          <a:ln w="3240">
            <a:solidFill>
              <a:srgbClr val="000000"/>
            </a:solidFill>
            <a:round/>
          </a:ln>
        </c:spPr>
        <c:txPr>
          <a:bodyPr/>
          <a:lstStyle/>
          <a:p>
            <a:pPr>
              <a:defRPr sz="1000" b="0" strike="noStrike" spc="-1">
                <a:solidFill>
                  <a:srgbClr val="000000"/>
                </a:solidFill>
                <a:latin typeface="Arial Cyr"/>
                <a:ea typeface="Arial Cyr"/>
              </a:defRPr>
            </a:pPr>
            <a:endParaRPr lang="uk-UA"/>
          </a:p>
        </c:txPr>
        <c:crossAx val="165292864"/>
        <c:crosses val="autoZero"/>
        <c:crossBetween val="between"/>
      </c:valAx>
      <c:spPr>
        <a:solidFill>
          <a:srgbClr val="FFFFFF"/>
        </a:solidFill>
        <a:ln w="25560">
          <a:noFill/>
        </a:ln>
      </c:spPr>
    </c:plotArea>
    <c:legend>
      <c:legendPos val="b"/>
      <c:layout>
        <c:manualLayout>
          <c:xMode val="edge"/>
          <c:yMode val="edge"/>
          <c:x val="9.251510116976637E-2"/>
          <c:y val="0.77093038184228502"/>
          <c:w val="0.89954412968670194"/>
          <c:h val="0.21897659784979101"/>
        </c:manualLayout>
      </c:layout>
      <c:overlay val="0"/>
      <c:spPr>
        <a:solidFill>
          <a:srgbClr val="FFFFFF"/>
        </a:solidFill>
        <a:ln w="25560">
          <a:noFill/>
        </a:ln>
      </c:spPr>
      <c:txPr>
        <a:bodyPr/>
        <a:lstStyle/>
        <a:p>
          <a:pPr>
            <a:defRPr sz="1100" b="0" strike="noStrike" spc="-1">
              <a:solidFill>
                <a:srgbClr val="000000"/>
              </a:solidFill>
              <a:latin typeface="Arial"/>
              <a:ea typeface="Arial"/>
            </a:defRPr>
          </a:pPr>
          <a:endParaRPr lang="uk-UA"/>
        </a:p>
      </c:txPr>
    </c:legend>
    <c:plotVisOnly val="1"/>
    <c:dispBlanksAs val="gap"/>
    <c:showDLblsOverMax val="1"/>
  </c:chart>
  <c:spPr>
    <a:solidFill>
      <a:srgbClr val="FFFFFF"/>
    </a:solidFill>
    <a:ln w="3240">
      <a:solidFill>
        <a:srgbClr val="808080"/>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0.19556163788693962"/>
          <c:y val="0"/>
          <c:w val="0.57719835568276956"/>
          <c:h val="0.97665887722533384"/>
        </c:manualLayout>
      </c:layout>
      <c:pieChart>
        <c:varyColors val="1"/>
        <c:ser>
          <c:idx val="0"/>
          <c:order val="0"/>
          <c:spPr>
            <a:solidFill>
              <a:srgbClr val="4F81BD"/>
            </a:solidFill>
            <a:ln w="0">
              <a:noFill/>
            </a:ln>
          </c:spPr>
          <c:explosion val="14"/>
          <c:dPt>
            <c:idx val="0"/>
            <c:bubble3D val="0"/>
            <c:spPr>
              <a:solidFill>
                <a:srgbClr val="3E6595"/>
              </a:solidFill>
              <a:ln w="0">
                <a:noFill/>
              </a:ln>
            </c:spPr>
          </c:dPt>
          <c:dPt>
            <c:idx val="1"/>
            <c:bubble3D val="0"/>
            <c:spPr>
              <a:solidFill>
                <a:srgbClr val="4978B1"/>
              </a:solidFill>
              <a:ln w="0">
                <a:noFill/>
              </a:ln>
            </c:spPr>
          </c:dPt>
          <c:dPt>
            <c:idx val="2"/>
            <c:bubble3D val="0"/>
            <c:spPr>
              <a:solidFill>
                <a:srgbClr val="7E9BC7"/>
              </a:solidFill>
              <a:ln w="0">
                <a:noFill/>
              </a:ln>
            </c:spPr>
          </c:dPt>
          <c:dPt>
            <c:idx val="3"/>
            <c:bubble3D val="0"/>
            <c:spPr>
              <a:solidFill>
                <a:srgbClr val="B5C3DB"/>
              </a:solidFill>
              <a:ln w="0">
                <a:noFill/>
              </a:ln>
            </c:spPr>
          </c:dPt>
          <c:dLbls>
            <c:dLbl>
              <c:idx val="0"/>
              <c:layout>
                <c:manualLayout>
                  <c:x val="-2.3863059858074295E-2"/>
                  <c:y val="-9.4215147548975489E-2"/>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1"/>
              <c:layout>
                <c:manualLayout>
                  <c:x val="-9.721875041655743E-17"/>
                  <c:y val="4.0377920378132252E-2"/>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2"/>
              <c:layout>
                <c:manualLayout>
                  <c:x val="-1.5908706572049531E-2"/>
                  <c:y val="0.17945742390281047"/>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3"/>
              <c:numFmt formatCode="0.0%" sourceLinked="0"/>
              <c:spPr/>
              <c:txPr>
                <a:bodyPr wrap="square"/>
                <a:lstStyle/>
                <a:p>
                  <a:pPr>
                    <a:defRPr sz="120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2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'Fund Types'!$Q$11:$T$11</c:f>
              <c:strCache>
                <c:ptCount val="4"/>
                <c:pt idx="0">
                  <c:v>Open-ended</c:v>
                </c:pt>
                <c:pt idx="1">
                  <c:v>Interval</c:v>
                </c:pt>
                <c:pt idx="2">
                  <c:v>Closed-end (ex. venture)</c:v>
                </c:pt>
                <c:pt idx="3">
                  <c:v>Venture</c:v>
                </c:pt>
              </c:strCache>
            </c:strRef>
          </c:cat>
          <c:val>
            <c:numRef>
              <c:f>'Fund Types'!$Q$12:$T$12</c:f>
              <c:numCache>
                <c:formatCode>General</c:formatCode>
                <c:ptCount val="4"/>
                <c:pt idx="0">
                  <c:v>17</c:v>
                </c:pt>
                <c:pt idx="1">
                  <c:v>20</c:v>
                </c:pt>
                <c:pt idx="2">
                  <c:v>79</c:v>
                </c:pt>
                <c:pt idx="3">
                  <c:v>1362</c:v>
                </c:pt>
              </c:numCache>
            </c:numRef>
          </c:val>
        </c:ser>
        <c:dLbls>
          <c:showLegendKey val="0"/>
          <c:showVal val="0"/>
          <c:showCatName val="0"/>
          <c:showSerName val="0"/>
          <c:showPercent val="0"/>
          <c:showBubbleSize val="0"/>
          <c:showLeaderLines val="0"/>
        </c:dLbls>
        <c:firstSliceAng val="81"/>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0"/>
        <c:ser>
          <c:idx val="0"/>
          <c:order val="0"/>
          <c:spPr>
            <a:solidFill>
              <a:srgbClr val="00CCFF"/>
            </a:solidFill>
            <a:ln w="12600">
              <a:solidFill>
                <a:srgbClr val="000000"/>
              </a:solidFill>
              <a:round/>
            </a:ln>
          </c:spPr>
          <c:invertIfNegative val="0"/>
          <c:dPt>
            <c:idx val="0"/>
            <c:invertIfNegative val="0"/>
            <c:bubble3D val="0"/>
          </c:dPt>
          <c:dLbls>
            <c:dLbl>
              <c:idx val="0"/>
              <c:numFmt formatCode="General" sourceLinked="0"/>
              <c:spPr/>
              <c:txPr>
                <a:bodyPr wrap="square"/>
                <a:lstStyle/>
                <a:p>
                  <a:pPr>
                    <a:defRPr sz="125" b="1" strike="noStrike" spc="-1">
                      <a:solidFill>
                        <a:srgbClr val="000080"/>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numFmt formatCode="General" sourceLinked="0"/>
            <c:spPr>
              <a:noFill/>
              <a:ln>
                <a:noFill/>
              </a:ln>
              <a:effectLst/>
            </c:spPr>
            <c:txPr>
              <a:bodyPr wrap="square"/>
              <a:lstStyle/>
              <a:p>
                <a:pPr>
                  <a:defRPr sz="125" b="1" strike="noStrike" spc="-1">
                    <a:solidFill>
                      <a:srgbClr val="00008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0</c15:sqref>
                        </c15:formulaRef>
                      </c:ext>
                    </c:extLst>
                    <c:strCache>
                      <c:ptCount val="1"/>
                      <c:pt idx="0">
                        <c:v>За 3 квартал</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ser>
          <c:idx val="1"/>
          <c:order val="1"/>
          <c:spPr>
            <a:solidFill>
              <a:srgbClr val="FF9900"/>
            </a:solidFill>
            <a:ln w="12600">
              <a:solidFill>
                <a:srgbClr val="000000"/>
              </a:solidFill>
              <a:round/>
            </a:ln>
          </c:spPr>
          <c:invertIfNegative val="0"/>
          <c:dLbls>
            <c:numFmt formatCode="General" sourceLinked="0"/>
            <c:spPr>
              <a:noFill/>
              <a:ln>
                <a:noFill/>
              </a:ln>
              <a:effectLst/>
            </c:spPr>
            <c:txPr>
              <a:bodyPr wrap="square"/>
              <a:lstStyle/>
              <a:p>
                <a:pPr>
                  <a:defRPr sz="125" b="1" strike="noStrike" spc="-1">
                    <a:solidFill>
                      <a:srgbClr val="333333"/>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1</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1</c15:sqref>
                        </c15:formulaRef>
                      </c:ext>
                    </c:extLst>
                    <c:strCache>
                      <c:ptCount val="1"/>
                      <c:pt idx="0">
                        <c:v>За 9 місяців з початку року</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165296784"/>
        <c:axId val="245830288"/>
      </c:barChart>
      <c:catAx>
        <c:axId val="165296784"/>
        <c:scaling>
          <c:orientation val="minMax"/>
        </c:scaling>
        <c:delete val="0"/>
        <c:axPos val="b"/>
        <c:numFmt formatCode="General" sourceLinked="0"/>
        <c:majorTickMark val="out"/>
        <c:minorTickMark val="none"/>
        <c:tickLblPos val="nextTo"/>
        <c:spPr>
          <a:ln w="3240">
            <a:solidFill>
              <a:srgbClr val="000000"/>
            </a:solidFill>
            <a:round/>
          </a:ln>
        </c:spPr>
        <c:txPr>
          <a:bodyPr rot="-2820000"/>
          <a:lstStyle/>
          <a:p>
            <a:pPr>
              <a:defRPr sz="150" b="1" strike="noStrike" spc="-1">
                <a:solidFill>
                  <a:srgbClr val="000000"/>
                </a:solidFill>
                <a:latin typeface="Arial Cyr"/>
                <a:ea typeface="Arial Cyr"/>
              </a:defRPr>
            </a:pPr>
            <a:endParaRPr lang="uk-UA"/>
          </a:p>
        </c:txPr>
        <c:crossAx val="245830288"/>
        <c:crosses val="autoZero"/>
        <c:auto val="1"/>
        <c:lblAlgn val="ctr"/>
        <c:lblOffset val="100"/>
        <c:noMultiLvlLbl val="0"/>
      </c:catAx>
      <c:valAx>
        <c:axId val="245830288"/>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175" b="0" strike="noStrike" spc="-1">
                <a:solidFill>
                  <a:srgbClr val="000000"/>
                </a:solidFill>
                <a:latin typeface="Arial Cyr"/>
                <a:ea typeface="Arial Cyr"/>
              </a:defRPr>
            </a:pPr>
            <a:endParaRPr lang="uk-UA"/>
          </a:p>
        </c:txPr>
        <c:crossAx val="165296784"/>
        <c:crosses val="autoZero"/>
        <c:crossBetween val="between"/>
      </c:valAx>
      <c:spPr>
        <a:solidFill>
          <a:srgbClr val="C0C0C0"/>
        </a:solidFill>
        <a:ln w="12600">
          <a:solidFill>
            <a:srgbClr val="808080"/>
          </a:solidFill>
          <a:round/>
        </a:ln>
      </c:spPr>
    </c:plotArea>
    <c:legend>
      <c:legendPos val="r"/>
      <c:overlay val="0"/>
      <c:spPr>
        <a:solidFill>
          <a:srgbClr val="FFFFFF"/>
        </a:solidFill>
        <a:ln w="3240">
          <a:solidFill>
            <a:srgbClr val="000000"/>
          </a:solidFill>
          <a:round/>
        </a:ln>
      </c:spPr>
      <c:txPr>
        <a:bodyPr/>
        <a:lstStyle/>
        <a:p>
          <a:pPr>
            <a:defRPr sz="1100" b="0"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1"/>
        <c:ser>
          <c:idx val="0"/>
          <c:order val="0"/>
          <c:spPr>
            <a:solidFill>
              <a:srgbClr val="9999FF"/>
            </a:solidFill>
            <a:ln w="12600">
              <a:solidFill>
                <a:srgbClr val="000000"/>
              </a:solidFill>
              <a:round/>
            </a:ln>
          </c:spPr>
          <c:invertIfNegative val="0"/>
          <c:dPt>
            <c:idx val="0"/>
            <c:invertIfNegative val="1"/>
            <c:bubble3D val="0"/>
          </c:dPt>
          <c:dLbls>
            <c:dLbl>
              <c:idx val="0"/>
              <c:numFmt formatCode="General" sourceLinked="0"/>
              <c:spPr/>
              <c:txPr>
                <a:bodyPr wrap="square"/>
                <a:lstStyle/>
                <a:p>
                  <a:pPr>
                    <a:defRPr sz="200" b="1"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numFmt formatCode="General" sourceLinked="0"/>
            <c:spPr>
              <a:noFill/>
              <a:ln>
                <a:noFill/>
              </a:ln>
              <a:effectLst/>
            </c:spPr>
            <c:txPr>
              <a:bodyPr wrap="square"/>
              <a:lstStyle/>
              <a:p>
                <a:pPr>
                  <a:defRPr sz="200" b="1"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245832528"/>
        <c:axId val="245833088"/>
      </c:barChart>
      <c:catAx>
        <c:axId val="245832528"/>
        <c:scaling>
          <c:orientation val="minMax"/>
        </c:scaling>
        <c:delete val="0"/>
        <c:axPos val="b"/>
        <c:numFmt formatCode="General" sourceLinked="0"/>
        <c:majorTickMark val="out"/>
        <c:minorTickMark val="none"/>
        <c:tickLblPos val="nextTo"/>
        <c:spPr>
          <a:ln w="3240">
            <a:solidFill>
              <a:srgbClr val="000000"/>
            </a:solidFill>
            <a:round/>
          </a:ln>
        </c:spPr>
        <c:txPr>
          <a:bodyPr rot="-3600000"/>
          <a:lstStyle/>
          <a:p>
            <a:pPr>
              <a:defRPr sz="200" b="1" strike="noStrike" spc="-1">
                <a:solidFill>
                  <a:srgbClr val="000000"/>
                </a:solidFill>
                <a:latin typeface="Arial Cyr"/>
                <a:ea typeface="Arial Cyr"/>
              </a:defRPr>
            </a:pPr>
            <a:endParaRPr lang="uk-UA"/>
          </a:p>
        </c:txPr>
        <c:crossAx val="245833088"/>
        <c:crosses val="autoZero"/>
        <c:auto val="1"/>
        <c:lblAlgn val="ctr"/>
        <c:lblOffset val="100"/>
        <c:noMultiLvlLbl val="0"/>
      </c:catAx>
      <c:valAx>
        <c:axId val="245833088"/>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200" b="0" strike="noStrike" spc="-1">
                <a:solidFill>
                  <a:srgbClr val="000000"/>
                </a:solidFill>
                <a:latin typeface="Arial Cyr"/>
                <a:ea typeface="Arial Cyr"/>
              </a:defRPr>
            </a:pPr>
            <a:endParaRPr lang="uk-UA"/>
          </a:p>
        </c:txPr>
        <c:crossAx val="245832528"/>
        <c:crosses val="autoZero"/>
        <c:crossBetween val="between"/>
      </c:valAx>
      <c:spPr>
        <a:solidFill>
          <a:srgbClr val="C0C0C0"/>
        </a:solid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0"/>
        <c:ser>
          <c:idx val="0"/>
          <c:order val="0"/>
          <c:spPr>
            <a:solidFill>
              <a:srgbClr val="9999FF"/>
            </a:solidFill>
            <a:ln w="12600">
              <a:solidFill>
                <a:srgbClr val="000000"/>
              </a:solidFill>
              <a:round/>
            </a:ln>
          </c:spPr>
          <c:invertIfNegative val="0"/>
          <c:dLbls>
            <c:numFmt formatCode="General" sourceLinked="0"/>
            <c:spPr>
              <a:noFill/>
              <a:ln>
                <a:noFill/>
              </a:ln>
              <a:effectLst/>
            </c:spPr>
            <c:txPr>
              <a:bodyPr wrap="square"/>
              <a:lstStyle/>
              <a:p>
                <a:pPr>
                  <a:defRPr sz="200" b="0"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245835328"/>
        <c:axId val="245835888"/>
      </c:barChart>
      <c:catAx>
        <c:axId val="245835328"/>
        <c:scaling>
          <c:orientation val="minMax"/>
        </c:scaling>
        <c:delete val="0"/>
        <c:axPos val="b"/>
        <c:numFmt formatCode="General" sourceLinked="0"/>
        <c:majorTickMark val="out"/>
        <c:minorTickMark val="none"/>
        <c:tickLblPos val="nextTo"/>
        <c:spPr>
          <a:ln w="3240">
            <a:solidFill>
              <a:srgbClr val="000000"/>
            </a:solidFill>
            <a:round/>
          </a:ln>
        </c:spPr>
        <c:txPr>
          <a:bodyPr/>
          <a:lstStyle/>
          <a:p>
            <a:pPr>
              <a:defRPr sz="175" b="0" strike="noStrike" spc="-1">
                <a:solidFill>
                  <a:srgbClr val="000000"/>
                </a:solidFill>
                <a:latin typeface="Arial Cyr"/>
                <a:ea typeface="Arial Cyr"/>
              </a:defRPr>
            </a:pPr>
            <a:endParaRPr lang="uk-UA"/>
          </a:p>
        </c:txPr>
        <c:crossAx val="245835888"/>
        <c:crosses val="autoZero"/>
        <c:auto val="1"/>
        <c:lblAlgn val="ctr"/>
        <c:lblOffset val="100"/>
        <c:noMultiLvlLbl val="0"/>
      </c:catAx>
      <c:valAx>
        <c:axId val="245835888"/>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175" b="0" strike="noStrike" spc="-1">
                <a:solidFill>
                  <a:srgbClr val="000000"/>
                </a:solidFill>
                <a:latin typeface="Arial Cyr"/>
                <a:ea typeface="Arial Cyr"/>
              </a:defRPr>
            </a:pPr>
            <a:endParaRPr lang="uk-UA"/>
          </a:p>
        </c:txPr>
        <c:crossAx val="245835328"/>
        <c:crosses val="autoZero"/>
        <c:crossBetween val="between"/>
      </c:valAx>
      <c:spPr>
        <a:solidFill>
          <a:srgbClr val="C0C0C0"/>
        </a:solid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250" b="1" strike="noStrike" spc="-1">
                <a:solidFill>
                  <a:srgbClr val="000000"/>
                </a:solidFill>
                <a:latin typeface="Arial Cyr"/>
                <a:ea typeface="Arial Cyr"/>
              </a:defRPr>
            </a:pPr>
            <a:r>
              <a:rPr lang="uk-UA" sz="250" b="1" strike="noStrike" spc="-1">
                <a:solidFill>
                  <a:srgbClr val="000000"/>
                </a:solidFill>
                <a:latin typeface="Arial Cyr"/>
                <a:ea typeface="Arial Cyr"/>
              </a:rPr>
              <a:t>01.10.2008</a:t>
            </a:r>
          </a:p>
        </c:rich>
      </c:tx>
      <c:overlay val="0"/>
      <c:spPr>
        <a:noFill/>
        <a:ln w="25560">
          <a:noFill/>
        </a:ln>
      </c:spPr>
    </c:title>
    <c:autoTitleDeleted val="0"/>
    <c:plotArea>
      <c:layout/>
      <c:pieChart>
        <c:varyColors val="1"/>
        <c:ser>
          <c:idx val="0"/>
          <c:order val="0"/>
          <c:spPr>
            <a:solidFill>
              <a:srgbClr val="9999FF"/>
            </a:solidFill>
            <a:ln w="12600">
              <a:solidFill>
                <a:srgbClr val="000000"/>
              </a:solidFill>
              <a:round/>
            </a:ln>
          </c:spPr>
          <c:explosion val="16"/>
          <c:dPt>
            <c:idx val="0"/>
            <c:bubble3D val="0"/>
          </c:dPt>
          <c:dLbls>
            <c:dLbl>
              <c:idx val="0"/>
              <c:numFmt formatCode="0%" sourceLinked="0"/>
              <c:spPr/>
              <c:txPr>
                <a:bodyPr wrap="square"/>
                <a:lstStyle/>
                <a:p>
                  <a:pPr>
                    <a:defRPr sz="250" b="0" strike="noStrike" spc="-1">
                      <a:solidFill>
                        <a:srgbClr val="000000"/>
                      </a:solidFill>
                      <a:latin typeface="Arial Cyr"/>
                      <a:ea typeface="Arial Cyr"/>
                    </a:defRPr>
                  </a:pPr>
                  <a:endParaRPr lang="uk-UA"/>
                </a:p>
              </c:txPr>
              <c:dLblPos val="bestFit"/>
              <c:showLegendKey val="0"/>
              <c:showVal val="0"/>
              <c:showCatName val="1"/>
              <c:showSerName val="0"/>
              <c:showPercent val="1"/>
              <c:showBubbleSize val="1"/>
              <c:extLst>
                <c:ext xmlns:c15="http://schemas.microsoft.com/office/drawing/2012/chart" uri="{CE6537A1-D6FC-4f65-9D91-7224C49458BB}"/>
              </c:extLst>
            </c:dLbl>
            <c:numFmt formatCode="0%" sourceLinked="0"/>
            <c:spPr>
              <a:noFill/>
              <a:ln>
                <a:noFill/>
              </a:ln>
              <a:effectLst/>
            </c:spPr>
            <c:txPr>
              <a:bodyPr wrap="square"/>
              <a:lstStyle/>
              <a:p>
                <a:pPr>
                  <a:defRPr sz="250" b="0" strike="noStrike" spc="-1">
                    <a:solidFill>
                      <a:srgbClr val="000000"/>
                    </a:solidFill>
                    <a:latin typeface="Arial Cyr"/>
                    <a:ea typeface="Arial Cyr"/>
                  </a:defRPr>
                </a:pPr>
                <a:endParaRPr lang="uk-UA"/>
              </a:p>
            </c:txPr>
            <c:dLblPos val="bestFit"/>
            <c:showLegendKey val="0"/>
            <c:showVal val="0"/>
            <c:showCatName val="1"/>
            <c:showSerName val="0"/>
            <c:showPercent val="1"/>
            <c:showBubbleSize val="1"/>
            <c:separator>
</c:separator>
            <c:showLeaderLines val="1"/>
            <c:extLst>
              <c:ext xmlns:c15="http://schemas.microsoft.com/office/drawing/2012/chart" uri="{CE6537A1-D6FC-4f65-9D91-7224C49458BB}"/>
            </c:extLst>
          </c:dLbls>
          <c:val>
            <c:numRef>
              <c:f>0</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showLeaderLines val="1"/>
        </c:dLbls>
        <c:firstSliceAng val="0"/>
      </c:pieChart>
      <c:spPr>
        <a:noFill/>
        <a:ln w="25560">
          <a:noFill/>
        </a:ln>
      </c:spPr>
    </c:plotArea>
    <c:plotVisOnly val="1"/>
    <c:dispBlanksAs val="zero"/>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250" b="1" strike="noStrike" spc="-1">
                <a:solidFill>
                  <a:srgbClr val="000000"/>
                </a:solidFill>
                <a:latin typeface="Arial Cyr"/>
                <a:ea typeface="Arial Cyr"/>
              </a:defRPr>
            </a:pPr>
            <a:r>
              <a:rPr lang="uk-UA" sz="250" b="1" strike="noStrike" spc="-1">
                <a:solidFill>
                  <a:srgbClr val="000000"/>
                </a:solidFill>
                <a:latin typeface="Arial Cyr"/>
                <a:ea typeface="Arial Cyr"/>
              </a:rPr>
              <a:t>31.12.2008</a:t>
            </a:r>
          </a:p>
        </c:rich>
      </c:tx>
      <c:overlay val="0"/>
      <c:spPr>
        <a:noFill/>
        <a:ln w="25560">
          <a:noFill/>
        </a:ln>
      </c:spPr>
    </c:title>
    <c:autoTitleDeleted val="0"/>
    <c:plotArea>
      <c:layout/>
      <c:pieChart>
        <c:varyColors val="1"/>
        <c:ser>
          <c:idx val="0"/>
          <c:order val="0"/>
          <c:spPr>
            <a:solidFill>
              <a:srgbClr val="9999FF"/>
            </a:solidFill>
            <a:ln w="12600">
              <a:solidFill>
                <a:srgbClr val="000000"/>
              </a:solidFill>
              <a:round/>
            </a:ln>
          </c:spPr>
          <c:explosion val="16"/>
          <c:dPt>
            <c:idx val="0"/>
            <c:bubble3D val="0"/>
          </c:dPt>
          <c:dLbls>
            <c:dLbl>
              <c:idx val="0"/>
              <c:numFmt formatCode="0%" sourceLinked="0"/>
              <c:spPr/>
              <c:txPr>
                <a:bodyPr wrap="square"/>
                <a:lstStyle/>
                <a:p>
                  <a:pPr>
                    <a:defRPr sz="250" b="0" strike="noStrike" spc="-1">
                      <a:solidFill>
                        <a:srgbClr val="000000"/>
                      </a:solidFill>
                      <a:latin typeface="Arial Cyr"/>
                      <a:ea typeface="Arial Cyr"/>
                    </a:defRPr>
                  </a:pPr>
                  <a:endParaRPr lang="uk-UA"/>
                </a:p>
              </c:txPr>
              <c:dLblPos val="bestFit"/>
              <c:showLegendKey val="0"/>
              <c:showVal val="0"/>
              <c:showCatName val="1"/>
              <c:showSerName val="0"/>
              <c:showPercent val="1"/>
              <c:showBubbleSize val="1"/>
              <c:extLst>
                <c:ext xmlns:c15="http://schemas.microsoft.com/office/drawing/2012/chart" uri="{CE6537A1-D6FC-4f65-9D91-7224C49458BB}"/>
              </c:extLst>
            </c:dLbl>
            <c:numFmt formatCode="0%" sourceLinked="0"/>
            <c:spPr>
              <a:noFill/>
              <a:ln>
                <a:noFill/>
              </a:ln>
              <a:effectLst/>
            </c:spPr>
            <c:txPr>
              <a:bodyPr wrap="square"/>
              <a:lstStyle/>
              <a:p>
                <a:pPr>
                  <a:defRPr sz="250" b="0" strike="noStrike" spc="-1">
                    <a:solidFill>
                      <a:srgbClr val="000000"/>
                    </a:solidFill>
                    <a:latin typeface="Arial Cyr"/>
                    <a:ea typeface="Arial Cyr"/>
                  </a:defRPr>
                </a:pPr>
                <a:endParaRPr lang="uk-UA"/>
              </a:p>
            </c:txPr>
            <c:dLblPos val="bestFit"/>
            <c:showLegendKey val="0"/>
            <c:showVal val="0"/>
            <c:showCatName val="1"/>
            <c:showSerName val="0"/>
            <c:showPercent val="1"/>
            <c:showBubbleSize val="1"/>
            <c:separator>
</c:separator>
            <c:showLeaderLines val="1"/>
            <c:extLst>
              <c:ext xmlns:c15="http://schemas.microsoft.com/office/drawing/2012/chart" uri="{CE6537A1-D6FC-4f65-9D91-7224C49458BB}"/>
            </c:extLst>
          </c:dLbls>
          <c:val>
            <c:numRef>
              <c:f>0</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showLeaderLines val="1"/>
        </c:dLbls>
        <c:firstSliceAng val="0"/>
      </c:pieChart>
      <c:spPr>
        <a:noFill/>
        <a:ln w="25560">
          <a:noFill/>
        </a:ln>
      </c:spPr>
    </c:plotArea>
    <c:plotVisOnly val="1"/>
    <c:dispBlanksAs val="zero"/>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1"/>
        <c:ser>
          <c:idx val="0"/>
          <c:order val="0"/>
          <c:spPr>
            <a:solidFill>
              <a:srgbClr val="9999FF"/>
            </a:solidFill>
            <a:ln w="12600">
              <a:solidFill>
                <a:srgbClr val="000000"/>
              </a:solidFill>
              <a:round/>
            </a:ln>
          </c:spPr>
          <c:invertIfNegative val="0"/>
          <c:dPt>
            <c:idx val="0"/>
            <c:invertIfNegative val="1"/>
            <c:bubble3D val="0"/>
          </c:dPt>
          <c:dLbls>
            <c:dLbl>
              <c:idx val="0"/>
              <c:numFmt formatCode="General" sourceLinked="0"/>
              <c:spPr/>
              <c:txPr>
                <a:bodyPr wrap="square"/>
                <a:lstStyle/>
                <a:p>
                  <a:pPr>
                    <a:defRPr sz="200" b="1"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numFmt formatCode="General" sourceLinked="0"/>
            <c:spPr>
              <a:noFill/>
              <a:ln>
                <a:noFill/>
              </a:ln>
              <a:effectLst/>
            </c:spPr>
            <c:txPr>
              <a:bodyPr wrap="square"/>
              <a:lstStyle/>
              <a:p>
                <a:pPr>
                  <a:defRPr sz="200" b="1"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0</c:v>
                </c:pt>
              </c:numCache>
            </c:numRef>
          </c:val>
          <c:extLs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245841488"/>
        <c:axId val="245842048"/>
      </c:barChart>
      <c:catAx>
        <c:axId val="245841488"/>
        <c:scaling>
          <c:orientation val="minMax"/>
        </c:scaling>
        <c:delete val="0"/>
        <c:axPos val="b"/>
        <c:numFmt formatCode="General" sourceLinked="0"/>
        <c:majorTickMark val="out"/>
        <c:minorTickMark val="none"/>
        <c:tickLblPos val="nextTo"/>
        <c:spPr>
          <a:ln w="3240">
            <a:solidFill>
              <a:srgbClr val="000000"/>
            </a:solidFill>
            <a:round/>
          </a:ln>
        </c:spPr>
        <c:txPr>
          <a:bodyPr rot="-3600000"/>
          <a:lstStyle/>
          <a:p>
            <a:pPr>
              <a:defRPr sz="200" b="1" strike="noStrike" spc="-1">
                <a:solidFill>
                  <a:srgbClr val="000000"/>
                </a:solidFill>
                <a:latin typeface="Arial Cyr"/>
                <a:ea typeface="Arial Cyr"/>
              </a:defRPr>
            </a:pPr>
            <a:endParaRPr lang="uk-UA"/>
          </a:p>
        </c:txPr>
        <c:crossAx val="245842048"/>
        <c:crosses val="autoZero"/>
        <c:auto val="1"/>
        <c:lblAlgn val="ctr"/>
        <c:lblOffset val="100"/>
        <c:noMultiLvlLbl val="0"/>
      </c:catAx>
      <c:valAx>
        <c:axId val="245842048"/>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200" b="0" strike="noStrike" spc="-1">
                <a:solidFill>
                  <a:srgbClr val="000000"/>
                </a:solidFill>
                <a:latin typeface="Arial Cyr"/>
                <a:ea typeface="Arial Cyr"/>
              </a:defRPr>
            </a:pPr>
            <a:endParaRPr lang="uk-UA"/>
          </a:p>
        </c:txPr>
        <c:crossAx val="245841488"/>
        <c:crosses val="autoZero"/>
        <c:crossBetween val="between"/>
      </c:valAx>
      <c:spPr>
        <a:solidFill>
          <a:srgbClr val="C0C0C0"/>
        </a:solid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0.49436938069814473"/>
          <c:y val="1.4730878186968799E-2"/>
          <c:w val="0.45900241997746888"/>
          <c:h val="0.86678470254957496"/>
        </c:manualLayout>
      </c:layout>
      <c:barChart>
        <c:barDir val="bar"/>
        <c:grouping val="clustered"/>
        <c:varyColors val="0"/>
        <c:ser>
          <c:idx val="0"/>
          <c:order val="0"/>
          <c:tx>
            <c:strRef>
              <c:f>'Rates of Return'!$H$2</c:f>
              <c:strCache>
                <c:ptCount val="1"/>
                <c:pt idx="0">
                  <c:v>Q4 2020</c:v>
                </c:pt>
              </c:strCache>
            </c:strRef>
          </c:tx>
          <c:spPr>
            <a:solidFill>
              <a:srgbClr val="33CCCC"/>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Pt>
            <c:idx val="10"/>
            <c:invertIfNegative val="0"/>
            <c:bubble3D val="0"/>
          </c:dPt>
          <c:dPt>
            <c:idx val="11"/>
            <c:invertIfNegative val="0"/>
            <c:bubble3D val="0"/>
          </c:dPt>
          <c:dPt>
            <c:idx val="12"/>
            <c:invertIfNegative val="0"/>
            <c:bubble3D val="0"/>
          </c:dPt>
          <c:dPt>
            <c:idx val="13"/>
            <c:invertIfNegative val="0"/>
            <c:bubble3D val="0"/>
          </c:dPt>
          <c:dPt>
            <c:idx val="14"/>
            <c:invertIfNegative val="0"/>
            <c:bubble3D val="0"/>
          </c:dPt>
          <c:dPt>
            <c:idx val="15"/>
            <c:invertIfNegative val="0"/>
            <c:bubble3D val="0"/>
          </c:dPt>
          <c:dLbls>
            <c:dLbl>
              <c:idx val="0"/>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1"/>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2"/>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3"/>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4"/>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5"/>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6"/>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7"/>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8"/>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9"/>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10"/>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11"/>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12"/>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13"/>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14"/>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dLbl>
              <c:idx val="15"/>
              <c:numFmt formatCode="0.0%" sourceLinked="0"/>
              <c:spPr/>
              <c:txPr>
                <a:bodyPr wrap="square"/>
                <a:lstStyle/>
                <a:p>
                  <a:pPr>
                    <a:defRPr sz="1100" b="1" strike="noStrike" spc="-1">
                      <a:solidFill>
                        <a:srgbClr val="33CCCC"/>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numFmt formatCode="0.0%" sourceLinked="0"/>
            <c:spPr>
              <a:noFill/>
              <a:ln>
                <a:noFill/>
              </a:ln>
              <a:effectLst/>
            </c:spPr>
            <c:txPr>
              <a:bodyPr wrap="square"/>
              <a:lstStyle/>
              <a:p>
                <a:pPr>
                  <a:defRPr sz="1100" b="1" strike="noStrike" spc="-1">
                    <a:solidFill>
                      <a:srgbClr val="33CCCC"/>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'Rates of Return'!$G$3:$G$18</c:f>
              <c:strCache>
                <c:ptCount val="16"/>
                <c:pt idx="0">
                  <c:v>Interval CII</c:v>
                </c:pt>
                <c:pt idx="1">
                  <c:v>PFTS Index</c:v>
                </c:pt>
                <c:pt idx="2">
                  <c:v>Mixed funds</c:v>
                </c:pt>
                <c:pt idx="3">
                  <c:v>Closed-end (non-venture) CII with private issue</c:v>
                </c:pt>
                <c:pt idx="4">
                  <c:v>Equity funds</c:v>
                </c:pt>
                <c:pt idx="5">
                  <c:v>Inflation (CPI) **</c:v>
                </c:pt>
                <c:pt idx="6">
                  <c:v>UX Index</c:v>
                </c:pt>
                <c:pt idx="7">
                  <c:v>Closed-end (non-venture) CII with public issue</c:v>
                </c:pt>
                <c:pt idx="8">
                  <c:v>Open-ended CII  </c:v>
                </c:pt>
                <c:pt idx="9">
                  <c:v>Other (diversified and specialized) public funds   </c:v>
                </c:pt>
                <c:pt idx="10">
                  <c:v>UAH deposits</c:v>
                </c:pt>
                <c:pt idx="11">
                  <c:v>Bond funds</c:v>
                </c:pt>
                <c:pt idx="12">
                  <c:v>USD deposits</c:v>
                </c:pt>
                <c:pt idx="13">
                  <c:v>Real estate in Kyiv, UAH***</c:v>
                </c:pt>
                <c:pt idx="14">
                  <c:v>EURO deposits</c:v>
                </c:pt>
                <c:pt idx="15">
                  <c:v>Gold deposits (at official rate of gold)</c:v>
                </c:pt>
              </c:strCache>
            </c:strRef>
          </c:cat>
          <c:val>
            <c:numRef>
              <c:f>'Rates of Return'!$H$3:$H$18</c:f>
              <c:numCache>
                <c:formatCode>0.0%</c:formatCode>
                <c:ptCount val="16"/>
                <c:pt idx="0">
                  <c:v>-5.2643919995706903E-2</c:v>
                </c:pt>
                <c:pt idx="1">
                  <c:v>-9.4298508656198699E-4</c:v>
                </c:pt>
                <c:pt idx="2">
                  <c:v>-1.4233567002736201E-3</c:v>
                </c:pt>
                <c:pt idx="3">
                  <c:v>-1.4393238322786901E-2</c:v>
                </c:pt>
                <c:pt idx="4">
                  <c:v>0.101953956718317</c:v>
                </c:pt>
                <c:pt idx="5">
                  <c:v>3.2338170000000097E-2</c:v>
                </c:pt>
                <c:pt idx="6">
                  <c:v>0.23598786238945799</c:v>
                </c:pt>
                <c:pt idx="7">
                  <c:v>3.5707895084918603E-2</c:v>
                </c:pt>
                <c:pt idx="8">
                  <c:v>6.7328730919563304E-2</c:v>
                </c:pt>
                <c:pt idx="9">
                  <c:v>5.6408784341280598E-2</c:v>
                </c:pt>
                <c:pt idx="10">
                  <c:v>2.24383561643836E-2</c:v>
                </c:pt>
                <c:pt idx="11">
                  <c:v>1.72592529462249E-2</c:v>
                </c:pt>
                <c:pt idx="12">
                  <c:v>3.6225920393730998E-3</c:v>
                </c:pt>
                <c:pt idx="13">
                  <c:v>4.9658247384796399E-2</c:v>
                </c:pt>
                <c:pt idx="14">
                  <c:v>4.6125795759014702E-2</c:v>
                </c:pt>
                <c:pt idx="15">
                  <c:v>1.03479344778323E-3</c:v>
                </c:pt>
              </c:numCache>
            </c:numRef>
          </c:val>
        </c:ser>
        <c:ser>
          <c:idx val="1"/>
          <c:order val="1"/>
          <c:tx>
            <c:strRef>
              <c:f>'Rates of Return'!$I$2</c:f>
              <c:strCache>
                <c:ptCount val="1"/>
                <c:pt idx="0">
                  <c:v>2020</c:v>
                </c:pt>
              </c:strCache>
            </c:strRef>
          </c:tx>
          <c:spPr>
            <a:solidFill>
              <a:srgbClr val="000080"/>
            </a:solidFill>
            <a:ln w="25560">
              <a:noFill/>
            </a:ln>
          </c:spPr>
          <c:invertIfNegative val="0"/>
          <c:dLbls>
            <c:spPr>
              <a:noFill/>
              <a:ln>
                <a:noFill/>
              </a:ln>
              <a:effectLst/>
            </c:spPr>
            <c:txPr>
              <a:bodyPr wrap="square"/>
              <a:lstStyle/>
              <a:p>
                <a:pPr>
                  <a:defRPr sz="950" b="0" strike="noStrike" spc="-1">
                    <a:solidFill>
                      <a:srgbClr val="000000"/>
                    </a:solidFill>
                    <a:latin typeface="Arial Cyr"/>
                    <a:ea typeface="Arial Cyr"/>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'Rates of Return'!$G$3:$G$18</c:f>
              <c:strCache>
                <c:ptCount val="16"/>
                <c:pt idx="0">
                  <c:v>Interval CII</c:v>
                </c:pt>
                <c:pt idx="1">
                  <c:v>PFTS Index</c:v>
                </c:pt>
                <c:pt idx="2">
                  <c:v>Mixed funds</c:v>
                </c:pt>
                <c:pt idx="3">
                  <c:v>Closed-end (non-venture) CII with private issue</c:v>
                </c:pt>
                <c:pt idx="4">
                  <c:v>Equity funds</c:v>
                </c:pt>
                <c:pt idx="5">
                  <c:v>Inflation (CPI) **</c:v>
                </c:pt>
                <c:pt idx="6">
                  <c:v>UX Index</c:v>
                </c:pt>
                <c:pt idx="7">
                  <c:v>Closed-end (non-venture) CII with public issue</c:v>
                </c:pt>
                <c:pt idx="8">
                  <c:v>Open-ended CII  </c:v>
                </c:pt>
                <c:pt idx="9">
                  <c:v>Other (diversified and specialized) public funds   </c:v>
                </c:pt>
                <c:pt idx="10">
                  <c:v>UAH deposits</c:v>
                </c:pt>
                <c:pt idx="11">
                  <c:v>Bond funds</c:v>
                </c:pt>
                <c:pt idx="12">
                  <c:v>USD deposits</c:v>
                </c:pt>
                <c:pt idx="13">
                  <c:v>Real estate in Kyiv, UAH***</c:v>
                </c:pt>
                <c:pt idx="14">
                  <c:v>EURO deposits</c:v>
                </c:pt>
                <c:pt idx="15">
                  <c:v>Gold deposits (at official rate of gold)</c:v>
                </c:pt>
              </c:strCache>
            </c:strRef>
          </c:cat>
          <c:val>
            <c:numRef>
              <c:f>'Rates of Return'!$I$3:$I$18</c:f>
              <c:numCache>
                <c:formatCode>0.0%</c:formatCode>
                <c:ptCount val="16"/>
                <c:pt idx="0">
                  <c:v>-5.7190810811759099E-2</c:v>
                </c:pt>
                <c:pt idx="1">
                  <c:v>-1.9428431276366301E-2</c:v>
                </c:pt>
                <c:pt idx="2">
                  <c:v>-1.5492663104198201E-2</c:v>
                </c:pt>
                <c:pt idx="3">
                  <c:v>-5.50921902126134E-4</c:v>
                </c:pt>
                <c:pt idx="4">
                  <c:v>3.2176839718949198E-2</c:v>
                </c:pt>
                <c:pt idx="5">
                  <c:v>4.9923294442663503E-2</c:v>
                </c:pt>
                <c:pt idx="6">
                  <c:v>6.4765065318162604E-2</c:v>
                </c:pt>
                <c:pt idx="7">
                  <c:v>8.5175747092834694E-2</c:v>
                </c:pt>
                <c:pt idx="8">
                  <c:v>8.7987154905593695E-2</c:v>
                </c:pt>
                <c:pt idx="9">
                  <c:v>0.107470424898112</c:v>
                </c:pt>
                <c:pt idx="10">
                  <c:v>0.13221131893181901</c:v>
                </c:pt>
                <c:pt idx="11">
                  <c:v>0.17331353173168601</c:v>
                </c:pt>
                <c:pt idx="12">
                  <c:v>0.24232038165959899</c:v>
                </c:pt>
                <c:pt idx="13">
                  <c:v>0.27643221020645298</c:v>
                </c:pt>
                <c:pt idx="14">
                  <c:v>0.35384051414341799</c:v>
                </c:pt>
                <c:pt idx="15">
                  <c:v>0.51738015755333699</c:v>
                </c:pt>
              </c:numCache>
            </c:numRef>
          </c:val>
        </c:ser>
        <c:dLbls>
          <c:showLegendKey val="0"/>
          <c:showVal val="0"/>
          <c:showCatName val="0"/>
          <c:showSerName val="0"/>
          <c:showPercent val="0"/>
          <c:showBubbleSize val="0"/>
        </c:dLbls>
        <c:gapWidth val="120"/>
        <c:overlap val="-20"/>
        <c:axId val="245844848"/>
        <c:axId val="245845408"/>
      </c:barChart>
      <c:catAx>
        <c:axId val="245844848"/>
        <c:scaling>
          <c:orientation val="minMax"/>
        </c:scaling>
        <c:delete val="0"/>
        <c:axPos val="l"/>
        <c:majorGridlines>
          <c:spPr>
            <a:ln w="3240">
              <a:solidFill>
                <a:srgbClr val="969696"/>
              </a:solidFill>
              <a:prstDash val="sysDash"/>
              <a:round/>
            </a:ln>
          </c:spPr>
        </c:majorGridlines>
        <c:numFmt formatCode="General" sourceLinked="0"/>
        <c:majorTickMark val="out"/>
        <c:minorTickMark val="none"/>
        <c:tickLblPos val="low"/>
        <c:spPr>
          <a:ln w="3240">
            <a:solidFill>
              <a:srgbClr val="000000"/>
            </a:solidFill>
            <a:round/>
          </a:ln>
        </c:spPr>
        <c:txPr>
          <a:bodyPr/>
          <a:lstStyle/>
          <a:p>
            <a:pPr>
              <a:defRPr sz="1100" b="0" strike="noStrike" spc="-1">
                <a:solidFill>
                  <a:srgbClr val="000000"/>
                </a:solidFill>
                <a:latin typeface="Arial Cyr"/>
                <a:ea typeface="Arial Cyr"/>
              </a:defRPr>
            </a:pPr>
            <a:endParaRPr lang="uk-UA"/>
          </a:p>
        </c:txPr>
        <c:crossAx val="245845408"/>
        <c:crosses val="autoZero"/>
        <c:auto val="1"/>
        <c:lblAlgn val="ctr"/>
        <c:lblOffset val="100"/>
        <c:noMultiLvlLbl val="0"/>
      </c:catAx>
      <c:valAx>
        <c:axId val="245845408"/>
        <c:scaling>
          <c:orientation val="minMax"/>
          <c:max val="0.55000000000000004"/>
          <c:min val="-0.15"/>
        </c:scaling>
        <c:delete val="0"/>
        <c:axPos val="b"/>
        <c:numFmt formatCode="0%" sourceLinked="0"/>
        <c:majorTickMark val="out"/>
        <c:minorTickMark val="none"/>
        <c:tickLblPos val="nextTo"/>
        <c:spPr>
          <a:ln w="3240">
            <a:solidFill>
              <a:srgbClr val="000000"/>
            </a:solidFill>
            <a:round/>
          </a:ln>
        </c:spPr>
        <c:txPr>
          <a:bodyPr/>
          <a:lstStyle/>
          <a:p>
            <a:pPr>
              <a:defRPr sz="900" b="0" strike="noStrike" spc="-1">
                <a:solidFill>
                  <a:srgbClr val="000000"/>
                </a:solidFill>
                <a:latin typeface="Arial Cyr"/>
                <a:ea typeface="Arial Cyr"/>
              </a:defRPr>
            </a:pPr>
            <a:endParaRPr lang="uk-UA"/>
          </a:p>
        </c:txPr>
        <c:crossAx val="245844848"/>
        <c:crosses val="autoZero"/>
        <c:crossBetween val="between"/>
        <c:majorUnit val="0.15"/>
        <c:minorUnit val="0.01"/>
      </c:valAx>
      <c:spPr>
        <a:solidFill>
          <a:srgbClr val="FFFFFF"/>
        </a:solidFill>
        <a:ln w="25560">
          <a:noFill/>
        </a:ln>
      </c:spPr>
    </c:plotArea>
    <c:legend>
      <c:legendPos val="r"/>
      <c:layout>
        <c:manualLayout>
          <c:xMode val="edge"/>
          <c:yMode val="edge"/>
          <c:x val="0.44233592518079501"/>
          <c:y val="0.94122229303873695"/>
          <c:w val="0.47797716150081598"/>
          <c:h val="5.09915014164306E-2"/>
        </c:manualLayout>
      </c:layout>
      <c:overlay val="0"/>
      <c:spPr>
        <a:solidFill>
          <a:srgbClr val="FFFFFF"/>
        </a:solidFill>
        <a:ln w="25560">
          <a:noFill/>
        </a:ln>
      </c:spPr>
      <c:txPr>
        <a:bodyPr/>
        <a:lstStyle/>
        <a:p>
          <a:pPr>
            <a:defRPr sz="1200" b="1"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0"/>
        <c:ser>
          <c:idx val="0"/>
          <c:order val="0"/>
          <c:spPr>
            <a:solidFill>
              <a:srgbClr val="00CCFF"/>
            </a:solidFill>
            <a:ln w="12600">
              <a:solidFill>
                <a:srgbClr val="000000"/>
              </a:solidFill>
              <a:round/>
            </a:ln>
          </c:spPr>
          <c:invertIfNegative val="0"/>
          <c:dPt>
            <c:idx val="0"/>
            <c:invertIfNegative val="0"/>
            <c:bubble3D val="0"/>
          </c:dPt>
          <c:dLbls>
            <c:dLbl>
              <c:idx val="0"/>
              <c:numFmt formatCode="General" sourceLinked="0"/>
              <c:spPr/>
              <c:txPr>
                <a:bodyPr wrap="square"/>
                <a:lstStyle/>
                <a:p>
                  <a:pPr>
                    <a:defRPr sz="125" b="1" strike="noStrike" spc="-1">
                      <a:solidFill>
                        <a:srgbClr val="000080"/>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numFmt formatCode="General" sourceLinked="0"/>
            <c:spPr>
              <a:noFill/>
              <a:ln>
                <a:noFill/>
              </a:ln>
              <a:effectLst/>
            </c:spPr>
            <c:txPr>
              <a:bodyPr wrap="square"/>
              <a:lstStyle/>
              <a:p>
                <a:pPr>
                  <a:defRPr sz="125" b="1" strike="noStrike" spc="-1">
                    <a:solidFill>
                      <a:srgbClr val="00008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0</c15:sqref>
                        </c15:formulaRef>
                      </c:ext>
                    </c:extLst>
                    <c:strCache>
                      <c:ptCount val="1"/>
                      <c:pt idx="0">
                        <c:v>За 3 квартал</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ser>
          <c:idx val="1"/>
          <c:order val="1"/>
          <c:spPr>
            <a:solidFill>
              <a:srgbClr val="FF9900"/>
            </a:solidFill>
            <a:ln w="12600">
              <a:solidFill>
                <a:srgbClr val="000000"/>
              </a:solidFill>
              <a:round/>
            </a:ln>
          </c:spPr>
          <c:invertIfNegative val="0"/>
          <c:dLbls>
            <c:numFmt formatCode="General" sourceLinked="0"/>
            <c:spPr>
              <a:noFill/>
              <a:ln>
                <a:noFill/>
              </a:ln>
              <a:effectLst/>
            </c:spPr>
            <c:txPr>
              <a:bodyPr wrap="square"/>
              <a:lstStyle/>
              <a:p>
                <a:pPr>
                  <a:defRPr sz="125" b="1" strike="noStrike" spc="-1">
                    <a:solidFill>
                      <a:srgbClr val="333333"/>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1</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1</c15:sqref>
                        </c15:formulaRef>
                      </c:ext>
                    </c:extLst>
                    <c:strCache>
                      <c:ptCount val="1"/>
                      <c:pt idx="0">
                        <c:v>За 9 місяців з початку року</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246737568"/>
        <c:axId val="246738128"/>
      </c:barChart>
      <c:catAx>
        <c:axId val="246737568"/>
        <c:scaling>
          <c:orientation val="minMax"/>
        </c:scaling>
        <c:delete val="0"/>
        <c:axPos val="b"/>
        <c:numFmt formatCode="General" sourceLinked="0"/>
        <c:majorTickMark val="out"/>
        <c:minorTickMark val="none"/>
        <c:tickLblPos val="nextTo"/>
        <c:spPr>
          <a:ln w="3240">
            <a:solidFill>
              <a:srgbClr val="000000"/>
            </a:solidFill>
            <a:round/>
          </a:ln>
        </c:spPr>
        <c:txPr>
          <a:bodyPr rot="-2820000"/>
          <a:lstStyle/>
          <a:p>
            <a:pPr>
              <a:defRPr sz="150" b="1" strike="noStrike" spc="-1">
                <a:solidFill>
                  <a:srgbClr val="000000"/>
                </a:solidFill>
                <a:latin typeface="Arial Cyr"/>
                <a:ea typeface="Arial Cyr"/>
              </a:defRPr>
            </a:pPr>
            <a:endParaRPr lang="uk-UA"/>
          </a:p>
        </c:txPr>
        <c:crossAx val="246738128"/>
        <c:crosses val="autoZero"/>
        <c:auto val="1"/>
        <c:lblAlgn val="ctr"/>
        <c:lblOffset val="100"/>
        <c:noMultiLvlLbl val="0"/>
      </c:catAx>
      <c:valAx>
        <c:axId val="246738128"/>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175" b="0" strike="noStrike" spc="-1">
                <a:solidFill>
                  <a:srgbClr val="000000"/>
                </a:solidFill>
                <a:latin typeface="Arial Cyr"/>
                <a:ea typeface="Arial Cyr"/>
              </a:defRPr>
            </a:pPr>
            <a:endParaRPr lang="uk-UA"/>
          </a:p>
        </c:txPr>
        <c:crossAx val="246737568"/>
        <c:crosses val="autoZero"/>
        <c:crossBetween val="between"/>
      </c:valAx>
      <c:spPr>
        <a:solidFill>
          <a:srgbClr val="C0C0C0"/>
        </a:solidFill>
        <a:ln w="12600">
          <a:solidFill>
            <a:srgbClr val="808080"/>
          </a:solidFill>
          <a:round/>
        </a:ln>
      </c:spPr>
    </c:plotArea>
    <c:legend>
      <c:legendPos val="r"/>
      <c:overlay val="0"/>
      <c:spPr>
        <a:solidFill>
          <a:srgbClr val="FFFFFF"/>
        </a:solidFill>
        <a:ln w="3240">
          <a:solidFill>
            <a:srgbClr val="000000"/>
          </a:solidFill>
          <a:round/>
        </a:ln>
      </c:spPr>
      <c:txPr>
        <a:bodyPr/>
        <a:lstStyle/>
        <a:p>
          <a:pPr>
            <a:defRPr sz="1100" b="0" strike="noStrike" spc="-1">
              <a:solidFill>
                <a:srgbClr val="000000"/>
              </a:solidFill>
              <a:latin typeface="Arial Cyr"/>
              <a:ea typeface="Arial Cyr"/>
            </a:defRPr>
          </a:pPr>
          <a:endParaRPr lang="uk-UA"/>
        </a:p>
      </c:txPr>
    </c:legend>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0"/>
        <c:ser>
          <c:idx val="0"/>
          <c:order val="0"/>
          <c:spPr>
            <a:solidFill>
              <a:srgbClr val="9999FF"/>
            </a:solidFill>
            <a:ln w="12600">
              <a:solidFill>
                <a:srgbClr val="000000"/>
              </a:solidFill>
              <a:round/>
            </a:ln>
          </c:spPr>
          <c:invertIfNegative val="0"/>
          <c:dPt>
            <c:idx val="0"/>
            <c:invertIfNegative val="0"/>
            <c:bubble3D val="0"/>
          </c:dPt>
          <c:dLbls>
            <c:dLbl>
              <c:idx val="0"/>
              <c:numFmt formatCode="General" sourceLinked="0"/>
              <c:spPr/>
              <c:txPr>
                <a:bodyPr wrap="square"/>
                <a:lstStyle/>
                <a:p>
                  <a:pPr>
                    <a:defRPr sz="200" b="1" strike="noStrike" spc="-1">
                      <a:solidFill>
                        <a:srgbClr val="000000"/>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numFmt formatCode="General" sourceLinked="0"/>
            <c:spPr>
              <a:noFill/>
              <a:ln>
                <a:noFill/>
              </a:ln>
              <a:effectLst/>
            </c:spPr>
            <c:txPr>
              <a:bodyPr wrap="square"/>
              <a:lstStyle/>
              <a:p>
                <a:pPr>
                  <a:defRPr sz="200" b="1"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0</c15:sqref>
                        </c15:formulaRef>
                      </c:ext>
                    </c:extLst>
                    <c:strCache>
                      <c:ptCount val="1"/>
                      <c:pt idx="0">
                        <c:v>Серия1</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246740368"/>
        <c:axId val="246740928"/>
      </c:barChart>
      <c:catAx>
        <c:axId val="246740368"/>
        <c:scaling>
          <c:orientation val="minMax"/>
        </c:scaling>
        <c:delete val="0"/>
        <c:axPos val="b"/>
        <c:numFmt formatCode="General" sourceLinked="0"/>
        <c:majorTickMark val="out"/>
        <c:minorTickMark val="none"/>
        <c:tickLblPos val="nextTo"/>
        <c:spPr>
          <a:ln w="3240">
            <a:solidFill>
              <a:srgbClr val="000000"/>
            </a:solidFill>
            <a:round/>
          </a:ln>
        </c:spPr>
        <c:txPr>
          <a:bodyPr rot="-3600000"/>
          <a:lstStyle/>
          <a:p>
            <a:pPr>
              <a:defRPr sz="200" b="1" strike="noStrike" spc="-1">
                <a:solidFill>
                  <a:srgbClr val="000000"/>
                </a:solidFill>
                <a:latin typeface="Arial Cyr"/>
                <a:ea typeface="Arial Cyr"/>
              </a:defRPr>
            </a:pPr>
            <a:endParaRPr lang="uk-UA"/>
          </a:p>
        </c:txPr>
        <c:crossAx val="246740928"/>
        <c:crosses val="autoZero"/>
        <c:auto val="1"/>
        <c:lblAlgn val="ctr"/>
        <c:lblOffset val="100"/>
        <c:noMultiLvlLbl val="0"/>
      </c:catAx>
      <c:valAx>
        <c:axId val="246740928"/>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200" b="0" strike="noStrike" spc="-1">
                <a:solidFill>
                  <a:srgbClr val="000000"/>
                </a:solidFill>
                <a:latin typeface="Arial Cyr"/>
                <a:ea typeface="Arial Cyr"/>
              </a:defRPr>
            </a:pPr>
            <a:endParaRPr lang="uk-UA"/>
          </a:p>
        </c:txPr>
        <c:crossAx val="246740368"/>
        <c:crosses val="autoZero"/>
        <c:crossBetween val="between"/>
      </c:valAx>
      <c:spPr>
        <a:solidFill>
          <a:srgbClr val="C0C0C0"/>
        </a:solid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0"/>
        <c:ser>
          <c:idx val="0"/>
          <c:order val="0"/>
          <c:spPr>
            <a:solidFill>
              <a:srgbClr val="9999FF"/>
            </a:solidFill>
            <a:ln w="12600">
              <a:solidFill>
                <a:srgbClr val="000000"/>
              </a:solidFill>
              <a:round/>
            </a:ln>
          </c:spPr>
          <c:invertIfNegative val="0"/>
          <c:dLbls>
            <c:numFmt formatCode="General" sourceLinked="0"/>
            <c:spPr>
              <a:noFill/>
              <a:ln>
                <a:noFill/>
              </a:ln>
              <a:effectLst/>
            </c:spPr>
            <c:txPr>
              <a:bodyPr wrap="square"/>
              <a:lstStyle/>
              <a:p>
                <a:pPr>
                  <a:defRPr sz="200" b="0"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0</c15:sqref>
                        </c15:formulaRef>
                      </c:ext>
                    </c:extLst>
                    <c:strCache>
                      <c:ptCount val="1"/>
                      <c:pt idx="0">
                        <c:v>Серия1</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246743168"/>
        <c:axId val="246743728"/>
      </c:barChart>
      <c:catAx>
        <c:axId val="246743168"/>
        <c:scaling>
          <c:orientation val="minMax"/>
        </c:scaling>
        <c:delete val="0"/>
        <c:axPos val="b"/>
        <c:numFmt formatCode="General" sourceLinked="0"/>
        <c:majorTickMark val="out"/>
        <c:minorTickMark val="none"/>
        <c:tickLblPos val="nextTo"/>
        <c:spPr>
          <a:ln w="3240">
            <a:solidFill>
              <a:srgbClr val="000000"/>
            </a:solidFill>
            <a:round/>
          </a:ln>
        </c:spPr>
        <c:txPr>
          <a:bodyPr/>
          <a:lstStyle/>
          <a:p>
            <a:pPr>
              <a:defRPr sz="175" b="0" strike="noStrike" spc="-1">
                <a:solidFill>
                  <a:srgbClr val="000000"/>
                </a:solidFill>
                <a:latin typeface="Arial Cyr"/>
                <a:ea typeface="Arial Cyr"/>
              </a:defRPr>
            </a:pPr>
            <a:endParaRPr lang="uk-UA"/>
          </a:p>
        </c:txPr>
        <c:crossAx val="246743728"/>
        <c:crosses val="autoZero"/>
        <c:auto val="1"/>
        <c:lblAlgn val="ctr"/>
        <c:lblOffset val="100"/>
        <c:noMultiLvlLbl val="0"/>
      </c:catAx>
      <c:valAx>
        <c:axId val="246743728"/>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175" b="0" strike="noStrike" spc="-1">
                <a:solidFill>
                  <a:srgbClr val="000000"/>
                </a:solidFill>
                <a:latin typeface="Arial Cyr"/>
                <a:ea typeface="Arial Cyr"/>
              </a:defRPr>
            </a:pPr>
            <a:endParaRPr lang="uk-UA"/>
          </a:p>
        </c:txPr>
        <c:crossAx val="246743168"/>
        <c:crosses val="autoZero"/>
        <c:crossBetween val="between"/>
      </c:valAx>
      <c:spPr>
        <a:solidFill>
          <a:srgbClr val="C0C0C0"/>
        </a:solid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0.28748554750289051"/>
          <c:y val="9.1903581870048046E-2"/>
          <c:w val="0.499560035197184"/>
          <c:h val="0.84170428893905203"/>
        </c:manualLayout>
      </c:layout>
      <c:pieChart>
        <c:varyColors val="1"/>
        <c:ser>
          <c:idx val="0"/>
          <c:order val="0"/>
          <c:spPr>
            <a:solidFill>
              <a:srgbClr val="4F81BD"/>
            </a:solidFill>
            <a:ln w="0">
              <a:noFill/>
            </a:ln>
          </c:spPr>
          <c:explosion val="8"/>
          <c:dPt>
            <c:idx val="0"/>
            <c:bubble3D val="0"/>
            <c:spPr>
              <a:solidFill>
                <a:srgbClr val="00FFFF"/>
              </a:solidFill>
              <a:ln w="25560">
                <a:noFill/>
              </a:ln>
            </c:spPr>
          </c:dPt>
          <c:dPt>
            <c:idx val="1"/>
            <c:bubble3D val="0"/>
            <c:spPr>
              <a:solidFill>
                <a:srgbClr val="008080"/>
              </a:solidFill>
              <a:ln w="25560">
                <a:noFill/>
              </a:ln>
            </c:spPr>
          </c:dPt>
          <c:dPt>
            <c:idx val="2"/>
            <c:bubble3D val="0"/>
            <c:spPr>
              <a:solidFill>
                <a:srgbClr val="33CCCC"/>
              </a:solidFill>
              <a:ln w="25560">
                <a:noFill/>
              </a:ln>
            </c:spPr>
          </c:dPt>
          <c:dPt>
            <c:idx val="3"/>
            <c:bubble3D val="0"/>
            <c:spPr>
              <a:solidFill>
                <a:srgbClr val="CCFFFF"/>
              </a:solidFill>
              <a:ln w="25560">
                <a:noFill/>
              </a:ln>
            </c:spPr>
          </c:dPt>
          <c:dLbls>
            <c:dLbl>
              <c:idx val="0"/>
              <c:layout>
                <c:manualLayout>
                  <c:x val="-2.9844994031001194E-2"/>
                  <c:y val="4.0059221408026431E-2"/>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1"/>
              <c:layout>
                <c:manualLayout>
                  <c:x val="2.686049462790106E-2"/>
                  <c:y val="-0.10014805352006606"/>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2"/>
              <c:layout>
                <c:manualLayout>
                  <c:x val="-2.6860494627901074E-2"/>
                  <c:y val="0"/>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3"/>
              <c:layout>
                <c:manualLayout>
                  <c:x val="-1.7906996418600718E-2"/>
                  <c:y val="9.0133248168059468E-2"/>
                </c:manualLayout>
              </c:layout>
              <c:numFmt formatCode="0.0%" sourceLinked="0"/>
              <c:spPr/>
              <c:txPr>
                <a:bodyPr wrap="square"/>
                <a:lstStyle/>
                <a:p>
                  <a:pPr>
                    <a:defRPr sz="120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20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'Fund Types'!$C$30:$F$30</c:f>
              <c:strCache>
                <c:ptCount val="4"/>
                <c:pt idx="0">
                  <c:v>Equity funds</c:v>
                </c:pt>
                <c:pt idx="1">
                  <c:v>Bond funds</c:v>
                </c:pt>
                <c:pt idx="2">
                  <c:v>Mixed funds*</c:v>
                </c:pt>
                <c:pt idx="3">
                  <c:v>Other funds</c:v>
                </c:pt>
              </c:strCache>
            </c:strRef>
          </c:cat>
          <c:val>
            <c:numRef>
              <c:f>'Fund Types'!$C$35:$F$35</c:f>
              <c:numCache>
                <c:formatCode>General</c:formatCode>
                <c:ptCount val="4"/>
                <c:pt idx="0">
                  <c:v>1</c:v>
                </c:pt>
                <c:pt idx="1">
                  <c:v>2</c:v>
                </c:pt>
                <c:pt idx="2">
                  <c:v>26</c:v>
                </c:pt>
                <c:pt idx="3">
                  <c:v>3</c:v>
                </c:pt>
              </c:numCache>
            </c:numRef>
          </c:val>
        </c:ser>
        <c:ser>
          <c:idx val="1"/>
          <c:order val="1"/>
          <c:tx>
            <c:strRef>
              <c:f>'Fund Types'!$D$30</c:f>
              <c:strCache>
                <c:ptCount val="1"/>
                <c:pt idx="0">
                  <c:v>Bond funds</c:v>
                </c:pt>
              </c:strCache>
            </c:strRef>
          </c:tx>
          <c:cat>
            <c:strRef>
              <c:f>'Fund Types'!$C$30:$F$30</c:f>
              <c:strCache>
                <c:ptCount val="4"/>
                <c:pt idx="0">
                  <c:v>Equity funds</c:v>
                </c:pt>
                <c:pt idx="1">
                  <c:v>Bond funds</c:v>
                </c:pt>
                <c:pt idx="2">
                  <c:v>Mixed funds*</c:v>
                </c:pt>
                <c:pt idx="3">
                  <c:v>Other funds</c:v>
                </c:pt>
              </c:strCache>
            </c:strRef>
          </c:cat>
          <c:val>
            <c:numRef>
              <c:f>'Fund Types'!$D$35</c:f>
              <c:numCache>
                <c:formatCode>General</c:formatCode>
                <c:ptCount val="1"/>
                <c:pt idx="0">
                  <c:v>2</c:v>
                </c:pt>
              </c:numCache>
            </c:numRef>
          </c:val>
        </c:ser>
        <c:ser>
          <c:idx val="2"/>
          <c:order val="2"/>
          <c:tx>
            <c:strRef>
              <c:f>'Fund Types'!$E$30</c:f>
              <c:strCache>
                <c:ptCount val="1"/>
                <c:pt idx="0">
                  <c:v>Mixed funds*</c:v>
                </c:pt>
              </c:strCache>
            </c:strRef>
          </c:tx>
          <c:cat>
            <c:strRef>
              <c:f>'Fund Types'!$C$30:$F$30</c:f>
              <c:strCache>
                <c:ptCount val="4"/>
                <c:pt idx="0">
                  <c:v>Equity funds</c:v>
                </c:pt>
                <c:pt idx="1">
                  <c:v>Bond funds</c:v>
                </c:pt>
                <c:pt idx="2">
                  <c:v>Mixed funds*</c:v>
                </c:pt>
                <c:pt idx="3">
                  <c:v>Other funds</c:v>
                </c:pt>
              </c:strCache>
            </c:strRef>
          </c:cat>
          <c:val>
            <c:numRef>
              <c:f>'Fund Types'!$E$35</c:f>
              <c:numCache>
                <c:formatCode>General</c:formatCode>
                <c:ptCount val="1"/>
                <c:pt idx="0">
                  <c:v>26</c:v>
                </c:pt>
              </c:numCache>
            </c:numRef>
          </c:val>
        </c:ser>
        <c:ser>
          <c:idx val="3"/>
          <c:order val="3"/>
          <c:tx>
            <c:strRef>
              <c:f>'Fund Types'!$F$30</c:f>
              <c:strCache>
                <c:ptCount val="1"/>
                <c:pt idx="0">
                  <c:v>Other funds</c:v>
                </c:pt>
              </c:strCache>
            </c:strRef>
          </c:tx>
          <c:cat>
            <c:strRef>
              <c:f>'Fund Types'!$C$30:$F$30</c:f>
              <c:strCache>
                <c:ptCount val="4"/>
                <c:pt idx="0">
                  <c:v>Equity funds</c:v>
                </c:pt>
                <c:pt idx="1">
                  <c:v>Bond funds</c:v>
                </c:pt>
                <c:pt idx="2">
                  <c:v>Mixed funds*</c:v>
                </c:pt>
                <c:pt idx="3">
                  <c:v>Other funds</c:v>
                </c:pt>
              </c:strCache>
            </c:strRef>
          </c:cat>
          <c:val>
            <c:numRef>
              <c:f>'Fund Types'!$F$35</c:f>
              <c:numCache>
                <c:formatCode>General</c:formatCode>
                <c:ptCount val="1"/>
                <c:pt idx="0">
                  <c:v>3</c:v>
                </c:pt>
              </c:numCache>
            </c:numRef>
          </c:val>
        </c:ser>
        <c:dLbls>
          <c:showLegendKey val="0"/>
          <c:showVal val="0"/>
          <c:showCatName val="0"/>
          <c:showSerName val="0"/>
          <c:showPercent val="0"/>
          <c:showBubbleSize val="0"/>
          <c:showLeaderLines val="0"/>
        </c:dLbls>
        <c:firstSliceAng val="266"/>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250" b="1" strike="noStrike" spc="-1">
                <a:solidFill>
                  <a:srgbClr val="000000"/>
                </a:solidFill>
                <a:latin typeface="Arial Cyr"/>
                <a:ea typeface="Arial Cyr"/>
              </a:defRPr>
            </a:pPr>
            <a:r>
              <a:rPr lang="uk-UA" sz="250" b="1" strike="noStrike" spc="-1">
                <a:solidFill>
                  <a:srgbClr val="000000"/>
                </a:solidFill>
                <a:latin typeface="Arial Cyr"/>
                <a:ea typeface="Arial Cyr"/>
              </a:rPr>
              <a:t>01.10.2008</a:t>
            </a:r>
          </a:p>
        </c:rich>
      </c:tx>
      <c:overlay val="0"/>
      <c:spPr>
        <a:noFill/>
        <a:ln w="25560">
          <a:noFill/>
        </a:ln>
      </c:spPr>
    </c:title>
    <c:autoTitleDeleted val="0"/>
    <c:plotArea>
      <c:layout/>
      <c:pieChart>
        <c:varyColors val="1"/>
        <c:ser>
          <c:idx val="0"/>
          <c:order val="0"/>
          <c:spPr>
            <a:solidFill>
              <a:srgbClr val="9999FF"/>
            </a:solidFill>
            <a:ln w="12600">
              <a:solidFill>
                <a:srgbClr val="000000"/>
              </a:solidFill>
              <a:round/>
            </a:ln>
          </c:spPr>
          <c:explosion val="16"/>
          <c:dPt>
            <c:idx val="0"/>
            <c:bubble3D val="0"/>
          </c:dPt>
          <c:dLbls>
            <c:dLbl>
              <c:idx val="0"/>
              <c:numFmt formatCode="0%" sourceLinked="0"/>
              <c:spPr/>
              <c:txPr>
                <a:bodyPr wrap="square"/>
                <a:lstStyle/>
                <a:p>
                  <a:pPr>
                    <a:defRPr sz="250" b="0" strike="noStrike" spc="-1">
                      <a:solidFill>
                        <a:srgbClr val="000000"/>
                      </a:solidFill>
                      <a:latin typeface="Arial Cyr"/>
                    </a:defRPr>
                  </a:pPr>
                  <a:endParaRPr lang="uk-UA"/>
                </a:p>
              </c:txPr>
              <c:dLblPos val="bestFit"/>
              <c:showLegendKey val="0"/>
              <c:showVal val="0"/>
              <c:showCatName val="1"/>
              <c:showSerName val="0"/>
              <c:showPercent val="1"/>
              <c:showBubbleSize val="1"/>
              <c:extLst>
                <c:ext xmlns:c15="http://schemas.microsoft.com/office/drawing/2012/chart" uri="{CE6537A1-D6FC-4f65-9D91-7224C49458BB}"/>
              </c:extLst>
            </c:dLbl>
            <c:numFmt formatCode="0%" sourceLinked="0"/>
            <c:spPr>
              <a:noFill/>
              <a:ln>
                <a:noFill/>
              </a:ln>
              <a:effectLst/>
            </c:spPr>
            <c:txPr>
              <a:bodyPr wrap="square"/>
              <a:lstStyle/>
              <a:p>
                <a:pPr>
                  <a:defRPr sz="250" b="0" strike="noStrike" spc="-1">
                    <a:solidFill>
                      <a:srgbClr val="000000"/>
                    </a:solidFill>
                    <a:latin typeface="Arial Cyr"/>
                    <a:ea typeface="Arial Cyr"/>
                  </a:defRPr>
                </a:pPr>
                <a:endParaRPr lang="uk-UA"/>
              </a:p>
            </c:txPr>
            <c:dLblPos val="bestFit"/>
            <c:showLegendKey val="0"/>
            <c:showVal val="0"/>
            <c:showCatName val="1"/>
            <c:showSerName val="0"/>
            <c:showPercent val="1"/>
            <c:showBubbleSize val="1"/>
            <c:separator>
</c:separator>
            <c:showLeaderLines val="1"/>
            <c:extLst>
              <c:ext xmlns:c15="http://schemas.microsoft.com/office/drawing/2012/chart" uri="{CE6537A1-D6FC-4f65-9D91-7224C49458BB}"/>
            </c:extLst>
          </c:dLbls>
          <c:val>
            <c:numRef>
              <c:f>0</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0</c15:sqref>
                        </c15:formulaRef>
                      </c:ext>
                    </c:extLst>
                    <c:strCache>
                      <c:ptCount val="1"/>
                      <c:pt idx="0">
                        <c:v>Серия1</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showLeaderLines val="1"/>
        </c:dLbls>
        <c:firstSliceAng val="0"/>
      </c:pieChart>
      <c:spPr>
        <a:noFill/>
        <a:ln w="25560">
          <a:noFill/>
        </a:ln>
      </c:spPr>
    </c:plotArea>
    <c:plotVisOnly val="1"/>
    <c:dispBlanksAs val="zero"/>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250" b="1" strike="noStrike" spc="-1">
                <a:solidFill>
                  <a:srgbClr val="000000"/>
                </a:solidFill>
                <a:latin typeface="Arial Cyr"/>
                <a:ea typeface="Arial Cyr"/>
              </a:defRPr>
            </a:pPr>
            <a:r>
              <a:rPr lang="uk-UA" sz="250" b="1" strike="noStrike" spc="-1">
                <a:solidFill>
                  <a:srgbClr val="000000"/>
                </a:solidFill>
                <a:latin typeface="Arial Cyr"/>
                <a:ea typeface="Arial Cyr"/>
              </a:rPr>
              <a:t>31.12.2008</a:t>
            </a:r>
          </a:p>
        </c:rich>
      </c:tx>
      <c:overlay val="0"/>
      <c:spPr>
        <a:noFill/>
        <a:ln w="25560">
          <a:noFill/>
        </a:ln>
      </c:spPr>
    </c:title>
    <c:autoTitleDeleted val="0"/>
    <c:plotArea>
      <c:layout/>
      <c:pieChart>
        <c:varyColors val="1"/>
        <c:ser>
          <c:idx val="0"/>
          <c:order val="0"/>
          <c:spPr>
            <a:solidFill>
              <a:srgbClr val="9999FF"/>
            </a:solidFill>
            <a:ln w="12600">
              <a:solidFill>
                <a:srgbClr val="000000"/>
              </a:solidFill>
              <a:round/>
            </a:ln>
          </c:spPr>
          <c:explosion val="16"/>
          <c:dPt>
            <c:idx val="0"/>
            <c:bubble3D val="0"/>
          </c:dPt>
          <c:dLbls>
            <c:dLbl>
              <c:idx val="0"/>
              <c:numFmt formatCode="0%" sourceLinked="0"/>
              <c:spPr/>
              <c:txPr>
                <a:bodyPr wrap="square"/>
                <a:lstStyle/>
                <a:p>
                  <a:pPr>
                    <a:defRPr sz="250" b="0" strike="noStrike" spc="-1">
                      <a:solidFill>
                        <a:srgbClr val="000000"/>
                      </a:solidFill>
                      <a:latin typeface="Arial Cyr"/>
                    </a:defRPr>
                  </a:pPr>
                  <a:endParaRPr lang="uk-UA"/>
                </a:p>
              </c:txPr>
              <c:dLblPos val="bestFit"/>
              <c:showLegendKey val="0"/>
              <c:showVal val="0"/>
              <c:showCatName val="1"/>
              <c:showSerName val="0"/>
              <c:showPercent val="1"/>
              <c:showBubbleSize val="1"/>
              <c:extLst>
                <c:ext xmlns:c15="http://schemas.microsoft.com/office/drawing/2012/chart" uri="{CE6537A1-D6FC-4f65-9D91-7224C49458BB}"/>
              </c:extLst>
            </c:dLbl>
            <c:numFmt formatCode="0%" sourceLinked="0"/>
            <c:spPr>
              <a:noFill/>
              <a:ln>
                <a:noFill/>
              </a:ln>
              <a:effectLst/>
            </c:spPr>
            <c:txPr>
              <a:bodyPr wrap="square"/>
              <a:lstStyle/>
              <a:p>
                <a:pPr>
                  <a:defRPr sz="250" b="0" strike="noStrike" spc="-1">
                    <a:solidFill>
                      <a:srgbClr val="000000"/>
                    </a:solidFill>
                    <a:latin typeface="Arial Cyr"/>
                    <a:ea typeface="Arial Cyr"/>
                  </a:defRPr>
                </a:pPr>
                <a:endParaRPr lang="uk-UA"/>
              </a:p>
            </c:txPr>
            <c:dLblPos val="bestFit"/>
            <c:showLegendKey val="0"/>
            <c:showVal val="0"/>
            <c:showCatName val="1"/>
            <c:showSerName val="0"/>
            <c:showPercent val="1"/>
            <c:showBubbleSize val="1"/>
            <c:separator>
</c:separator>
            <c:showLeaderLines val="1"/>
            <c:extLst>
              <c:ext xmlns:c15="http://schemas.microsoft.com/office/drawing/2012/chart" uri="{CE6537A1-D6FC-4f65-9D91-7224C49458BB}"/>
            </c:extLst>
          </c:dLbls>
          <c:val>
            <c:numRef>
              <c:f>0</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label 0</c15:sqref>
                        </c15:formulaRef>
                      </c:ext>
                    </c:extLst>
                    <c:strCache>
                      <c:ptCount val="1"/>
                      <c:pt idx="0">
                        <c:v>Серия1</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showLeaderLines val="1"/>
        </c:dLbls>
        <c:firstSliceAng val="0"/>
      </c:pieChart>
      <c:spPr>
        <a:noFill/>
        <a:ln w="25560">
          <a:noFill/>
        </a:ln>
      </c:spPr>
    </c:plotArea>
    <c:plotVisOnly val="1"/>
    <c:dispBlanksAs val="zero"/>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barChart>
        <c:barDir val="col"/>
        <c:grouping val="clustered"/>
        <c:varyColors val="0"/>
        <c:ser>
          <c:idx val="0"/>
          <c:order val="0"/>
          <c:spPr>
            <a:solidFill>
              <a:srgbClr val="9999FF"/>
            </a:solidFill>
            <a:ln w="12600">
              <a:solidFill>
                <a:srgbClr val="000000"/>
              </a:solidFill>
              <a:round/>
            </a:ln>
          </c:spPr>
          <c:invertIfNegative val="0"/>
          <c:dPt>
            <c:idx val="0"/>
            <c:invertIfNegative val="0"/>
            <c:bubble3D val="0"/>
          </c:dPt>
          <c:dLbls>
            <c:dLbl>
              <c:idx val="0"/>
              <c:numFmt formatCode="General" sourceLinked="0"/>
              <c:spPr/>
              <c:txPr>
                <a:bodyPr wrap="square"/>
                <a:lstStyle/>
                <a:p>
                  <a:pPr>
                    <a:defRPr sz="200" b="1" strike="noStrike" spc="-1">
                      <a:solidFill>
                        <a:srgbClr val="000000"/>
                      </a:solidFill>
                      <a:latin typeface="Arial Cyr"/>
                    </a:defRPr>
                  </a:pPr>
                  <a:endParaRPr lang="uk-UA"/>
                </a:p>
              </c:txPr>
              <c:dLblPos val="outEnd"/>
              <c:showLegendKey val="0"/>
              <c:showVal val="1"/>
              <c:showCatName val="0"/>
              <c:showSerName val="0"/>
              <c:showPercent val="0"/>
              <c:showBubbleSize val="1"/>
              <c:extLst>
                <c:ext xmlns:c15="http://schemas.microsoft.com/office/drawing/2012/chart" uri="{CE6537A1-D6FC-4f65-9D91-7224C49458BB}"/>
              </c:extLst>
            </c:dLbl>
            <c:numFmt formatCode="General" sourceLinked="0"/>
            <c:spPr>
              <a:noFill/>
              <a:ln>
                <a:noFill/>
              </a:ln>
              <a:effectLst/>
            </c:spPr>
            <c:txPr>
              <a:bodyPr wrap="square"/>
              <a:lstStyle/>
              <a:p>
                <a:pPr>
                  <a:defRPr sz="200" b="1" strike="noStrike" spc="-1">
                    <a:solidFill>
                      <a:srgbClr val="00000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val>
            <c:numRef>
              <c:f>0</c:f>
              <c:numCache>
                <c:formatCode>General</c:formatCode>
                <c:ptCount val="1"/>
                <c:pt idx="0">
                  <c:v>0</c:v>
                </c:pt>
              </c:numCache>
            </c:numRef>
          </c:val>
          <c:extLst>
            <c:ext xmlns:c15="http://schemas.microsoft.com/office/drawing/2012/chart" uri="{02D57815-91ED-43cb-92C2-25804820EDAC}">
              <c15:filteredSeriesTitle>
                <c15:tx>
                  <c:strRef>
                    <c:extLst>
                      <c:ext uri="{02D57815-91ED-43cb-92C2-25804820EDAC}">
                        <c15:formulaRef>
                          <c15:sqref>label 0</c15:sqref>
                        </c15:formulaRef>
                      </c:ext>
                    </c:extLst>
                    <c:strCache>
                      <c:ptCount val="1"/>
                      <c:pt idx="0">
                        <c:v>Серия1</c:v>
                      </c:pt>
                    </c:strCache>
                  </c:strRef>
                </c15:tx>
              </c15:filteredSeriesTitle>
            </c:ext>
            <c:ext xmlns:c15="http://schemas.microsoft.com/office/drawing/2012/chart" uri="{02D57815-91ED-43cb-92C2-25804820EDAC}">
              <c15:filteredCategoryTitle>
                <c15:cat>
                  <c:strRef>
                    <c:extLst>
                      <c:ext uri="{02D57815-91ED-43cb-92C2-25804820EDAC}">
                        <c15:formulaRef>
                          <c15:sqref>categories</c15:sqref>
                        </c15:formulaRef>
                      </c:ext>
                    </c:extLst>
                    <c:strCache>
                      <c:ptCount val="1"/>
                      <c:pt idx="0">
                        <c:v>1</c:v>
                      </c:pt>
                    </c:strCache>
                  </c:strRef>
                </c15:cat>
              </c15:filteredCategoryTitle>
            </c:ext>
          </c:extLst>
        </c:ser>
        <c:dLbls>
          <c:showLegendKey val="0"/>
          <c:showVal val="0"/>
          <c:showCatName val="0"/>
          <c:showSerName val="0"/>
          <c:showPercent val="0"/>
          <c:showBubbleSize val="0"/>
        </c:dLbls>
        <c:gapWidth val="150"/>
        <c:axId val="246749328"/>
        <c:axId val="246749888"/>
      </c:barChart>
      <c:catAx>
        <c:axId val="246749328"/>
        <c:scaling>
          <c:orientation val="minMax"/>
        </c:scaling>
        <c:delete val="0"/>
        <c:axPos val="b"/>
        <c:numFmt formatCode="General" sourceLinked="0"/>
        <c:majorTickMark val="out"/>
        <c:minorTickMark val="none"/>
        <c:tickLblPos val="nextTo"/>
        <c:spPr>
          <a:ln w="3240">
            <a:solidFill>
              <a:srgbClr val="000000"/>
            </a:solidFill>
            <a:round/>
          </a:ln>
        </c:spPr>
        <c:txPr>
          <a:bodyPr rot="-3600000"/>
          <a:lstStyle/>
          <a:p>
            <a:pPr>
              <a:defRPr sz="200" b="1" strike="noStrike" spc="-1">
                <a:solidFill>
                  <a:srgbClr val="000000"/>
                </a:solidFill>
                <a:latin typeface="Arial Cyr"/>
                <a:ea typeface="Arial Cyr"/>
              </a:defRPr>
            </a:pPr>
            <a:endParaRPr lang="uk-UA"/>
          </a:p>
        </c:txPr>
        <c:crossAx val="246749888"/>
        <c:crosses val="autoZero"/>
        <c:auto val="1"/>
        <c:lblAlgn val="ctr"/>
        <c:lblOffset val="100"/>
        <c:noMultiLvlLbl val="0"/>
      </c:catAx>
      <c:valAx>
        <c:axId val="246749888"/>
        <c:scaling>
          <c:orientation val="minMax"/>
        </c:scaling>
        <c:delete val="0"/>
        <c:axPos val="l"/>
        <c:majorGridlines>
          <c:spPr>
            <a:ln w="3240">
              <a:solidFill>
                <a:srgbClr val="000000"/>
              </a:solidFill>
              <a:round/>
            </a:ln>
          </c:spPr>
        </c:majorGridlines>
        <c:numFmt formatCode="General" sourceLinked="0"/>
        <c:majorTickMark val="out"/>
        <c:minorTickMark val="none"/>
        <c:tickLblPos val="nextTo"/>
        <c:spPr>
          <a:ln w="3240">
            <a:solidFill>
              <a:srgbClr val="000000"/>
            </a:solidFill>
            <a:round/>
          </a:ln>
        </c:spPr>
        <c:txPr>
          <a:bodyPr/>
          <a:lstStyle/>
          <a:p>
            <a:pPr>
              <a:defRPr sz="200" b="0" strike="noStrike" spc="-1">
                <a:solidFill>
                  <a:srgbClr val="000000"/>
                </a:solidFill>
                <a:latin typeface="Arial Cyr"/>
                <a:ea typeface="Arial Cyr"/>
              </a:defRPr>
            </a:pPr>
            <a:endParaRPr lang="uk-UA"/>
          </a:p>
        </c:txPr>
        <c:crossAx val="246749328"/>
        <c:crosses val="autoZero"/>
        <c:crossBetween val="between"/>
      </c:valAx>
      <c:spPr>
        <a:solidFill>
          <a:srgbClr val="C0C0C0"/>
        </a:solidFill>
        <a:ln w="12600">
          <a:solidFill>
            <a:srgbClr val="808080"/>
          </a:solidFill>
          <a:round/>
        </a:ln>
      </c:spPr>
    </c:plotArea>
    <c:plotVisOnly val="1"/>
    <c:dispBlanksAs val="gap"/>
    <c:showDLblsOverMax val="1"/>
  </c:chart>
  <c:spPr>
    <a:solidFill>
      <a:srgbClr val="FFFFFF"/>
    </a:solidFill>
    <a:ln w="3240">
      <a:solidFill>
        <a:srgbClr val="000000"/>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extLst xmlns:c16r2="http://schemas.microsoft.com/office/drawing/2015/06/chart">
              <c:ext xmlns:c16="http://schemas.microsoft.com/office/drawing/2014/chart" uri="{C3380CC4-5D6E-409C-BE32-E72D297353CC}">
                <c16:uniqueId val="{00000001-680C-4129-B6E0-8E9E81C5E605}"/>
              </c:ext>
            </c:extLst>
          </c:dPt>
          <c:dPt>
            <c:idx val="1"/>
            <c:bubble3D val="0"/>
            <c:spPr>
              <a:solidFill>
                <a:srgbClr val="38B64A"/>
              </a:solidFill>
              <a:ln w="25400">
                <a:noFill/>
              </a:ln>
            </c:spPr>
            <c:extLst xmlns:c16r2="http://schemas.microsoft.com/office/drawing/2015/06/chart">
              <c:ext xmlns:c16="http://schemas.microsoft.com/office/drawing/2014/chart" uri="{C3380CC4-5D6E-409C-BE32-E72D297353CC}">
                <c16:uniqueId val="{00000003-680C-4129-B6E0-8E9E81C5E605}"/>
              </c:ext>
            </c:extLst>
          </c:dPt>
          <c:dPt>
            <c:idx val="2"/>
            <c:bubble3D val="0"/>
            <c:spPr>
              <a:solidFill>
                <a:srgbClr val="8FC850"/>
              </a:solidFill>
              <a:ln w="25400">
                <a:noFill/>
              </a:ln>
            </c:spPr>
            <c:extLst xmlns:c16r2="http://schemas.microsoft.com/office/drawing/2015/06/chart">
              <c:ext xmlns:c16="http://schemas.microsoft.com/office/drawing/2014/chart" uri="{C3380CC4-5D6E-409C-BE32-E72D297353CC}">
                <c16:uniqueId val="{00000005-680C-4129-B6E0-8E9E81C5E605}"/>
              </c:ext>
            </c:extLst>
          </c:dPt>
          <c:dPt>
            <c:idx val="3"/>
            <c:bubble3D val="0"/>
            <c:spPr>
              <a:solidFill>
                <a:srgbClr val="90BA44"/>
              </a:solidFill>
              <a:ln w="25400">
                <a:noFill/>
              </a:ln>
            </c:spPr>
            <c:extLst xmlns:c16r2="http://schemas.microsoft.com/office/drawing/2015/06/chart">
              <c:ext xmlns:c16="http://schemas.microsoft.com/office/drawing/2014/chart" uri="{C3380CC4-5D6E-409C-BE32-E72D297353CC}">
                <c16:uniqueId val="{00000007-680C-4129-B6E0-8E9E81C5E605}"/>
              </c:ext>
            </c:extLst>
          </c:dPt>
          <c:dPt>
            <c:idx val="4"/>
            <c:bubble3D val="0"/>
            <c:spPr>
              <a:solidFill>
                <a:schemeClr val="accent3">
                  <a:lumMod val="60000"/>
                  <a:lumOff val="40000"/>
                </a:schemeClr>
              </a:solidFill>
            </c:spPr>
            <c:extLst xmlns:c16r2="http://schemas.microsoft.com/office/drawing/2015/06/chart">
              <c:ext xmlns:c16="http://schemas.microsoft.com/office/drawing/2014/chart" uri="{C3380CC4-5D6E-409C-BE32-E72D297353CC}">
                <c16:uniqueId val="{00000009-680C-4129-B6E0-8E9E81C5E605}"/>
              </c:ext>
            </c:extLst>
          </c:dPt>
          <c:dPt>
            <c:idx val="5"/>
            <c:bubble3D val="0"/>
            <c:spPr>
              <a:solidFill>
                <a:schemeClr val="accent3">
                  <a:lumMod val="75000"/>
                </a:schemeClr>
              </a:solidFill>
            </c:spPr>
            <c:extLst xmlns:c16r2="http://schemas.microsoft.com/office/drawing/2015/06/chart">
              <c:ext xmlns:c16="http://schemas.microsoft.com/office/drawing/2014/chart" uri="{C3380CC4-5D6E-409C-BE32-E72D297353CC}">
                <c16:uniqueId val="{0000000B-680C-4129-B6E0-8E9E81C5E605}"/>
              </c:ext>
            </c:extLst>
          </c:dPt>
          <c:dPt>
            <c:idx val="6"/>
            <c:bubble3D val="0"/>
            <c:spPr>
              <a:solidFill>
                <a:schemeClr val="accent3">
                  <a:lumMod val="50000"/>
                </a:schemeClr>
              </a:solidFill>
            </c:spPr>
            <c:extLst xmlns:c16r2="http://schemas.microsoft.com/office/drawing/2015/06/chart">
              <c:ext xmlns:c16="http://schemas.microsoft.com/office/drawing/2014/chart" uri="{C3380CC4-5D6E-409C-BE32-E72D297353CC}">
                <c16:uniqueId val="{0000000D-680C-4129-B6E0-8E9E81C5E605}"/>
              </c:ext>
            </c:extLst>
          </c:dPt>
          <c:dPt>
            <c:idx val="7"/>
            <c:bubble3D val="0"/>
            <c:spPr>
              <a:solidFill>
                <a:srgbClr val="08A44F"/>
              </a:solidFill>
            </c:spPr>
            <c:extLst xmlns:c16r2="http://schemas.microsoft.com/office/drawing/2015/06/chart">
              <c:ext xmlns:c16="http://schemas.microsoft.com/office/drawing/2014/chart" uri="{C3380CC4-5D6E-409C-BE32-E72D297353CC}">
                <c16:uniqueId val="{0000000F-680C-4129-B6E0-8E9E81C5E605}"/>
              </c:ext>
            </c:extLst>
          </c:dPt>
          <c:dLbls>
            <c:dLbl>
              <c:idx val="0"/>
              <c:layout>
                <c:manualLayout>
                  <c:x val="-2.4998882031488631E-2"/>
                  <c:y val="-1.6518212242007468E-16"/>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680C-4129-B6E0-8E9E81C5E605}"/>
                </c:ext>
                <c:ext xmlns:c15="http://schemas.microsoft.com/office/drawing/2012/chart" uri="{CE6537A1-D6FC-4f65-9D91-7224C49458BB}"/>
              </c:extLst>
            </c:dLbl>
            <c:dLbl>
              <c:idx val="1"/>
              <c:layout>
                <c:manualLayout>
                  <c:x val="-2.7248566511541641E-2"/>
                  <c:y val="-7.174260520638307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680C-4129-B6E0-8E9E81C5E605}"/>
                </c:ext>
                <c:ext xmlns:c15="http://schemas.microsoft.com/office/drawing/2012/chart" uri="{CE6537A1-D6FC-4f65-9D91-7224C49458BB}"/>
              </c:extLst>
            </c:dLbl>
            <c:dLbl>
              <c:idx val="2"/>
              <c:layout>
                <c:manualLayout>
                  <c:x val="-8.5498136585009077E-4"/>
                  <c:y val="4.855722123491380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680C-4129-B6E0-8E9E81C5E605}"/>
                </c:ext>
                <c:ext xmlns:c15="http://schemas.microsoft.com/office/drawing/2012/chart" uri="{CE6537A1-D6FC-4f65-9D91-7224C49458BB}"/>
              </c:extLst>
            </c:dLbl>
            <c:dLbl>
              <c:idx val="3"/>
              <c:layout>
                <c:manualLayout>
                  <c:x val="-7.9085390588847782E-3"/>
                  <c:y val="4.1197440271239609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680C-4129-B6E0-8E9E81C5E605}"/>
                </c:ext>
                <c:ext xmlns:c15="http://schemas.microsoft.com/office/drawing/2012/chart" uri="{CE6537A1-D6FC-4f65-9D91-7224C49458BB}"/>
              </c:extLst>
            </c:dLbl>
            <c:dLbl>
              <c:idx val="4"/>
              <c:layout>
                <c:manualLayout>
                  <c:x val="6.5023793972481592E-2"/>
                  <c:y val="1.0208870957600796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680C-4129-B6E0-8E9E81C5E605}"/>
                </c:ex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680C-4129-B6E0-8E9E81C5E605}"/>
                </c:ext>
                <c:ext xmlns:c15="http://schemas.microsoft.com/office/drawing/2012/chart" uri="{CE6537A1-D6FC-4f65-9D91-7224C49458BB}"/>
              </c:extLst>
            </c:dLbl>
            <c:dLbl>
              <c:idx val="6"/>
              <c:layout>
                <c:manualLayout>
                  <c:x val="0.17025130835602723"/>
                  <c:y val="-0.20352657728891568"/>
                </c:manualLayout>
              </c:layout>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680C-4129-B6E0-8E9E81C5E605}"/>
                </c:ext>
                <c:ext xmlns:c15="http://schemas.microsoft.com/office/drawing/2012/chart" uri="{CE6537A1-D6FC-4f65-9D91-7224C49458BB}"/>
              </c:extLst>
            </c:dLbl>
            <c:dLbl>
              <c:idx val="7"/>
              <c:layout>
                <c:manualLayout>
                  <c:x val="0.12868884178936271"/>
                  <c:y val="-1.2603411469991252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680C-4129-B6E0-8E9E81C5E605}"/>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Types'!$O$23:$V$24</c:f>
              <c:strCache>
                <c:ptCount val="8"/>
                <c:pt idx="0">
                  <c:v>open-ended diversified</c:v>
                </c:pt>
                <c:pt idx="1">
                  <c:v>open-ended specialized</c:v>
                </c:pt>
                <c:pt idx="2">
                  <c:v>interval diversified</c:v>
                </c:pt>
                <c:pt idx="3">
                  <c:v>interval specialized</c:v>
                </c:pt>
                <c:pt idx="4">
                  <c:v>closed–end diversified</c:v>
                </c:pt>
                <c:pt idx="5">
                  <c:v>closed-end non-diversified</c:v>
                </c:pt>
                <c:pt idx="6">
                  <c:v>closed-end specialized</c:v>
                </c:pt>
                <c:pt idx="7">
                  <c:v>closed-end qualified</c:v>
                </c:pt>
              </c:strCache>
            </c:strRef>
          </c:cat>
          <c:val>
            <c:numRef>
              <c:f>'Fund Types'!$O$25:$V$25</c:f>
              <c:numCache>
                <c:formatCode>General</c:formatCode>
                <c:ptCount val="8"/>
                <c:pt idx="0">
                  <c:v>10</c:v>
                </c:pt>
                <c:pt idx="1">
                  <c:v>7</c:v>
                </c:pt>
                <c:pt idx="2">
                  <c:v>16</c:v>
                </c:pt>
                <c:pt idx="3">
                  <c:v>3</c:v>
                </c:pt>
                <c:pt idx="4">
                  <c:v>3</c:v>
                </c:pt>
                <c:pt idx="5">
                  <c:v>35</c:v>
                </c:pt>
                <c:pt idx="6">
                  <c:v>1</c:v>
                </c:pt>
                <c:pt idx="7">
                  <c:v>1</c:v>
                </c:pt>
              </c:numCache>
            </c:numRef>
          </c:val>
          <c:extLst xmlns:c16r2="http://schemas.microsoft.com/office/drawing/2015/06/chart">
            <c:ext xmlns:c16="http://schemas.microsoft.com/office/drawing/2014/chart" uri="{C3380CC4-5D6E-409C-BE32-E72D297353CC}">
              <c16:uniqueId val="{00000010-680C-4129-B6E0-8E9E81C5E605}"/>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200" b="1" strike="noStrike" spc="-1">
                <a:solidFill>
                  <a:srgbClr val="000000"/>
                </a:solidFill>
                <a:latin typeface="Arial"/>
                <a:ea typeface="Arial"/>
              </a:defRPr>
            </a:pPr>
            <a:r>
              <a:rPr lang="en-US" sz="1200" b="1" strike="noStrike" spc="-1">
                <a:solidFill>
                  <a:srgbClr val="000000"/>
                </a:solidFill>
                <a:latin typeface="Arial"/>
                <a:ea typeface="Arial"/>
              </a:rPr>
              <a:t>B</a:t>
            </a:r>
            <a:r>
              <a:rPr lang="uk-UA" sz="1200" b="1" strike="noStrike" spc="-1">
                <a:solidFill>
                  <a:srgbClr val="000000"/>
                </a:solidFill>
                <a:latin typeface="Arial"/>
                <a:ea typeface="Arial"/>
              </a:rPr>
              <a:t>y AuM </a:t>
            </a:r>
          </a:p>
        </c:rich>
      </c:tx>
      <c:layout>
        <c:manualLayout>
          <c:xMode val="edge"/>
          <c:yMode val="edge"/>
          <c:x val="0.26025812598179321"/>
          <c:y val="1.4193147257554647E-2"/>
        </c:manualLayout>
      </c:layout>
      <c:overlay val="0"/>
      <c:spPr>
        <a:noFill/>
        <a:ln w="25560">
          <a:noFill/>
        </a:ln>
      </c:spPr>
    </c:title>
    <c:autoTitleDeleted val="0"/>
    <c:plotArea>
      <c:layout>
        <c:manualLayout>
          <c:layoutTarget val="inner"/>
          <c:xMode val="edge"/>
          <c:yMode val="edge"/>
          <c:x val="0.12660918496426513"/>
          <c:y val="0.15899553537986727"/>
          <c:w val="0.33038341315132924"/>
          <c:h val="0.77671805474403355"/>
        </c:manualLayout>
      </c:layout>
      <c:pieChart>
        <c:varyColors val="1"/>
        <c:ser>
          <c:idx val="0"/>
          <c:order val="0"/>
          <c:spPr>
            <a:solidFill>
              <a:srgbClr val="9999FF"/>
            </a:solidFill>
            <a:ln w="25560">
              <a:noFill/>
            </a:ln>
          </c:spPr>
          <c:dPt>
            <c:idx val="0"/>
            <c:bubble3D val="0"/>
            <c:spPr>
              <a:solidFill>
                <a:srgbClr val="33CCCC"/>
              </a:solidFill>
              <a:ln w="25560">
                <a:noFill/>
              </a:ln>
            </c:spPr>
          </c:dPt>
          <c:dPt>
            <c:idx val="1"/>
            <c:bubble3D val="0"/>
            <c:spPr>
              <a:solidFill>
                <a:srgbClr val="666699"/>
              </a:solidFill>
              <a:ln w="25560">
                <a:noFill/>
              </a:ln>
            </c:spPr>
          </c:dPt>
          <c:dPt>
            <c:idx val="2"/>
            <c:bubble3D val="0"/>
            <c:spPr>
              <a:solidFill>
                <a:srgbClr val="99CCFF"/>
              </a:solidFill>
              <a:ln w="25560">
                <a:noFill/>
              </a:ln>
            </c:spPr>
          </c:dPt>
          <c:dPt>
            <c:idx val="3"/>
            <c:bubble3D val="0"/>
            <c:spPr>
              <a:solidFill>
                <a:srgbClr val="333399"/>
              </a:solidFill>
              <a:ln w="25560">
                <a:noFill/>
              </a:ln>
            </c:spPr>
          </c:dPt>
          <c:dPt>
            <c:idx val="4"/>
            <c:bubble3D val="0"/>
            <c:spPr>
              <a:solidFill>
                <a:srgbClr val="CCFFFF"/>
              </a:solidFill>
              <a:ln w="25560">
                <a:noFill/>
              </a:ln>
            </c:spPr>
          </c:dPt>
          <c:dPt>
            <c:idx val="5"/>
            <c:bubble3D val="0"/>
            <c:spPr>
              <a:solidFill>
                <a:srgbClr val="FF99CC"/>
              </a:solidFill>
              <a:ln w="25560">
                <a:noFill/>
              </a:ln>
            </c:spPr>
          </c:dPt>
          <c:dLbls>
            <c:dLbl>
              <c:idx val="0"/>
              <c:numFmt formatCode="0.0%" sourceLinked="0"/>
              <c:spPr/>
              <c:txPr>
                <a:bodyPr wrap="square"/>
                <a:lstStyle/>
                <a:p>
                  <a:pPr>
                    <a:defRPr sz="105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1"/>
              <c:layout>
                <c:manualLayout>
                  <c:x val="-3.8443278241391363E-2"/>
                  <c:y val="-0.1141624342667086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2"/>
              <c:layout>
                <c:manualLayout>
                  <c:x val="-8.0933217350298188E-3"/>
                  <c:y val="-5.708121713335431E-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3"/>
              <c:layout>
                <c:manualLayout>
                  <c:x val="0"/>
                  <c:y val="-1.9027072377784768E-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4"/>
              <c:layout>
                <c:manualLayout>
                  <c:x val="-1.2139982602544617E-2"/>
                  <c:y val="2.8540608566677242E-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5"/>
              <c:layout>
                <c:manualLayout>
                  <c:x val="-4.4513269542663596E-2"/>
                  <c:y val="0.1141624342667086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05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'Regional Breakdown'!$E$18:$E$23</c:f>
              <c:strCache>
                <c:ptCount val="6"/>
                <c:pt idx="0">
                  <c:v>Kyiv</c:v>
                </c:pt>
                <c:pt idx="1">
                  <c:v>Dnipro</c:v>
                </c:pt>
                <c:pt idx="2">
                  <c:v>Lviv </c:v>
                </c:pt>
                <c:pt idx="3">
                  <c:v>Kharkiv </c:v>
                </c:pt>
                <c:pt idx="4">
                  <c:v>Zaporizhzhia </c:v>
                </c:pt>
                <c:pt idx="5">
                  <c:v>Other Regions</c:v>
                </c:pt>
              </c:strCache>
            </c:strRef>
          </c:cat>
          <c:val>
            <c:numRef>
              <c:f>'Regional Breakdown'!$F$18:$F$23</c:f>
              <c:numCache>
                <c:formatCode>0.00%</c:formatCode>
                <c:ptCount val="6"/>
                <c:pt idx="0">
                  <c:v>0.80248491432083602</c:v>
                </c:pt>
                <c:pt idx="1">
                  <c:v>5.7338418816397702E-2</c:v>
                </c:pt>
                <c:pt idx="2">
                  <c:v>4.9965291449187502E-2</c:v>
                </c:pt>
                <c:pt idx="3">
                  <c:v>4.6511338737104703E-2</c:v>
                </c:pt>
                <c:pt idx="4">
                  <c:v>1.8877421639626201E-2</c:v>
                </c:pt>
                <c:pt idx="5">
                  <c:v>2.4822615036848E-2</c:v>
                </c:pt>
              </c:numCache>
            </c:numRef>
          </c:val>
        </c:ser>
        <c:dLbls>
          <c:showLegendKey val="0"/>
          <c:showVal val="0"/>
          <c:showCatName val="0"/>
          <c:showSerName val="0"/>
          <c:showPercent val="0"/>
          <c:showBubbleSize val="0"/>
          <c:showLeaderLines val="0"/>
        </c:dLbls>
        <c:firstSliceAng val="128"/>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200" b="1" strike="noStrike" spc="-1">
                <a:solidFill>
                  <a:srgbClr val="000000"/>
                </a:solidFill>
                <a:latin typeface="Arial"/>
                <a:ea typeface="Arial"/>
              </a:defRPr>
            </a:pPr>
            <a:r>
              <a:rPr lang="en-US" sz="1200" b="1" strike="noStrike" spc="-1">
                <a:solidFill>
                  <a:srgbClr val="000000"/>
                </a:solidFill>
                <a:latin typeface="Arial"/>
                <a:ea typeface="Arial"/>
              </a:rPr>
              <a:t>B</a:t>
            </a:r>
            <a:r>
              <a:rPr lang="uk-UA" sz="1200" b="1" strike="noStrike" spc="-1">
                <a:solidFill>
                  <a:srgbClr val="000000"/>
                </a:solidFill>
                <a:latin typeface="Arial"/>
                <a:ea typeface="Arial"/>
              </a:rPr>
              <a:t>y number of CII</a:t>
            </a:r>
            <a:r>
              <a:rPr lang="en-US" sz="1200" b="1" strike="noStrike" spc="-1">
                <a:solidFill>
                  <a:srgbClr val="000000"/>
                </a:solidFill>
                <a:latin typeface="Arial"/>
                <a:ea typeface="Arial"/>
              </a:rPr>
              <a:t>s</a:t>
            </a:r>
            <a:r>
              <a:rPr lang="uk-UA" sz="1200" b="1" strike="noStrike" spc="-1">
                <a:solidFill>
                  <a:srgbClr val="000000"/>
                </a:solidFill>
                <a:latin typeface="Arial"/>
                <a:ea typeface="Arial"/>
              </a:rPr>
              <a:t> (all) </a:t>
            </a:r>
          </a:p>
        </c:rich>
      </c:tx>
      <c:layout>
        <c:manualLayout>
          <c:xMode val="edge"/>
          <c:yMode val="edge"/>
          <c:x val="0.247762039660057"/>
          <c:y val="1.4825897714907501E-2"/>
        </c:manualLayout>
      </c:layout>
      <c:overlay val="0"/>
      <c:spPr>
        <a:noFill/>
        <a:ln w="25560">
          <a:noFill/>
        </a:ln>
      </c:spPr>
    </c:title>
    <c:autoTitleDeleted val="0"/>
    <c:plotArea>
      <c:layout>
        <c:manualLayout>
          <c:layoutTarget val="inner"/>
          <c:xMode val="edge"/>
          <c:yMode val="edge"/>
          <c:x val="0.20280842760961232"/>
          <c:y val="0.16730141458106601"/>
          <c:w val="0.34715176777371698"/>
          <c:h val="0.78939026325933648"/>
        </c:manualLayout>
      </c:layout>
      <c:pieChart>
        <c:varyColors val="1"/>
        <c:ser>
          <c:idx val="0"/>
          <c:order val="0"/>
          <c:spPr>
            <a:solidFill>
              <a:srgbClr val="9999FF"/>
            </a:solidFill>
            <a:ln w="25560">
              <a:noFill/>
            </a:ln>
          </c:spPr>
          <c:dPt>
            <c:idx val="0"/>
            <c:bubble3D val="0"/>
            <c:spPr>
              <a:solidFill>
                <a:srgbClr val="33CCCC"/>
              </a:solidFill>
              <a:ln w="25560">
                <a:noFill/>
              </a:ln>
            </c:spPr>
          </c:dPt>
          <c:dPt>
            <c:idx val="1"/>
            <c:bubble3D val="0"/>
            <c:spPr>
              <a:solidFill>
                <a:srgbClr val="666699"/>
              </a:solidFill>
              <a:ln w="25560">
                <a:noFill/>
              </a:ln>
            </c:spPr>
          </c:dPt>
          <c:dPt>
            <c:idx val="2"/>
            <c:bubble3D val="0"/>
            <c:spPr>
              <a:solidFill>
                <a:srgbClr val="99CCFF"/>
              </a:solidFill>
              <a:ln w="25560">
                <a:noFill/>
              </a:ln>
            </c:spPr>
          </c:dPt>
          <c:dPt>
            <c:idx val="3"/>
            <c:bubble3D val="0"/>
            <c:spPr>
              <a:solidFill>
                <a:srgbClr val="333399"/>
              </a:solidFill>
              <a:ln w="25560">
                <a:noFill/>
              </a:ln>
            </c:spPr>
          </c:dPt>
          <c:dPt>
            <c:idx val="4"/>
            <c:bubble3D val="0"/>
            <c:spPr>
              <a:solidFill>
                <a:srgbClr val="CCFFFF"/>
              </a:solidFill>
              <a:ln w="25560">
                <a:noFill/>
              </a:ln>
            </c:spPr>
          </c:dPt>
          <c:dPt>
            <c:idx val="5"/>
            <c:bubble3D val="0"/>
            <c:spPr>
              <a:solidFill>
                <a:srgbClr val="FF99CC"/>
              </a:solidFill>
              <a:ln w="25560">
                <a:noFill/>
              </a:ln>
            </c:spPr>
          </c:dPt>
          <c:dLbls>
            <c:dLbl>
              <c:idx val="0"/>
              <c:numFmt formatCode="0.0%" sourceLinked="0"/>
              <c:spPr/>
              <c:txPr>
                <a:bodyPr wrap="square"/>
                <a:lstStyle/>
                <a:p>
                  <a:pPr>
                    <a:defRPr sz="105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1"/>
              <c:numFmt formatCode="0.0%" sourceLinked="0"/>
              <c:spPr/>
              <c:txPr>
                <a:bodyPr wrap="square"/>
                <a:lstStyle/>
                <a:p>
                  <a:pPr>
                    <a:defRPr sz="105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2"/>
              <c:numFmt formatCode="0.0%" sourceLinked="0"/>
              <c:spPr/>
              <c:txPr>
                <a:bodyPr wrap="square"/>
                <a:lstStyle/>
                <a:p>
                  <a:pPr>
                    <a:defRPr sz="105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3"/>
              <c:numFmt formatCode="0.0%" sourceLinked="0"/>
              <c:spPr/>
              <c:txPr>
                <a:bodyPr wrap="square"/>
                <a:lstStyle/>
                <a:p>
                  <a:pPr>
                    <a:defRPr sz="105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4"/>
              <c:numFmt formatCode="0.0%" sourceLinked="0"/>
              <c:spPr/>
              <c:txPr>
                <a:bodyPr wrap="square"/>
                <a:lstStyle/>
                <a:p>
                  <a:pPr>
                    <a:defRPr sz="105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5"/>
              <c:layout>
                <c:manualLayout>
                  <c:x val="-6.3321749275789428E-3"/>
                  <c:y val="2.8797532935761008E-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05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'Regional Breakdown'!$H$18:$H$23</c:f>
              <c:strCache>
                <c:ptCount val="6"/>
                <c:pt idx="0">
                  <c:v>Kyiv</c:v>
                </c:pt>
                <c:pt idx="1">
                  <c:v>Dnipro</c:v>
                </c:pt>
                <c:pt idx="2">
                  <c:v>Kharkiv </c:v>
                </c:pt>
                <c:pt idx="3">
                  <c:v>Lviv </c:v>
                </c:pt>
                <c:pt idx="4">
                  <c:v>Ivano-Frankivsk</c:v>
                </c:pt>
                <c:pt idx="5">
                  <c:v>Other Regions</c:v>
                </c:pt>
              </c:strCache>
            </c:strRef>
          </c:cat>
          <c:val>
            <c:numRef>
              <c:f>'Regional Breakdown'!$I$18:$I$23</c:f>
              <c:numCache>
                <c:formatCode>0.00%</c:formatCode>
                <c:ptCount val="6"/>
                <c:pt idx="0">
                  <c:v>0.73575129533678796</c:v>
                </c:pt>
                <c:pt idx="1">
                  <c:v>5.82901554404145E-2</c:v>
                </c:pt>
                <c:pt idx="2">
                  <c:v>5.9585492227979299E-2</c:v>
                </c:pt>
                <c:pt idx="3">
                  <c:v>5.9585492227979299E-2</c:v>
                </c:pt>
                <c:pt idx="4">
                  <c:v>2.9792746113989601E-2</c:v>
                </c:pt>
                <c:pt idx="5">
                  <c:v>5.6994818652849798E-2</c:v>
                </c:pt>
              </c:numCache>
            </c:numRef>
          </c:val>
        </c:ser>
        <c:dLbls>
          <c:showLegendKey val="0"/>
          <c:showVal val="0"/>
          <c:showCatName val="0"/>
          <c:showSerName val="0"/>
          <c:showPercent val="0"/>
          <c:showBubbleSize val="0"/>
          <c:showLeaderLines val="0"/>
        </c:dLbls>
        <c:firstSliceAng val="143"/>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200" b="1" strike="noStrike" spc="-1">
                <a:solidFill>
                  <a:srgbClr val="000000"/>
                </a:solidFill>
                <a:latin typeface="Arial"/>
                <a:ea typeface="Arial"/>
              </a:defRPr>
            </a:pPr>
            <a:r>
              <a:rPr lang="en-US" sz="1200" b="1" strike="noStrike" spc="-1">
                <a:solidFill>
                  <a:srgbClr val="000000"/>
                </a:solidFill>
                <a:latin typeface="Arial"/>
                <a:ea typeface="Arial"/>
              </a:rPr>
              <a:t>B</a:t>
            </a:r>
            <a:r>
              <a:rPr lang="uk-UA" sz="1200" b="1" strike="noStrike" spc="-1">
                <a:solidFill>
                  <a:srgbClr val="000000"/>
                </a:solidFill>
                <a:latin typeface="Arial"/>
                <a:ea typeface="Arial"/>
              </a:rPr>
              <a:t>y number of venture CII</a:t>
            </a:r>
            <a:r>
              <a:rPr lang="en-US" sz="1200" b="1" strike="noStrike" spc="-1">
                <a:solidFill>
                  <a:srgbClr val="000000"/>
                </a:solidFill>
                <a:latin typeface="Arial"/>
                <a:ea typeface="Arial"/>
              </a:rPr>
              <a:t>s</a:t>
            </a:r>
            <a:r>
              <a:rPr lang="uk-UA" sz="1200" b="1" strike="noStrike" spc="-1">
                <a:solidFill>
                  <a:srgbClr val="000000"/>
                </a:solidFill>
                <a:latin typeface="Arial"/>
                <a:ea typeface="Arial"/>
              </a:rPr>
              <a:t> </a:t>
            </a:r>
          </a:p>
        </c:rich>
      </c:tx>
      <c:layout>
        <c:manualLayout>
          <c:xMode val="edge"/>
          <c:yMode val="edge"/>
          <c:x val="0.2817457653496872"/>
          <c:y val="1.4788874445291138E-2"/>
        </c:manualLayout>
      </c:layout>
      <c:overlay val="0"/>
      <c:spPr>
        <a:noFill/>
        <a:ln w="25560">
          <a:noFill/>
        </a:ln>
      </c:spPr>
    </c:title>
    <c:autoTitleDeleted val="0"/>
    <c:plotArea>
      <c:layout>
        <c:manualLayout>
          <c:layoutTarget val="inner"/>
          <c:xMode val="edge"/>
          <c:yMode val="edge"/>
          <c:x val="0.25372552483585076"/>
          <c:y val="0.15501479223631717"/>
          <c:w val="0.35477481797418209"/>
          <c:h val="0.78765408579497076"/>
        </c:manualLayout>
      </c:layout>
      <c:pieChart>
        <c:varyColors val="1"/>
        <c:ser>
          <c:idx val="0"/>
          <c:order val="0"/>
          <c:spPr>
            <a:solidFill>
              <a:srgbClr val="9999FF"/>
            </a:solidFill>
            <a:ln w="25560">
              <a:noFill/>
            </a:ln>
          </c:spPr>
          <c:dPt>
            <c:idx val="0"/>
            <c:bubble3D val="0"/>
            <c:spPr>
              <a:solidFill>
                <a:srgbClr val="33CCCC"/>
              </a:solidFill>
              <a:ln w="25560">
                <a:noFill/>
              </a:ln>
            </c:spPr>
          </c:dPt>
          <c:dPt>
            <c:idx val="1"/>
            <c:bubble3D val="0"/>
            <c:spPr>
              <a:solidFill>
                <a:srgbClr val="666699"/>
              </a:solidFill>
              <a:ln w="25560">
                <a:noFill/>
              </a:ln>
            </c:spPr>
          </c:dPt>
          <c:dPt>
            <c:idx val="2"/>
            <c:bubble3D val="0"/>
            <c:spPr>
              <a:solidFill>
                <a:srgbClr val="99CCFF"/>
              </a:solidFill>
              <a:ln w="25560">
                <a:noFill/>
              </a:ln>
            </c:spPr>
          </c:dPt>
          <c:dPt>
            <c:idx val="3"/>
            <c:bubble3D val="0"/>
            <c:spPr>
              <a:solidFill>
                <a:srgbClr val="333399"/>
              </a:solidFill>
              <a:ln w="25560">
                <a:noFill/>
              </a:ln>
            </c:spPr>
          </c:dPt>
          <c:dPt>
            <c:idx val="4"/>
            <c:bubble3D val="0"/>
            <c:spPr>
              <a:solidFill>
                <a:srgbClr val="CCFFFF"/>
              </a:solidFill>
              <a:ln w="25560">
                <a:noFill/>
              </a:ln>
            </c:spPr>
          </c:dPt>
          <c:dPt>
            <c:idx val="5"/>
            <c:bubble3D val="0"/>
            <c:spPr>
              <a:solidFill>
                <a:srgbClr val="FF99CC"/>
              </a:solidFill>
              <a:ln w="25560">
                <a:noFill/>
              </a:ln>
            </c:spPr>
          </c:dPt>
          <c:dLbls>
            <c:dLbl>
              <c:idx val="0"/>
              <c:numFmt formatCode="0.0%" sourceLinked="0"/>
              <c:spPr/>
              <c:txPr>
                <a:bodyPr wrap="square"/>
                <a:lstStyle/>
                <a:p>
                  <a:pPr>
                    <a:defRPr sz="105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1"/>
              <c:layout>
                <c:manualLayout>
                  <c:x val="-3.2051686499173546E-2"/>
                  <c:y val="-9.962347034828993E-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2"/>
              <c:layout>
                <c:manualLayout>
                  <c:x val="-1.068389549972449E-2"/>
                  <c:y val="-5.6927697341880003E-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3"/>
              <c:layout>
                <c:manualLayout>
                  <c:x val="-7.8347661919103434E-17"/>
                  <c:y val="-4.7439747784899969E-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4"/>
              <c:layout>
                <c:manualLayout>
                  <c:x val="-6.4103372998346939E-3"/>
                  <c:y val="-8.6971866232562952E-17"/>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5"/>
              <c:layout>
                <c:manualLayout>
                  <c:x val="-2.3504570099393877E-2"/>
                  <c:y val="4.2695773006409969E-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05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'Regional Breakdown'!$K$18:$K$23</c:f>
              <c:strCache>
                <c:ptCount val="6"/>
                <c:pt idx="0">
                  <c:v>Kyiv</c:v>
                </c:pt>
                <c:pt idx="1">
                  <c:v>Lviv </c:v>
                </c:pt>
                <c:pt idx="2">
                  <c:v>Dnipro</c:v>
                </c:pt>
                <c:pt idx="3">
                  <c:v>Kharkiv </c:v>
                </c:pt>
                <c:pt idx="4">
                  <c:v>Ivano-Frankivsk</c:v>
                </c:pt>
                <c:pt idx="5">
                  <c:v>Other Regions</c:v>
                </c:pt>
              </c:strCache>
            </c:strRef>
          </c:cat>
          <c:val>
            <c:numRef>
              <c:f>'Regional Breakdown'!$L$18:$L$23</c:f>
              <c:numCache>
                <c:formatCode>0.00%</c:formatCode>
                <c:ptCount val="6"/>
                <c:pt idx="0">
                  <c:v>0.73695652173912995</c:v>
                </c:pt>
                <c:pt idx="1">
                  <c:v>6.5217391304347797E-2</c:v>
                </c:pt>
                <c:pt idx="2">
                  <c:v>5.94202898550725E-2</c:v>
                </c:pt>
                <c:pt idx="3">
                  <c:v>5.6521739130434803E-2</c:v>
                </c:pt>
                <c:pt idx="4">
                  <c:v>2.3913043478260902E-2</c:v>
                </c:pt>
                <c:pt idx="5">
                  <c:v>5.7971014492753797E-2</c:v>
                </c:pt>
              </c:numCache>
            </c:numRef>
          </c:val>
        </c:ser>
        <c:dLbls>
          <c:showLegendKey val="0"/>
          <c:showVal val="0"/>
          <c:showCatName val="0"/>
          <c:showSerName val="0"/>
          <c:showPercent val="0"/>
          <c:showBubbleSize val="0"/>
          <c:showLeaderLines val="0"/>
        </c:dLbls>
        <c:firstSliceAng val="145"/>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200" b="1" strike="noStrike" spc="-1">
                <a:solidFill>
                  <a:srgbClr val="000000"/>
                </a:solidFill>
                <a:latin typeface="Arial"/>
                <a:ea typeface="Arial"/>
              </a:defRPr>
            </a:pPr>
            <a:r>
              <a:rPr lang="en-US" sz="1200" b="1" strike="noStrike" spc="-1">
                <a:solidFill>
                  <a:srgbClr val="000000"/>
                </a:solidFill>
                <a:latin typeface="Arial"/>
                <a:ea typeface="Arial"/>
              </a:rPr>
              <a:t>B</a:t>
            </a:r>
            <a:r>
              <a:rPr lang="uk-UA" sz="1200" b="1" strike="noStrike" spc="-1">
                <a:solidFill>
                  <a:srgbClr val="000000"/>
                </a:solidFill>
                <a:latin typeface="Arial"/>
                <a:ea typeface="Arial"/>
              </a:rPr>
              <a:t>y number of non-venture CII</a:t>
            </a:r>
            <a:r>
              <a:rPr lang="en-US" sz="1200" b="1" strike="noStrike" spc="-1">
                <a:solidFill>
                  <a:srgbClr val="000000"/>
                </a:solidFill>
                <a:latin typeface="Arial"/>
                <a:ea typeface="Arial"/>
              </a:rPr>
              <a:t>s</a:t>
            </a:r>
            <a:r>
              <a:rPr lang="uk-UA" sz="1200" b="1" strike="noStrike" spc="-1">
                <a:solidFill>
                  <a:srgbClr val="000000"/>
                </a:solidFill>
                <a:latin typeface="Arial"/>
                <a:ea typeface="Arial"/>
              </a:rPr>
              <a:t> </a:t>
            </a:r>
          </a:p>
        </c:rich>
      </c:tx>
      <c:layout>
        <c:manualLayout>
          <c:xMode val="edge"/>
          <c:yMode val="edge"/>
          <c:x val="0.26641674124256698"/>
          <c:y val="1.9224816584073694E-2"/>
        </c:manualLayout>
      </c:layout>
      <c:overlay val="0"/>
      <c:spPr>
        <a:noFill/>
        <a:ln w="25560">
          <a:noFill/>
        </a:ln>
      </c:spPr>
    </c:title>
    <c:autoTitleDeleted val="0"/>
    <c:plotArea>
      <c:layout>
        <c:manualLayout>
          <c:layoutTarget val="inner"/>
          <c:xMode val="edge"/>
          <c:yMode val="edge"/>
          <c:x val="0.27019263232841773"/>
          <c:y val="0.17405687753917587"/>
          <c:w val="0.34866699317662558"/>
          <c:h val="0.75881847403901947"/>
        </c:manualLayout>
      </c:layout>
      <c:pieChart>
        <c:varyColors val="1"/>
        <c:ser>
          <c:idx val="0"/>
          <c:order val="0"/>
          <c:spPr>
            <a:solidFill>
              <a:srgbClr val="9999FF"/>
            </a:solidFill>
            <a:ln w="25560">
              <a:noFill/>
            </a:ln>
          </c:spPr>
          <c:dPt>
            <c:idx val="0"/>
            <c:bubble3D val="0"/>
            <c:spPr>
              <a:solidFill>
                <a:srgbClr val="33CCCC"/>
              </a:solidFill>
              <a:ln w="25560">
                <a:noFill/>
              </a:ln>
            </c:spPr>
          </c:dPt>
          <c:dPt>
            <c:idx val="1"/>
            <c:bubble3D val="0"/>
            <c:spPr>
              <a:solidFill>
                <a:srgbClr val="666699"/>
              </a:solidFill>
              <a:ln w="25560">
                <a:noFill/>
              </a:ln>
            </c:spPr>
          </c:dPt>
          <c:dPt>
            <c:idx val="2"/>
            <c:bubble3D val="0"/>
            <c:spPr>
              <a:solidFill>
                <a:srgbClr val="99CCFF"/>
              </a:solidFill>
              <a:ln w="25560">
                <a:noFill/>
              </a:ln>
            </c:spPr>
          </c:dPt>
          <c:dPt>
            <c:idx val="3"/>
            <c:bubble3D val="0"/>
            <c:spPr>
              <a:solidFill>
                <a:srgbClr val="333399"/>
              </a:solidFill>
              <a:ln w="25560">
                <a:noFill/>
              </a:ln>
            </c:spPr>
          </c:dPt>
          <c:dPt>
            <c:idx val="4"/>
            <c:bubble3D val="0"/>
            <c:spPr>
              <a:solidFill>
                <a:srgbClr val="CCFFFF"/>
              </a:solidFill>
              <a:ln w="25560">
                <a:noFill/>
              </a:ln>
            </c:spPr>
          </c:dPt>
          <c:dPt>
            <c:idx val="5"/>
            <c:bubble3D val="0"/>
            <c:spPr>
              <a:solidFill>
                <a:srgbClr val="FF99CC"/>
              </a:solidFill>
              <a:ln w="25560">
                <a:noFill/>
              </a:ln>
            </c:spPr>
          </c:dPt>
          <c:dLbls>
            <c:dLbl>
              <c:idx val="0"/>
              <c:numFmt formatCode="0.0%" sourceLinked="0"/>
              <c:spPr/>
              <c:txPr>
                <a:bodyPr wrap="square"/>
                <a:lstStyle/>
                <a:p>
                  <a:pPr>
                    <a:defRPr sz="105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1"/>
              <c:layout>
                <c:manualLayout>
                  <c:x val="-2.8223452475278837E-2"/>
                  <c:y val="-2.1655602524468133E-17"/>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2"/>
              <c:layout>
                <c:manualLayout>
                  <c:x val="-1.9539313252116119E-2"/>
                  <c:y val="-4.3311205048936265E-17"/>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3"/>
              <c:numFmt formatCode="0.0%" sourceLinked="0"/>
              <c:spPr/>
              <c:txPr>
                <a:bodyPr wrap="square"/>
                <a:lstStyle/>
                <a:p>
                  <a:pPr>
                    <a:defRPr sz="1050" b="0" strike="noStrike" spc="-1">
                      <a:solidFill>
                        <a:srgbClr val="000000"/>
                      </a:solidFill>
                      <a:latin typeface="Arial"/>
                    </a:defRPr>
                  </a:pPr>
                  <a:endParaRPr lang="uk-UA"/>
                </a:p>
              </c:txPr>
              <c:dLblPos val="outEnd"/>
              <c:showLegendKey val="1"/>
              <c:showVal val="0"/>
              <c:showCatName val="1"/>
              <c:showSerName val="0"/>
              <c:showPercent val="1"/>
              <c:showBubbleSize val="1"/>
              <c:separator>
</c:separator>
              <c:extLst>
                <c:ext xmlns:c15="http://schemas.microsoft.com/office/drawing/2012/chart" uri="{CE6537A1-D6FC-4f65-9D91-7224C49458BB}"/>
              </c:extLst>
            </c:dLbl>
            <c:dLbl>
              <c:idx val="4"/>
              <c:layout>
                <c:manualLayout>
                  <c:x val="4.3420696115814388E-3"/>
                  <c:y val="3.3074393202077473E-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dLbl>
              <c:idx val="5"/>
              <c:layout>
                <c:manualLayout>
                  <c:x val="-4.5591730921604352E-2"/>
                  <c:y val="8.5048439662484931E-2"/>
                </c:manualLayout>
              </c:layout>
              <c:numFmt formatCode="0.0%" sourceLinked="0"/>
              <c:spPr/>
              <c:txPr>
                <a:bodyPr wrap="square"/>
                <a:lstStyle/>
                <a:p>
                  <a:pPr>
                    <a:defRPr sz="1050" b="0" strike="noStrike" spc="-1">
                      <a:solidFill>
                        <a:srgbClr val="000000"/>
                      </a:solidFill>
                      <a:latin typeface="Arial"/>
                    </a:defRPr>
                  </a:pPr>
                  <a:endParaRPr lang="uk-UA"/>
                </a:p>
              </c:txPr>
              <c:dLblPos val="bestFit"/>
              <c:showLegendKey val="1"/>
              <c:showVal val="0"/>
              <c:showCatName val="1"/>
              <c:showSerName val="0"/>
              <c:showPercent val="1"/>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050" b="0" strike="noStrike" spc="-1">
                    <a:solidFill>
                      <a:srgbClr val="000000"/>
                    </a:solidFill>
                    <a:latin typeface="Arial"/>
                    <a:ea typeface="Arial"/>
                  </a:defRPr>
                </a:pPr>
                <a:endParaRPr lang="uk-UA"/>
              </a:p>
            </c:txPr>
            <c:dLblPos val="bestFit"/>
            <c:showLegendKey val="1"/>
            <c:showVal val="0"/>
            <c:showCatName val="1"/>
            <c:showSerName val="0"/>
            <c:showPercent val="1"/>
            <c:showBubbleSize val="1"/>
            <c:separator>
</c:separator>
            <c:showLeaderLines val="0"/>
            <c:extLst>
              <c:ext xmlns:c15="http://schemas.microsoft.com/office/drawing/2012/chart" uri="{CE6537A1-D6FC-4f65-9D91-7224C49458BB}"/>
            </c:extLst>
          </c:dLbls>
          <c:cat>
            <c:strRef>
              <c:f>'Regional Breakdown'!$N$18:$N$23</c:f>
              <c:strCache>
                <c:ptCount val="6"/>
                <c:pt idx="0">
                  <c:v>Kyiv</c:v>
                </c:pt>
                <c:pt idx="1">
                  <c:v>Kharkiv </c:v>
                </c:pt>
                <c:pt idx="2">
                  <c:v>Ivano-Frankivsk</c:v>
                </c:pt>
                <c:pt idx="3">
                  <c:v>Dnipro</c:v>
                </c:pt>
                <c:pt idx="4">
                  <c:v>Kherson</c:v>
                </c:pt>
                <c:pt idx="5">
                  <c:v>Other Regions</c:v>
                </c:pt>
              </c:strCache>
            </c:strRef>
          </c:cat>
          <c:val>
            <c:numRef>
              <c:f>'Regional Breakdown'!$O$18:$O$23</c:f>
              <c:numCache>
                <c:formatCode>0.00%</c:formatCode>
                <c:ptCount val="6"/>
                <c:pt idx="0">
                  <c:v>0.72560975609756095</c:v>
                </c:pt>
                <c:pt idx="1">
                  <c:v>8.5365853658536606E-2</c:v>
                </c:pt>
                <c:pt idx="2">
                  <c:v>7.9268292682926803E-2</c:v>
                </c:pt>
                <c:pt idx="3">
                  <c:v>4.8780487804878099E-2</c:v>
                </c:pt>
                <c:pt idx="4">
                  <c:v>2.4390243902439001E-2</c:v>
                </c:pt>
                <c:pt idx="5">
                  <c:v>3.6585365853658597E-2</c:v>
                </c:pt>
              </c:numCache>
            </c:numRef>
          </c:val>
        </c:ser>
        <c:dLbls>
          <c:showLegendKey val="0"/>
          <c:showVal val="0"/>
          <c:showCatName val="0"/>
          <c:showSerName val="0"/>
          <c:showPercent val="0"/>
          <c:showBubbleSize val="0"/>
          <c:showLeaderLines val="0"/>
        </c:dLbls>
        <c:firstSliceAng val="132"/>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8" Type="http://schemas.openxmlformats.org/officeDocument/2006/relationships/chart" Target="../charts/chart37.xml"/><Relationship Id="rId13" Type="http://schemas.openxmlformats.org/officeDocument/2006/relationships/chart" Target="../charts/chart42.xml"/><Relationship Id="rId3" Type="http://schemas.openxmlformats.org/officeDocument/2006/relationships/chart" Target="../charts/chart32.xml"/><Relationship Id="rId7" Type="http://schemas.openxmlformats.org/officeDocument/2006/relationships/chart" Target="../charts/chart36.xml"/><Relationship Id="rId12" Type="http://schemas.openxmlformats.org/officeDocument/2006/relationships/chart" Target="../charts/chart41.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chart" Target="../charts/chart35.xml"/><Relationship Id="rId11" Type="http://schemas.openxmlformats.org/officeDocument/2006/relationships/chart" Target="../charts/chart40.xml"/><Relationship Id="rId5" Type="http://schemas.openxmlformats.org/officeDocument/2006/relationships/chart" Target="../charts/chart34.xml"/><Relationship Id="rId10" Type="http://schemas.openxmlformats.org/officeDocument/2006/relationships/chart" Target="../charts/chart39.xml"/><Relationship Id="rId4" Type="http://schemas.openxmlformats.org/officeDocument/2006/relationships/chart" Target="../charts/chart33.xml"/><Relationship Id="rId9"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7" Type="http://schemas.openxmlformats.org/officeDocument/2006/relationships/chart" Target="../charts/chart16.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7.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chart" Target="../charts/chart27.xml"/><Relationship Id="rId4" Type="http://schemas.openxmlformats.org/officeDocument/2006/relationships/chart" Target="../charts/chart26.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editAs="oneCell">
    <xdr:from>
      <xdr:col>0</xdr:col>
      <xdr:colOff>990600</xdr:colOff>
      <xdr:row>20</xdr:row>
      <xdr:rowOff>66675</xdr:rowOff>
    </xdr:from>
    <xdr:to>
      <xdr:col>3</xdr:col>
      <xdr:colOff>1352550</xdr:colOff>
      <xdr:row>39</xdr:row>
      <xdr:rowOff>95565</xdr:rowOff>
    </xdr:to>
    <xdr:graphicFrame macro="">
      <xdr:nvGraphicFramePr>
        <xdr:cNvPr id="3"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xdr:row>
      <xdr:rowOff>0</xdr:rowOff>
    </xdr:from>
    <xdr:to>
      <xdr:col>22</xdr:col>
      <xdr:colOff>305922</xdr:colOff>
      <xdr:row>16</xdr:row>
      <xdr:rowOff>9525</xdr:rowOff>
    </xdr:to>
    <xdr:graphicFrame macro="">
      <xdr:nvGraphicFramePr>
        <xdr:cNvPr id="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457200</xdr:colOff>
      <xdr:row>0</xdr:row>
      <xdr:rowOff>0</xdr:rowOff>
    </xdr:from>
    <xdr:to>
      <xdr:col>4</xdr:col>
      <xdr:colOff>139290</xdr:colOff>
      <xdr:row>0</xdr:row>
      <xdr:rowOff>360</xdr:rowOff>
    </xdr:to>
    <xdr:graphicFrame macro="">
      <xdr:nvGraphicFramePr>
        <xdr:cNvPr id="31"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147600</xdr:colOff>
      <xdr:row>0</xdr:row>
      <xdr:rowOff>0</xdr:rowOff>
    </xdr:from>
    <xdr:to>
      <xdr:col>29</xdr:col>
      <xdr:colOff>281520</xdr:colOff>
      <xdr:row>0</xdr:row>
      <xdr:rowOff>360</xdr:rowOff>
    </xdr:to>
    <xdr:graphicFrame macro="">
      <xdr:nvGraphicFramePr>
        <xdr:cNvPr id="32"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6</xdr:col>
      <xdr:colOff>480240</xdr:colOff>
      <xdr:row>0</xdr:row>
      <xdr:rowOff>0</xdr:rowOff>
    </xdr:from>
    <xdr:to>
      <xdr:col>16</xdr:col>
      <xdr:colOff>144360</xdr:colOff>
      <xdr:row>0</xdr:row>
      <xdr:rowOff>360</xdr:rowOff>
    </xdr:to>
    <xdr:graphicFrame macro="">
      <xdr:nvGraphicFramePr>
        <xdr:cNvPr id="33"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8</xdr:col>
      <xdr:colOff>403920</xdr:colOff>
      <xdr:row>0</xdr:row>
      <xdr:rowOff>0</xdr:rowOff>
    </xdr:from>
    <xdr:to>
      <xdr:col>14</xdr:col>
      <xdr:colOff>182160</xdr:colOff>
      <xdr:row>0</xdr:row>
      <xdr:rowOff>360</xdr:rowOff>
    </xdr:to>
    <xdr:graphicFrame macro="">
      <xdr:nvGraphicFramePr>
        <xdr:cNvPr id="34"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12</xdr:col>
      <xdr:colOff>99360</xdr:colOff>
      <xdr:row>0</xdr:row>
      <xdr:rowOff>0</xdr:rowOff>
    </xdr:from>
    <xdr:to>
      <xdr:col>18</xdr:col>
      <xdr:colOff>380160</xdr:colOff>
      <xdr:row>0</xdr:row>
      <xdr:rowOff>360</xdr:rowOff>
    </xdr:to>
    <xdr:graphicFrame macro="">
      <xdr:nvGraphicFramePr>
        <xdr:cNvPr id="35"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792360</xdr:colOff>
      <xdr:row>0</xdr:row>
      <xdr:rowOff>0</xdr:rowOff>
    </xdr:from>
    <xdr:to>
      <xdr:col>18</xdr:col>
      <xdr:colOff>281160</xdr:colOff>
      <xdr:row>0</xdr:row>
      <xdr:rowOff>360</xdr:rowOff>
    </xdr:to>
    <xdr:graphicFrame macro="">
      <xdr:nvGraphicFramePr>
        <xdr:cNvPr id="36"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5</xdr:col>
      <xdr:colOff>172440</xdr:colOff>
      <xdr:row>1</xdr:row>
      <xdr:rowOff>19800</xdr:rowOff>
    </xdr:from>
    <xdr:to>
      <xdr:col>11</xdr:col>
      <xdr:colOff>428625</xdr:colOff>
      <xdr:row>20</xdr:row>
      <xdr:rowOff>33840</xdr:rowOff>
    </xdr:to>
    <xdr:graphicFrame macro="">
      <xdr:nvGraphicFramePr>
        <xdr:cNvPr id="37" name="Диаграмма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457200</xdr:colOff>
      <xdr:row>0</xdr:row>
      <xdr:rowOff>0</xdr:rowOff>
    </xdr:from>
    <xdr:to>
      <xdr:col>4</xdr:col>
      <xdr:colOff>139290</xdr:colOff>
      <xdr:row>0</xdr:row>
      <xdr:rowOff>360</xdr:rowOff>
    </xdr:to>
    <xdr:graphicFrame macro="">
      <xdr:nvGraphicFramePr>
        <xdr:cNvPr id="38"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19</xdr:col>
      <xdr:colOff>147600</xdr:colOff>
      <xdr:row>0</xdr:row>
      <xdr:rowOff>0</xdr:rowOff>
    </xdr:from>
    <xdr:to>
      <xdr:col>29</xdr:col>
      <xdr:colOff>281520</xdr:colOff>
      <xdr:row>0</xdr:row>
      <xdr:rowOff>360</xdr:rowOff>
    </xdr:to>
    <xdr:graphicFrame macro="">
      <xdr:nvGraphicFramePr>
        <xdr:cNvPr id="39"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xdr:col>
      <xdr:colOff>480240</xdr:colOff>
      <xdr:row>0</xdr:row>
      <xdr:rowOff>0</xdr:rowOff>
    </xdr:from>
    <xdr:to>
      <xdr:col>16</xdr:col>
      <xdr:colOff>144360</xdr:colOff>
      <xdr:row>0</xdr:row>
      <xdr:rowOff>360</xdr:rowOff>
    </xdr:to>
    <xdr:graphicFrame macro="">
      <xdr:nvGraphicFramePr>
        <xdr:cNvPr id="40" name="Диаграмма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8</xdr:col>
      <xdr:colOff>403920</xdr:colOff>
      <xdr:row>0</xdr:row>
      <xdr:rowOff>0</xdr:rowOff>
    </xdr:from>
    <xdr:to>
      <xdr:col>14</xdr:col>
      <xdr:colOff>182160</xdr:colOff>
      <xdr:row>0</xdr:row>
      <xdr:rowOff>360</xdr:rowOff>
    </xdr:to>
    <xdr:graphicFrame macro="">
      <xdr:nvGraphicFramePr>
        <xdr:cNvPr id="41" name="Диаграмма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12</xdr:col>
      <xdr:colOff>99360</xdr:colOff>
      <xdr:row>0</xdr:row>
      <xdr:rowOff>0</xdr:rowOff>
    </xdr:from>
    <xdr:to>
      <xdr:col>18</xdr:col>
      <xdr:colOff>380160</xdr:colOff>
      <xdr:row>0</xdr:row>
      <xdr:rowOff>360</xdr:rowOff>
    </xdr:to>
    <xdr:graphicFrame macro="">
      <xdr:nvGraphicFramePr>
        <xdr:cNvPr id="42"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7</xdr:col>
      <xdr:colOff>792360</xdr:colOff>
      <xdr:row>0</xdr:row>
      <xdr:rowOff>0</xdr:rowOff>
    </xdr:from>
    <xdr:to>
      <xdr:col>18</xdr:col>
      <xdr:colOff>281160</xdr:colOff>
      <xdr:row>0</xdr:row>
      <xdr:rowOff>360</xdr:rowOff>
    </xdr:to>
    <xdr:graphicFrame macro="">
      <xdr:nvGraphicFramePr>
        <xdr:cNvPr id="43" name="Диаграмма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10800</xdr:colOff>
      <xdr:row>0</xdr:row>
      <xdr:rowOff>304920</xdr:rowOff>
    </xdr:from>
    <xdr:to>
      <xdr:col>21</xdr:col>
      <xdr:colOff>171450</xdr:colOff>
      <xdr:row>12</xdr:row>
      <xdr:rowOff>325800</xdr:rowOff>
    </xdr:to>
    <xdr:graphicFrame macro="">
      <xdr:nvGraphicFramePr>
        <xdr:cNvPr id="2"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22484</xdr:colOff>
      <xdr:row>28</xdr:row>
      <xdr:rowOff>491400</xdr:rowOff>
    </xdr:from>
    <xdr:to>
      <xdr:col>11</xdr:col>
      <xdr:colOff>676274</xdr:colOff>
      <xdr:row>38</xdr:row>
      <xdr:rowOff>189195</xdr:rowOff>
    </xdr:to>
    <xdr:graphicFrame macro="">
      <xdr:nvGraphicFramePr>
        <xdr:cNvPr id="5" name="Диаграмма 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0</xdr:colOff>
      <xdr:row>15</xdr:row>
      <xdr:rowOff>28575</xdr:rowOff>
    </xdr:from>
    <xdr:to>
      <xdr:col>22</xdr:col>
      <xdr:colOff>222918</xdr:colOff>
      <xdr:row>28</xdr:row>
      <xdr:rowOff>9203</xdr:rowOff>
    </xdr:to>
    <xdr:graphicFrame macro="">
      <xdr:nvGraphicFramePr>
        <xdr:cNvPr id="6" name="Диаграмма 16">
          <a:extLst>
            <a:ext uri="{FF2B5EF4-FFF2-40B4-BE49-F238E27FC236}">
              <a16:creationId xmlns=""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9000</xdr:rowOff>
    </xdr:from>
    <xdr:to>
      <xdr:col>5</xdr:col>
      <xdr:colOff>218880</xdr:colOff>
      <xdr:row>15</xdr:row>
      <xdr:rowOff>11880</xdr:rowOff>
    </xdr:to>
    <xdr:graphicFrame macro="">
      <xdr:nvGraphicFramePr>
        <xdr:cNvPr id="6" name="Диаграмма 102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21240</xdr:colOff>
      <xdr:row>1</xdr:row>
      <xdr:rowOff>0</xdr:rowOff>
    </xdr:from>
    <xdr:to>
      <xdr:col>10</xdr:col>
      <xdr:colOff>227880</xdr:colOff>
      <xdr:row>14</xdr:row>
      <xdr:rowOff>169560</xdr:rowOff>
    </xdr:to>
    <xdr:graphicFrame macro="">
      <xdr:nvGraphicFramePr>
        <xdr:cNvPr id="7" name="Диаграмма 10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1740960</xdr:colOff>
      <xdr:row>1</xdr:row>
      <xdr:rowOff>10800</xdr:rowOff>
    </xdr:from>
    <xdr:to>
      <xdr:col>13</xdr:col>
      <xdr:colOff>1578960</xdr:colOff>
      <xdr:row>15</xdr:row>
      <xdr:rowOff>20880</xdr:rowOff>
    </xdr:to>
    <xdr:graphicFrame macro="">
      <xdr:nvGraphicFramePr>
        <xdr:cNvPr id="8" name="Диаграмма 10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376560</xdr:colOff>
      <xdr:row>1</xdr:row>
      <xdr:rowOff>0</xdr:rowOff>
    </xdr:from>
    <xdr:to>
      <xdr:col>19</xdr:col>
      <xdr:colOff>6480</xdr:colOff>
      <xdr:row>15</xdr:row>
      <xdr:rowOff>20880</xdr:rowOff>
    </xdr:to>
    <xdr:graphicFrame macro="">
      <xdr:nvGraphicFramePr>
        <xdr:cNvPr id="9" name="Диаграмма 102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46470</xdr:colOff>
      <xdr:row>20</xdr:row>
      <xdr:rowOff>23370</xdr:rowOff>
    </xdr:from>
    <xdr:to>
      <xdr:col>15</xdr:col>
      <xdr:colOff>96510</xdr:colOff>
      <xdr:row>32</xdr:row>
      <xdr:rowOff>170565</xdr:rowOff>
    </xdr:to>
    <xdr:graphicFrame macro="">
      <xdr:nvGraphicFramePr>
        <xdr:cNvPr id="11" name="Диаграмма 166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12600</xdr:colOff>
      <xdr:row>69</xdr:row>
      <xdr:rowOff>194400</xdr:rowOff>
    </xdr:from>
    <xdr:to>
      <xdr:col>14</xdr:col>
      <xdr:colOff>69480</xdr:colOff>
      <xdr:row>84</xdr:row>
      <xdr:rowOff>124920</xdr:rowOff>
    </xdr:to>
    <xdr:graphicFrame macro="">
      <xdr:nvGraphicFramePr>
        <xdr:cNvPr id="13" name="Диаграмма 19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19050</xdr:colOff>
      <xdr:row>1</xdr:row>
      <xdr:rowOff>9720</xdr:rowOff>
    </xdr:from>
    <xdr:to>
      <xdr:col>14</xdr:col>
      <xdr:colOff>447675</xdr:colOff>
      <xdr:row>19</xdr:row>
      <xdr:rowOff>47626</xdr:rowOff>
    </xdr:to>
    <xdr:graphicFrame macro="">
      <xdr:nvGraphicFramePr>
        <xdr:cNvPr id="14" name="Диаграмма 279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xdr:col>
      <xdr:colOff>52200</xdr:colOff>
      <xdr:row>69</xdr:row>
      <xdr:rowOff>185040</xdr:rowOff>
    </xdr:from>
    <xdr:to>
      <xdr:col>15</xdr:col>
      <xdr:colOff>38880</xdr:colOff>
      <xdr:row>84</xdr:row>
      <xdr:rowOff>115920</xdr:rowOff>
    </xdr:to>
    <xdr:graphicFrame macro="">
      <xdr:nvGraphicFramePr>
        <xdr:cNvPr id="16" name="Диаграмма 194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42</xdr:row>
      <xdr:rowOff>0</xdr:rowOff>
    </xdr:from>
    <xdr:to>
      <xdr:col>7</xdr:col>
      <xdr:colOff>888548</xdr:colOff>
      <xdr:row>54</xdr:row>
      <xdr:rowOff>177373</xdr:rowOff>
    </xdr:to>
    <xdr:graphicFrame macro="">
      <xdr:nvGraphicFramePr>
        <xdr:cNvPr id="9" name="Диаграмма 16">
          <a:extLst>
            <a:ext uri="{FF2B5EF4-FFF2-40B4-BE49-F238E27FC236}">
              <a16:creationId xmlns=""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0</xdr:colOff>
      <xdr:row>87</xdr:row>
      <xdr:rowOff>0</xdr:rowOff>
    </xdr:from>
    <xdr:to>
      <xdr:col>6</xdr:col>
      <xdr:colOff>926488</xdr:colOff>
      <xdr:row>98</xdr:row>
      <xdr:rowOff>183873</xdr:rowOff>
    </xdr:to>
    <xdr:graphicFrame macro="">
      <xdr:nvGraphicFramePr>
        <xdr:cNvPr id="17" name="Диаграмма 1662">
          <a:extLst>
            <a:ext uri="{FF2B5EF4-FFF2-40B4-BE49-F238E27FC236}">
              <a16:creationId xmlns=""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0</xdr:colOff>
      <xdr:row>87</xdr:row>
      <xdr:rowOff>0</xdr:rowOff>
    </xdr:from>
    <xdr:to>
      <xdr:col>11</xdr:col>
      <xdr:colOff>916963</xdr:colOff>
      <xdr:row>98</xdr:row>
      <xdr:rowOff>183873</xdr:rowOff>
    </xdr:to>
    <xdr:graphicFrame macro="">
      <xdr:nvGraphicFramePr>
        <xdr:cNvPr id="18" name="Диаграмма 1662">
          <a:extLst>
            <a:ext uri="{FF2B5EF4-FFF2-40B4-BE49-F238E27FC236}">
              <a16:creationId xmlns=""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13185</xdr:colOff>
      <xdr:row>13</xdr:row>
      <xdr:rowOff>16605</xdr:rowOff>
    </xdr:from>
    <xdr:to>
      <xdr:col>11</xdr:col>
      <xdr:colOff>790245</xdr:colOff>
      <xdr:row>37</xdr:row>
      <xdr:rowOff>151170</xdr:rowOff>
    </xdr:to>
    <xdr:graphicFrame macro="">
      <xdr:nvGraphicFramePr>
        <xdr:cNvPr id="17"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21599</xdr:colOff>
      <xdr:row>16</xdr:row>
      <xdr:rowOff>1</xdr:rowOff>
    </xdr:from>
    <xdr:to>
      <xdr:col>35</xdr:col>
      <xdr:colOff>95250</xdr:colOff>
      <xdr:row>25</xdr:row>
      <xdr:rowOff>38100</xdr:rowOff>
    </xdr:to>
    <xdr:graphicFrame macro="">
      <xdr:nvGraphicFramePr>
        <xdr:cNvPr id="19" name="Диаграмма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19080</xdr:colOff>
      <xdr:row>25</xdr:row>
      <xdr:rowOff>66900</xdr:rowOff>
    </xdr:from>
    <xdr:to>
      <xdr:col>26</xdr:col>
      <xdr:colOff>9525</xdr:colOff>
      <xdr:row>40</xdr:row>
      <xdr:rowOff>75540</xdr:rowOff>
    </xdr:to>
    <xdr:graphicFrame macro="">
      <xdr:nvGraphicFramePr>
        <xdr:cNvPr id="20" name="Диаграмма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21</xdr:col>
      <xdr:colOff>8790</xdr:colOff>
      <xdr:row>1</xdr:row>
      <xdr:rowOff>10920</xdr:rowOff>
    </xdr:from>
    <xdr:to>
      <xdr:col>37</xdr:col>
      <xdr:colOff>226950</xdr:colOff>
      <xdr:row>15</xdr:row>
      <xdr:rowOff>172020</xdr:rowOff>
    </xdr:to>
    <xdr:graphicFrame macro="">
      <xdr:nvGraphicFramePr>
        <xdr:cNvPr id="21" name="Диаграмма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85680</xdr:colOff>
      <xdr:row>24</xdr:row>
      <xdr:rowOff>75</xdr:rowOff>
    </xdr:from>
    <xdr:to>
      <xdr:col>11</xdr:col>
      <xdr:colOff>0</xdr:colOff>
      <xdr:row>49</xdr:row>
      <xdr:rowOff>103680</xdr:rowOff>
    </xdr:to>
    <xdr:graphicFrame macro="">
      <xdr:nvGraphicFramePr>
        <xdr:cNvPr id="22" name="Диаграмма 166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xdr:row>
      <xdr:rowOff>0</xdr:rowOff>
    </xdr:from>
    <xdr:to>
      <xdr:col>4</xdr:col>
      <xdr:colOff>914400</xdr:colOff>
      <xdr:row>49</xdr:row>
      <xdr:rowOff>118222</xdr:rowOff>
    </xdr:to>
    <xdr:graphicFrame macro="">
      <xdr:nvGraphicFramePr>
        <xdr:cNvPr id="4" name="Диаграмма 1660">
          <a:extLst>
            <a:ext uri="{FF2B5EF4-FFF2-40B4-BE49-F238E27FC236}">
              <a16:creationId xmlns=""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2047875</xdr:colOff>
      <xdr:row>16</xdr:row>
      <xdr:rowOff>0</xdr:rowOff>
    </xdr:from>
    <xdr:to>
      <xdr:col>9</xdr:col>
      <xdr:colOff>933451</xdr:colOff>
      <xdr:row>37</xdr:row>
      <xdr:rowOff>16264</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4387</xdr:rowOff>
    </xdr:from>
    <xdr:to>
      <xdr:col>3</xdr:col>
      <xdr:colOff>2076450</xdr:colOff>
      <xdr:row>59</xdr:row>
      <xdr:rowOff>113756</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10886</xdr:rowOff>
    </xdr:from>
    <xdr:to>
      <xdr:col>3</xdr:col>
      <xdr:colOff>2057400</xdr:colOff>
      <xdr:row>37</xdr:row>
      <xdr:rowOff>7300</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9733</xdr:rowOff>
    </xdr:from>
    <xdr:to>
      <xdr:col>9</xdr:col>
      <xdr:colOff>923925</xdr:colOff>
      <xdr:row>59</xdr:row>
      <xdr:rowOff>142331</xdr:rowOff>
    </xdr:to>
    <xdr:graphicFrame macro="">
      <xdr:nvGraphicFramePr>
        <xdr:cNvPr id="10"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0</xdr:rowOff>
    </xdr:from>
    <xdr:to>
      <xdr:col>3</xdr:col>
      <xdr:colOff>1924050</xdr:colOff>
      <xdr:row>97</xdr:row>
      <xdr:rowOff>118446</xdr:rowOff>
    </xdr:to>
    <xdr:graphicFrame macro="">
      <xdr:nvGraphicFramePr>
        <xdr:cNvPr id="11"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15</xdr:row>
      <xdr:rowOff>68040</xdr:rowOff>
    </xdr:from>
    <xdr:to>
      <xdr:col>5</xdr:col>
      <xdr:colOff>1363320</xdr:colOff>
      <xdr:row>54</xdr:row>
      <xdr:rowOff>19800</xdr:rowOff>
    </xdr:to>
    <xdr:graphicFrame macro="">
      <xdr:nvGraphicFramePr>
        <xdr:cNvPr id="30" name="Диаграмма 1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1304925</xdr:colOff>
      <xdr:row>15</xdr:row>
      <xdr:rowOff>66675</xdr:rowOff>
    </xdr:from>
    <xdr:to>
      <xdr:col>10</xdr:col>
      <xdr:colOff>10770</xdr:colOff>
      <xdr:row>54</xdr:row>
      <xdr:rowOff>18435</xdr:rowOff>
    </xdr:to>
    <xdr:graphicFrame macro="">
      <xdr:nvGraphicFramePr>
        <xdr:cNvPr id="5" name="Диаграмма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88;&#1077;&#1075;&#1110;&#1086;&#1085;&#1072;&#1083;&#1100;&#1085;&#1080;&#1081;%20&#1088;&#1086;&#1079;&#1087;&#1086;&#1076;&#1110;&#1083;"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40;&#1053;&#1040;&#1051;&#1030;&#1058;&#1048;&#1050;&#1040;%20&#1056;&#1048;&#1053;&#1050;&#1059;/!%20&#1050;&#1042;&#1040;&#1056;&#1058;&#1040;&#1051;&#1068;&#1053;&#1030;%20&#1047;&#1042;&#1030;&#1058;&#1048;/2020/Q4%202020/!%20final/2.%20Q4%202020%20&amp;%20FY%202020_PR_CII.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53;&#1040;%20&#1057;&#1040;&#1049;&#1058;/2020/Q4%202019%20&amp;%20FY%202019/Eng_2.%20Q4%202019%20&amp;%20FY%202019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gavrylyuk/Desktop/&#1040;&#1085;&#1072;&#1089;&#1090;&#1072;&#1089;&#1110;&#1103;%20&#1043;&#1072;&#1074;&#1088;&#1080;&#1083;&#1102;&#1082;/&#1040;&#1053;&#1040;&#1051;&#1030;&#1058;&#1048;&#1050;&#1040;%20&#1056;&#1048;&#1053;&#1050;&#1059;/!%20&#1050;&#1042;&#1040;&#1056;&#1058;&#1040;&#1051;&#1068;&#1053;&#1030;%20&#1047;&#1042;&#1030;&#1058;&#1048;/2019/Q4%202019/!%20final/2.%20Q4%202019%20&amp;%20FY%202019_PR_C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гіональний розподіл"/>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Зміни структури активів_4 кв 20"/>
      <sheetName val="Структура активів_типи ІСІ"/>
      <sheetName val="Структура активів_фонди_2019-20"/>
      <sheetName val="Структура активів_типи ЦП"/>
      <sheetName val="Доходність ІСІ"/>
    </sheetNames>
    <sheetDataSet>
      <sheetData sheetId="0">
        <row r="2">
          <cell r="B2" t="str">
            <v>Кількість КУА (усіх)</v>
          </cell>
        </row>
        <row r="11">
          <cell r="A11">
            <v>2018</v>
          </cell>
        </row>
        <row r="12">
          <cell r="A12">
            <v>2019</v>
          </cell>
        </row>
      </sheetData>
      <sheetData sheetId="1" refreshError="1"/>
      <sheetData sheetId="2" refreshError="1"/>
      <sheetData sheetId="3" refreshError="1"/>
      <sheetData sheetId="4" refreshError="1"/>
      <sheetData sheetId="5" refreshError="1"/>
      <sheetData sheetId="6" refreshError="1"/>
      <sheetData sheetId="7" refreshError="1"/>
      <sheetData sheetId="8">
        <row r="4">
          <cell r="A4" t="str">
            <v>Інші активи (у т. ч. ДЗ та КП*)</v>
          </cell>
        </row>
      </sheetData>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C and CII"/>
      <sheetName val="Fund Types"/>
      <sheetName val="Regional Breakdown"/>
      <sheetName val="Assets and NAV"/>
      <sheetName val="CII, Banks, GDP"/>
      <sheetName val="Capital Flow in Open-ended CII"/>
      <sheetName val="Investors"/>
      <sheetName val="Asset Structure_Change"/>
      <sheetName val="Asset Structure_2018-19"/>
      <sheetName val="Asset Structure_CII Types"/>
      <sheetName val="Asset Structure_Instrument Type"/>
      <sheetName val="Rates of Return"/>
    </sheetNames>
    <sheetDataSet>
      <sheetData sheetId="0" refreshError="1"/>
      <sheetData sheetId="1">
        <row r="23">
          <cell r="O23" t="str">
            <v>open-ended diversified</v>
          </cell>
        </row>
      </sheetData>
      <sheetData sheetId="2" refreshError="1"/>
      <sheetData sheetId="3">
        <row r="43">
          <cell r="B43">
            <v>43830</v>
          </cell>
        </row>
        <row r="88">
          <cell r="B88">
            <v>43830</v>
          </cell>
        </row>
        <row r="89">
          <cell r="A89" t="str">
            <v>Venture</v>
          </cell>
          <cell r="B89">
            <v>0.94769023454086276</v>
          </cell>
        </row>
        <row r="90">
          <cell r="A90" t="str">
            <v>Open-ended</v>
          </cell>
          <cell r="B90">
            <v>3.1630090989972874E-4</v>
          </cell>
        </row>
        <row r="91">
          <cell r="A91" t="str">
            <v>Interval</v>
          </cell>
          <cell r="B91">
            <v>2.8992288830286553E-4</v>
          </cell>
        </row>
        <row r="92">
          <cell r="A92" t="str">
            <v>Closed-end (ex.venture)</v>
          </cell>
          <cell r="B92">
            <v>5.170354166093475E-2</v>
          </cell>
        </row>
      </sheetData>
      <sheetData sheetId="4" refreshError="1"/>
      <sheetData sheetId="5" refreshError="1"/>
      <sheetData sheetId="6">
        <row r="14">
          <cell r="B14" t="str">
            <v>Legal Entities</v>
          </cell>
          <cell r="D14" t="str">
            <v>Natural Persons</v>
          </cell>
        </row>
        <row r="15">
          <cell r="B15" t="str">
            <v>residents</v>
          </cell>
          <cell r="C15" t="str">
            <v>non-residents</v>
          </cell>
          <cell r="D15" t="str">
            <v>residents</v>
          </cell>
          <cell r="E15" t="str">
            <v>non-residents</v>
          </cell>
        </row>
        <row r="16">
          <cell r="A16" t="str">
            <v>Open-ended</v>
          </cell>
          <cell r="B16">
            <v>0.10819277516701192</v>
          </cell>
          <cell r="C16">
            <v>0.10894659881280255</v>
          </cell>
          <cell r="D16">
            <v>0.78029513569390474</v>
          </cell>
          <cell r="E16">
            <v>2.5654903262806832E-3</v>
          </cell>
        </row>
        <row r="17">
          <cell r="A17" t="str">
            <v>Interval</v>
          </cell>
          <cell r="B17">
            <v>0.23903128817964986</v>
          </cell>
          <cell r="C17">
            <v>1.35643599832412E-2</v>
          </cell>
          <cell r="D17">
            <v>0.74061165964869735</v>
          </cell>
          <cell r="E17">
            <v>6.7926921884114665E-3</v>
          </cell>
        </row>
        <row r="18">
          <cell r="A18" t="str">
            <v>Closed-end (ex.venture), incl.:</v>
          </cell>
          <cell r="B18">
            <v>0.22757016840608216</v>
          </cell>
          <cell r="C18">
            <v>3.3224967071822924E-2</v>
          </cell>
          <cell r="D18">
            <v>0.73881714311333746</v>
          </cell>
          <cell r="E18">
            <v>3.8772140875736335E-4</v>
          </cell>
        </row>
        <row r="19">
          <cell r="A19" t="str">
            <v>with public issue</v>
          </cell>
          <cell r="B19">
            <v>0.66941272627595338</v>
          </cell>
          <cell r="C19">
            <v>0.1674128766898639</v>
          </cell>
          <cell r="D19">
            <v>0.16112727112979047</v>
          </cell>
          <cell r="E19">
            <v>2.0471259043922298E-3</v>
          </cell>
        </row>
        <row r="20">
          <cell r="A20" t="str">
            <v>with private issue</v>
          </cell>
          <cell r="B20">
            <v>0.12433324248662961</v>
          </cell>
          <cell r="C20">
            <v>1.8718367819067626E-3</v>
          </cell>
          <cell r="D20">
            <v>0.87379492073146359</v>
          </cell>
          <cell r="E20">
            <v>0</v>
          </cell>
        </row>
        <row r="22">
          <cell r="A22" t="str">
            <v xml:space="preserve">Venture </v>
          </cell>
          <cell r="B22">
            <v>0.61399408950909218</v>
          </cell>
          <cell r="C22">
            <v>0.22258575890589508</v>
          </cell>
          <cell r="D22">
            <v>0.16186739976702305</v>
          </cell>
          <cell r="E22">
            <v>1.5527518179897048E-3</v>
          </cell>
        </row>
      </sheetData>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табл1"/>
      <sheetName val="146024"/>
      <sheetName val="д17-1"/>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146024"/>
      <sheetName val="д17-1"/>
      <sheetName val="т07(98)"/>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7(98)"/>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09(98) по сек-рам ек-ки"/>
      <sheetName val="т15"/>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1(шаблон)"/>
      <sheetName val="т17-2 "/>
      <sheetName val="т17-3"/>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ІСІ та тлі банків та ВВП"/>
      <sheetName val="Притік-відтік у відкритих ІСІ"/>
      <sheetName val="Інвестори ІСІ"/>
      <sheetName val="Зміни структури активів_4 кв 19"/>
      <sheetName val="Структура активів_типи ІСІ"/>
      <sheetName val="Структура активів_фонди_2018-19"/>
      <sheetName val="Структура активів_типи ЦП"/>
      <sheetName val="Доходність ІСІ"/>
      <sheetName val="т17-2 "/>
      <sheetName val="т17-3"/>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uaib.com.ua/rankings_/byclass.html" TargetMode="External"/><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30"/>
  <sheetViews>
    <sheetView tabSelected="1" zoomScaleNormal="100" workbookViewId="0">
      <selection activeCell="A2" sqref="A2"/>
    </sheetView>
  </sheetViews>
  <sheetFormatPr defaultColWidth="9.140625" defaultRowHeight="12.75" outlineLevelRow="1" outlineLevelCol="1"/>
  <cols>
    <col min="1" max="1" width="17.42578125" style="1" customWidth="1"/>
    <col min="2" max="2" width="20.140625" style="2" customWidth="1"/>
    <col min="3" max="3" width="19.140625" style="2" customWidth="1"/>
    <col min="4" max="4" width="20.42578125" style="2" customWidth="1" outlineLevel="1"/>
    <col min="5" max="5" width="21.7109375" style="2" customWidth="1" outlineLevel="1"/>
    <col min="6" max="6" width="22.5703125" style="2" customWidth="1" outlineLevel="1"/>
    <col min="7" max="7" width="19" style="2" customWidth="1"/>
    <col min="8" max="12" width="10.7109375" style="2" customWidth="1"/>
    <col min="13" max="249" width="9.140625" style="2"/>
    <col min="250" max="250" width="10.28515625" style="2" customWidth="1"/>
    <col min="251" max="251" width="10.7109375" style="2" customWidth="1"/>
    <col min="252" max="252" width="17.7109375" style="2" customWidth="1"/>
    <col min="253" max="253" width="16" style="2" customWidth="1"/>
    <col min="254" max="254" width="14.42578125" style="2" customWidth="1"/>
    <col min="255" max="267" width="11.7109375" style="2" customWidth="1"/>
    <col min="268" max="505" width="9.140625" style="2"/>
    <col min="506" max="506" width="10.28515625" style="2" customWidth="1"/>
    <col min="507" max="507" width="10.7109375" style="2" customWidth="1"/>
    <col min="508" max="508" width="17.7109375" style="2" customWidth="1"/>
    <col min="509" max="509" width="16" style="2" customWidth="1"/>
    <col min="510" max="510" width="14.42578125" style="2" customWidth="1"/>
    <col min="511" max="523" width="11.7109375" style="2" customWidth="1"/>
    <col min="524" max="761" width="9.140625" style="2"/>
    <col min="762" max="762" width="10.28515625" style="2" customWidth="1"/>
    <col min="763" max="763" width="10.7109375" style="2" customWidth="1"/>
    <col min="764" max="764" width="17.7109375" style="2" customWidth="1"/>
    <col min="765" max="765" width="16" style="2" customWidth="1"/>
    <col min="766" max="766" width="14.42578125" style="2" customWidth="1"/>
    <col min="767" max="779" width="11.7109375" style="2" customWidth="1"/>
    <col min="780" max="1017" width="9.140625" style="2"/>
    <col min="1018" max="1018" width="10.28515625" style="2" customWidth="1"/>
    <col min="1019" max="1019" width="10.7109375" style="2" customWidth="1"/>
    <col min="1020" max="1020" width="17.7109375" style="2" customWidth="1"/>
    <col min="1021" max="1021" width="16" style="2" customWidth="1"/>
    <col min="1022" max="1022" width="14.42578125" style="2" customWidth="1"/>
    <col min="1023" max="1024" width="11.7109375" style="2" customWidth="1"/>
  </cols>
  <sheetData>
    <row r="1" spans="1:7" s="3" customFormat="1" ht="24" customHeight="1" thickBot="1">
      <c r="A1" s="555" t="s">
        <v>0</v>
      </c>
      <c r="B1" s="555"/>
      <c r="C1" s="555"/>
      <c r="D1" s="555"/>
      <c r="E1" s="555"/>
      <c r="F1" s="555"/>
      <c r="G1" s="555"/>
    </row>
    <row r="2" spans="1:7" ht="80.25" customHeight="1" thickBot="1">
      <c r="A2" s="4" t="s">
        <v>1</v>
      </c>
      <c r="B2" s="5" t="s">
        <v>2</v>
      </c>
      <c r="C2" s="5" t="s">
        <v>241</v>
      </c>
      <c r="D2" s="5" t="s">
        <v>3</v>
      </c>
      <c r="E2" s="5" t="s">
        <v>239</v>
      </c>
      <c r="F2" s="5" t="s">
        <v>240</v>
      </c>
      <c r="G2" s="5" t="s">
        <v>4</v>
      </c>
    </row>
    <row r="3" spans="1:7" ht="19.899999999999999" customHeight="1" outlineLevel="1">
      <c r="A3" s="6">
        <v>2010</v>
      </c>
      <c r="B3" s="7">
        <v>339</v>
      </c>
      <c r="C3" s="8">
        <v>320</v>
      </c>
      <c r="D3" s="7">
        <v>19</v>
      </c>
      <c r="E3" s="7">
        <v>1112</v>
      </c>
      <c r="F3" s="9">
        <v>3.4750000000000001</v>
      </c>
      <c r="G3" s="10">
        <v>1095</v>
      </c>
    </row>
    <row r="4" spans="1:7" ht="19.899999999999999" customHeight="1" outlineLevel="1">
      <c r="A4" s="6">
        <v>2011</v>
      </c>
      <c r="B4" s="7">
        <v>341</v>
      </c>
      <c r="C4" s="8">
        <v>325</v>
      </c>
      <c r="D4" s="7">
        <v>16</v>
      </c>
      <c r="E4" s="7">
        <v>1270</v>
      </c>
      <c r="F4" s="9">
        <v>3.9076923076923098</v>
      </c>
      <c r="G4" s="10">
        <v>1125</v>
      </c>
    </row>
    <row r="5" spans="1:7" ht="19.899999999999999" customHeight="1" outlineLevel="1">
      <c r="A5" s="6">
        <v>2012</v>
      </c>
      <c r="B5" s="7">
        <v>353</v>
      </c>
      <c r="C5" s="8">
        <v>328</v>
      </c>
      <c r="D5" s="7">
        <v>25</v>
      </c>
      <c r="E5" s="7">
        <v>1319</v>
      </c>
      <c r="F5" s="9">
        <v>4.0213414634146298</v>
      </c>
      <c r="G5" s="10">
        <v>1222</v>
      </c>
    </row>
    <row r="6" spans="1:7" ht="19.899999999999999" customHeight="1" outlineLevel="1">
      <c r="A6" s="6">
        <v>2013</v>
      </c>
      <c r="B6" s="7">
        <v>347</v>
      </c>
      <c r="C6" s="8">
        <v>328</v>
      </c>
      <c r="D6" s="7">
        <v>19</v>
      </c>
      <c r="E6" s="7">
        <v>1333</v>
      </c>
      <c r="F6" s="9">
        <v>4.0640243902439002</v>
      </c>
      <c r="G6" s="10">
        <v>1250</v>
      </c>
    </row>
    <row r="7" spans="1:7" ht="19.899999999999999" customHeight="1" outlineLevel="1">
      <c r="A7" s="6">
        <v>2014</v>
      </c>
      <c r="B7" s="7">
        <v>336</v>
      </c>
      <c r="C7" s="8">
        <v>319</v>
      </c>
      <c r="D7" s="7">
        <v>17</v>
      </c>
      <c r="E7" s="7">
        <v>1237</v>
      </c>
      <c r="F7" s="9">
        <v>3.8777429467084601</v>
      </c>
      <c r="G7" s="10">
        <v>1188</v>
      </c>
    </row>
    <row r="8" spans="1:7" ht="19.899999999999999" customHeight="1" outlineLevel="1">
      <c r="A8" s="6" t="s">
        <v>5</v>
      </c>
      <c r="B8" s="7">
        <v>313</v>
      </c>
      <c r="C8" s="8">
        <v>298</v>
      </c>
      <c r="D8" s="7">
        <v>15</v>
      </c>
      <c r="E8" s="7">
        <v>1193</v>
      </c>
      <c r="F8" s="9">
        <v>4.0033557046979897</v>
      </c>
      <c r="G8" s="10">
        <v>1147</v>
      </c>
    </row>
    <row r="9" spans="1:7" ht="19.899999999999999" customHeight="1" outlineLevel="1">
      <c r="A9" s="6" t="s">
        <v>6</v>
      </c>
      <c r="B9" s="7">
        <v>295</v>
      </c>
      <c r="C9" s="8">
        <v>279</v>
      </c>
      <c r="D9" s="7">
        <v>16</v>
      </c>
      <c r="E9" s="7">
        <v>1183</v>
      </c>
      <c r="F9" s="9">
        <v>4.2401433691756303</v>
      </c>
      <c r="G9" s="10">
        <v>1130</v>
      </c>
    </row>
    <row r="10" spans="1:7" ht="19.899999999999999" customHeight="1" outlineLevel="1">
      <c r="A10" s="6">
        <v>2017</v>
      </c>
      <c r="B10" s="7">
        <v>296</v>
      </c>
      <c r="C10" s="8">
        <v>284</v>
      </c>
      <c r="D10" s="7">
        <v>12</v>
      </c>
      <c r="E10" s="7">
        <v>1224</v>
      </c>
      <c r="F10" s="9">
        <v>4.3098591549295797</v>
      </c>
      <c r="G10" s="10">
        <v>1167</v>
      </c>
    </row>
    <row r="11" spans="1:7" ht="19.899999999999999" customHeight="1" outlineLevel="1">
      <c r="A11" s="11">
        <v>2018</v>
      </c>
      <c r="B11" s="12">
        <v>296</v>
      </c>
      <c r="C11" s="7">
        <v>283</v>
      </c>
      <c r="D11" s="12">
        <v>13</v>
      </c>
      <c r="E11" s="12">
        <v>1276</v>
      </c>
      <c r="F11" s="13">
        <v>4.5088339222614797</v>
      </c>
      <c r="G11" s="10">
        <v>1228</v>
      </c>
    </row>
    <row r="12" spans="1:7" s="14" customFormat="1" ht="19.899999999999999" customHeight="1">
      <c r="A12" s="11">
        <v>2019</v>
      </c>
      <c r="B12" s="7">
        <v>293</v>
      </c>
      <c r="C12" s="8">
        <v>278</v>
      </c>
      <c r="D12" s="7">
        <v>15</v>
      </c>
      <c r="E12" s="7">
        <v>1374</v>
      </c>
      <c r="F12" s="9">
        <v>4.9424460431654698</v>
      </c>
      <c r="G12" s="10">
        <v>1326</v>
      </c>
    </row>
    <row r="13" spans="1:7" s="16" customFormat="1" ht="19.899999999999999" customHeight="1">
      <c r="A13" s="15" t="s">
        <v>7</v>
      </c>
      <c r="B13" s="12">
        <v>297</v>
      </c>
      <c r="C13" s="7">
        <v>279</v>
      </c>
      <c r="D13" s="12">
        <v>18</v>
      </c>
      <c r="E13" s="12">
        <v>1404</v>
      </c>
      <c r="F13" s="13">
        <v>5.0322580645161299</v>
      </c>
      <c r="G13" s="10">
        <v>1357</v>
      </c>
    </row>
    <row r="14" spans="1:7" s="16" customFormat="1" ht="19.899999999999999" customHeight="1">
      <c r="A14" s="15" t="s">
        <v>8</v>
      </c>
      <c r="B14" s="7">
        <v>297</v>
      </c>
      <c r="C14" s="8">
        <v>278</v>
      </c>
      <c r="D14" s="7">
        <v>19</v>
      </c>
      <c r="E14" s="7">
        <v>1447</v>
      </c>
      <c r="F14" s="9">
        <v>5.14946619217082</v>
      </c>
      <c r="G14" s="10">
        <v>1397</v>
      </c>
    </row>
    <row r="15" spans="1:7" s="16" customFormat="1" ht="19.899999999999999" customHeight="1">
      <c r="A15" s="15" t="s">
        <v>9</v>
      </c>
      <c r="B15" s="12">
        <v>300</v>
      </c>
      <c r="C15" s="7">
        <v>281</v>
      </c>
      <c r="D15" s="12">
        <v>19</v>
      </c>
      <c r="E15" s="12">
        <v>1501</v>
      </c>
      <c r="F15" s="13">
        <v>5.3799283154121902</v>
      </c>
      <c r="G15" s="10">
        <v>1443</v>
      </c>
    </row>
    <row r="16" spans="1:7" s="16" customFormat="1" ht="19.899999999999999" customHeight="1">
      <c r="A16" s="17" t="s">
        <v>10</v>
      </c>
      <c r="B16" s="18">
        <v>303</v>
      </c>
      <c r="C16" s="19">
        <v>279</v>
      </c>
      <c r="D16" s="18">
        <v>24</v>
      </c>
      <c r="E16" s="18">
        <v>1533</v>
      </c>
      <c r="F16" s="20">
        <v>5.4946236559139798</v>
      </c>
      <c r="G16" s="21">
        <v>1478</v>
      </c>
    </row>
    <row r="17" spans="1:7" s="22" customFormat="1" ht="27" customHeight="1">
      <c r="A17" s="553" t="s">
        <v>11</v>
      </c>
      <c r="B17" s="553"/>
      <c r="C17" s="553"/>
      <c r="D17" s="553"/>
      <c r="E17" s="553"/>
      <c r="F17" s="553"/>
      <c r="G17" s="553"/>
    </row>
    <row r="18" spans="1:7" s="22" customFormat="1" ht="16.5" customHeight="1">
      <c r="A18" s="554" t="s">
        <v>12</v>
      </c>
      <c r="B18" s="554"/>
      <c r="C18" s="554"/>
      <c r="D18" s="554"/>
      <c r="E18" s="554"/>
      <c r="F18" s="554"/>
      <c r="G18" s="554"/>
    </row>
    <row r="19" spans="1:7" s="22" customFormat="1" ht="16.5" customHeight="1">
      <c r="A19" s="23" t="s">
        <v>13</v>
      </c>
      <c r="B19" s="24" t="s">
        <v>14</v>
      </c>
    </row>
    <row r="20" spans="1:7" s="22" customFormat="1" ht="16.5" customHeight="1">
      <c r="A20" s="23" t="s">
        <v>15</v>
      </c>
      <c r="B20" s="24" t="s">
        <v>16</v>
      </c>
    </row>
    <row r="22" spans="1:7" s="2" customFormat="1"/>
    <row r="23" spans="1:7" s="2" customFormat="1"/>
    <row r="24" spans="1:7" s="2" customFormat="1"/>
    <row r="25" spans="1:7" s="2" customFormat="1"/>
    <row r="26" spans="1:7" s="2" customFormat="1"/>
    <row r="27" spans="1:7" s="2" customFormat="1"/>
    <row r="28" spans="1:7" s="2" customFormat="1"/>
    <row r="29" spans="1:7" s="2" customFormat="1"/>
    <row r="30" spans="1:7" s="2" customFormat="1"/>
  </sheetData>
  <mergeCells count="3">
    <mergeCell ref="A17:G17"/>
    <mergeCell ref="A18:G18"/>
    <mergeCell ref="A1:G1"/>
  </mergeCells>
  <hyperlinks>
    <hyperlink ref="B19" r:id="rId1"/>
    <hyperlink ref="B20" r:id="rId2"/>
  </hyperlinks>
  <pageMargins left="0.75" right="0.75" top="1" bottom="1" header="0.51180555555555496" footer="0.51180555555555496"/>
  <pageSetup paperSize="9" orientation="portrait" horizontalDpi="300" verticalDpi="30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66"/>
  <sheetViews>
    <sheetView zoomScaleNormal="100" workbookViewId="0">
      <pane ySplit="1" topLeftCell="A2" activePane="bottomLeft" state="frozen"/>
      <selection pane="bottomLeft" sqref="A1:XFD1"/>
    </sheetView>
  </sheetViews>
  <sheetFormatPr defaultColWidth="9.140625" defaultRowHeight="12.75" outlineLevelRow="1" outlineLevelCol="1"/>
  <cols>
    <col min="1" max="1" width="2.42578125" style="2" customWidth="1"/>
    <col min="2" max="2" width="42.7109375" style="2" customWidth="1"/>
    <col min="3" max="4" width="12.140625" style="2" customWidth="1"/>
    <col min="5" max="5" width="3.140625" style="2" customWidth="1"/>
    <col min="6" max="6" width="42.42578125" style="2" customWidth="1"/>
    <col min="7" max="8" width="11.140625" style="2" customWidth="1"/>
    <col min="9" max="9" width="3.140625" style="2" customWidth="1"/>
    <col min="10" max="10" width="42.140625" style="2" customWidth="1"/>
    <col min="11" max="11" width="10.28515625" style="2" customWidth="1"/>
    <col min="12" max="12" width="11" style="2" customWidth="1"/>
    <col min="13" max="13" width="2.28515625" style="2" hidden="1" customWidth="1" outlineLevel="1"/>
    <col min="14" max="14" width="41.140625" style="2" hidden="1" customWidth="1" outlineLevel="1"/>
    <col min="15" max="15" width="10" style="2" hidden="1" customWidth="1" outlineLevel="1"/>
    <col min="16" max="16" width="11" style="2" hidden="1" customWidth="1" outlineLevel="1"/>
    <col min="17" max="17" width="3.42578125" style="2" customWidth="1" collapsed="1"/>
    <col min="18" max="18" width="42.5703125" style="2" customWidth="1"/>
    <col min="19" max="20" width="10" style="2" customWidth="1"/>
    <col min="21" max="21" width="9" style="2" customWidth="1"/>
    <col min="22" max="22" width="10.5703125" style="2" customWidth="1"/>
    <col min="23" max="256" width="9.140625" style="2"/>
    <col min="257" max="257" width="2.42578125" style="2" customWidth="1"/>
    <col min="258" max="258" width="42.7109375" style="2" customWidth="1"/>
    <col min="259" max="260" width="12.140625" style="2" customWidth="1"/>
    <col min="261" max="261" width="2.28515625" style="2" customWidth="1"/>
    <col min="262" max="262" width="42.42578125" style="2" customWidth="1"/>
    <col min="263" max="264" width="11.140625" style="2" customWidth="1"/>
    <col min="265" max="265" width="2.28515625" style="2" customWidth="1"/>
    <col min="266" max="266" width="42.140625" style="2" customWidth="1"/>
    <col min="267" max="267" width="10.28515625" style="2" customWidth="1"/>
    <col min="268" max="268" width="11" style="2" customWidth="1"/>
    <col min="269" max="272" width="11.5703125" style="2" hidden="1" customWidth="1"/>
    <col min="273" max="273" width="2" style="2" customWidth="1"/>
    <col min="274" max="274" width="42.5703125" style="2" customWidth="1"/>
    <col min="275" max="276" width="10" style="2" customWidth="1"/>
    <col min="277" max="277" width="9" style="2" customWidth="1"/>
    <col min="278" max="278" width="10.5703125" style="2" customWidth="1"/>
    <col min="279" max="512" width="9.140625" style="2"/>
    <col min="513" max="513" width="2.42578125" style="2" customWidth="1"/>
    <col min="514" max="514" width="42.7109375" style="2" customWidth="1"/>
    <col min="515" max="516" width="12.140625" style="2" customWidth="1"/>
    <col min="517" max="517" width="2.28515625" style="2" customWidth="1"/>
    <col min="518" max="518" width="42.42578125" style="2" customWidth="1"/>
    <col min="519" max="520" width="11.140625" style="2" customWidth="1"/>
    <col min="521" max="521" width="2.28515625" style="2" customWidth="1"/>
    <col min="522" max="522" width="42.140625" style="2" customWidth="1"/>
    <col min="523" max="523" width="10.28515625" style="2" customWidth="1"/>
    <col min="524" max="524" width="11" style="2" customWidth="1"/>
    <col min="525" max="528" width="11.5703125" style="2" hidden="1" customWidth="1"/>
    <col min="529" max="529" width="2" style="2" customWidth="1"/>
    <col min="530" max="530" width="42.5703125" style="2" customWidth="1"/>
    <col min="531" max="532" width="10" style="2" customWidth="1"/>
    <col min="533" max="533" width="9" style="2" customWidth="1"/>
    <col min="534" max="534" width="10.5703125" style="2" customWidth="1"/>
    <col min="535" max="768" width="9.140625" style="2"/>
    <col min="769" max="769" width="2.42578125" style="2" customWidth="1"/>
    <col min="770" max="770" width="42.7109375" style="2" customWidth="1"/>
    <col min="771" max="772" width="12.140625" style="2" customWidth="1"/>
    <col min="773" max="773" width="2.28515625" style="2" customWidth="1"/>
    <col min="774" max="774" width="42.42578125" style="2" customWidth="1"/>
    <col min="775" max="776" width="11.140625" style="2" customWidth="1"/>
    <col min="777" max="777" width="2.28515625" style="2" customWidth="1"/>
    <col min="778" max="778" width="42.140625" style="2" customWidth="1"/>
    <col min="779" max="779" width="10.28515625" style="2" customWidth="1"/>
    <col min="780" max="780" width="11" style="2" customWidth="1"/>
    <col min="781" max="784" width="11.5703125" style="2" hidden="1" customWidth="1"/>
    <col min="785" max="785" width="2" style="2" customWidth="1"/>
    <col min="786" max="786" width="42.5703125" style="2" customWidth="1"/>
    <col min="787" max="788" width="10" style="2" customWidth="1"/>
    <col min="789" max="789" width="9" style="2" customWidth="1"/>
    <col min="790" max="790" width="10.5703125" style="2" customWidth="1"/>
    <col min="791" max="1024" width="9.140625" style="2"/>
  </cols>
  <sheetData>
    <row r="1" spans="1:21" s="610" customFormat="1" ht="25.9" customHeight="1" thickBot="1">
      <c r="A1" s="610" t="s">
        <v>187</v>
      </c>
    </row>
    <row r="2" spans="1:21" s="385" customFormat="1" ht="25.5" customHeight="1" thickBot="1">
      <c r="A2" s="380"/>
      <c r="B2" s="381" t="s">
        <v>33</v>
      </c>
      <c r="C2" s="382">
        <v>2019</v>
      </c>
      <c r="D2" s="382">
        <v>2020</v>
      </c>
      <c r="E2" s="383"/>
      <c r="F2" s="381" t="s">
        <v>34</v>
      </c>
      <c r="G2" s="382">
        <v>2019</v>
      </c>
      <c r="H2" s="382">
        <v>2020</v>
      </c>
      <c r="I2" s="383"/>
      <c r="J2" s="381" t="s">
        <v>98</v>
      </c>
      <c r="K2" s="382">
        <v>2019</v>
      </c>
      <c r="L2" s="382">
        <v>2020</v>
      </c>
      <c r="M2" s="383"/>
      <c r="N2" s="381" t="s">
        <v>188</v>
      </c>
      <c r="O2" s="382">
        <v>2019</v>
      </c>
      <c r="P2" s="382">
        <v>2020</v>
      </c>
      <c r="Q2" s="384"/>
      <c r="R2" s="381" t="s">
        <v>36</v>
      </c>
      <c r="S2" s="382">
        <v>2019</v>
      </c>
      <c r="T2" s="382">
        <v>2020</v>
      </c>
    </row>
    <row r="3" spans="1:21" s="14" customFormat="1">
      <c r="A3" s="386"/>
      <c r="B3" s="368" t="s">
        <v>189</v>
      </c>
      <c r="C3" s="387">
        <v>4.5256350928427301E-2</v>
      </c>
      <c r="D3" s="387">
        <v>0.13342440039874501</v>
      </c>
      <c r="F3" s="368" t="s">
        <v>189</v>
      </c>
      <c r="G3" s="387">
        <v>4.38336434438793E-2</v>
      </c>
      <c r="H3" s="387">
        <v>3.2927188337496499E-2</v>
      </c>
      <c r="J3" s="368" t="s">
        <v>189</v>
      </c>
      <c r="K3" s="387">
        <v>0.84329933987690697</v>
      </c>
      <c r="L3" s="387">
        <v>0.80219839181492103</v>
      </c>
      <c r="N3" s="368" t="s">
        <v>189</v>
      </c>
      <c r="O3" s="388">
        <v>0.834797624661061</v>
      </c>
      <c r="P3" s="387">
        <v>0.79173397301342896</v>
      </c>
      <c r="Q3" s="388"/>
      <c r="R3" s="368" t="s">
        <v>189</v>
      </c>
      <c r="S3" s="387">
        <v>0.84810667406732398</v>
      </c>
      <c r="T3" s="387">
        <v>0.85857505888590002</v>
      </c>
    </row>
    <row r="4" spans="1:21" s="14" customFormat="1">
      <c r="A4" s="386"/>
      <c r="B4" s="389" t="s">
        <v>169</v>
      </c>
      <c r="C4" s="390">
        <v>0</v>
      </c>
      <c r="D4" s="390">
        <v>0</v>
      </c>
      <c r="F4" s="389" t="s">
        <v>169</v>
      </c>
      <c r="G4" s="390">
        <v>0</v>
      </c>
      <c r="H4" s="390">
        <v>0</v>
      </c>
      <c r="J4" s="458" t="s">
        <v>169</v>
      </c>
      <c r="K4" s="387">
        <v>3.9685243678693203E-3</v>
      </c>
      <c r="L4" s="387">
        <v>1.1479039336507299E-2</v>
      </c>
      <c r="N4" s="458" t="s">
        <v>169</v>
      </c>
      <c r="O4" s="388">
        <v>3.9262831221939503E-3</v>
      </c>
      <c r="P4" s="387">
        <v>1.1311100693111699E-2</v>
      </c>
      <c r="Q4" s="388"/>
      <c r="R4" s="458" t="s">
        <v>169</v>
      </c>
      <c r="S4" s="387">
        <v>3.6352753333791399E-2</v>
      </c>
      <c r="T4" s="387">
        <v>2.9033512743962899E-2</v>
      </c>
    </row>
    <row r="5" spans="1:21" s="14" customFormat="1">
      <c r="A5" s="386"/>
      <c r="B5" s="363" t="s">
        <v>170</v>
      </c>
      <c r="C5" s="387">
        <v>0.32311177362813098</v>
      </c>
      <c r="D5" s="387">
        <v>0.21037779990282901</v>
      </c>
      <c r="F5" s="363" t="s">
        <v>170</v>
      </c>
      <c r="G5" s="387">
        <v>0.113191177969903</v>
      </c>
      <c r="H5" s="387">
        <v>9.12673405093367E-2</v>
      </c>
      <c r="J5" s="363" t="s">
        <v>170</v>
      </c>
      <c r="K5" s="387">
        <v>4.0400858901426397E-2</v>
      </c>
      <c r="L5" s="387">
        <v>4.0973737447934498E-2</v>
      </c>
      <c r="N5" s="363" t="s">
        <v>170</v>
      </c>
      <c r="O5" s="388">
        <v>4.23342829357558E-2</v>
      </c>
      <c r="P5" s="387">
        <v>4.2645897381831603E-2</v>
      </c>
      <c r="Q5" s="388"/>
      <c r="R5" s="363" t="s">
        <v>170</v>
      </c>
      <c r="S5" s="387">
        <v>1.3435327564013401E-2</v>
      </c>
      <c r="T5" s="387">
        <v>2.16955695756436E-2</v>
      </c>
      <c r="U5" s="388"/>
    </row>
    <row r="6" spans="1:21" s="14" customFormat="1">
      <c r="A6" s="386"/>
      <c r="B6" s="364" t="s">
        <v>171</v>
      </c>
      <c r="C6" s="387">
        <v>9.0187463174141794E-3</v>
      </c>
      <c r="D6" s="387">
        <v>1.03105931384235E-2</v>
      </c>
      <c r="F6" s="460" t="s">
        <v>171</v>
      </c>
      <c r="G6" s="390">
        <v>0</v>
      </c>
      <c r="H6" s="390">
        <v>0</v>
      </c>
      <c r="J6" s="364" t="s">
        <v>171</v>
      </c>
      <c r="K6" s="387">
        <v>8.1046317694323901E-5</v>
      </c>
      <c r="L6" s="387">
        <v>1.8083189954357201E-4</v>
      </c>
      <c r="N6" s="364" t="s">
        <v>171</v>
      </c>
      <c r="O6" s="388">
        <v>1.2996185879493599E-4</v>
      </c>
      <c r="P6" s="387">
        <v>2.5924100397640699E-4</v>
      </c>
      <c r="Q6" s="388"/>
      <c r="R6" s="364" t="s">
        <v>171</v>
      </c>
      <c r="S6" s="387">
        <v>8.2713187127639907E-6</v>
      </c>
      <c r="T6" s="387">
        <v>1.0072357597512201E-5</v>
      </c>
    </row>
    <row r="7" spans="1:21" s="14" customFormat="1">
      <c r="A7" s="386"/>
      <c r="B7" s="363" t="s">
        <v>172</v>
      </c>
      <c r="C7" s="387">
        <v>0.23977867979961501</v>
      </c>
      <c r="D7" s="387">
        <v>0.32347662913799602</v>
      </c>
      <c r="F7" s="363" t="s">
        <v>172</v>
      </c>
      <c r="G7" s="387">
        <v>0.48414129599670402</v>
      </c>
      <c r="H7" s="387">
        <v>0.61109134396306697</v>
      </c>
      <c r="J7" s="363" t="s">
        <v>172</v>
      </c>
      <c r="K7" s="387">
        <v>1.8969796894252499E-2</v>
      </c>
      <c r="L7" s="387">
        <v>3.7020669996881403E-2</v>
      </c>
      <c r="N7" s="363" t="s">
        <v>172</v>
      </c>
      <c r="O7" s="388">
        <v>2.2572375560608701E-2</v>
      </c>
      <c r="P7" s="387">
        <v>4.3158312907671401E-2</v>
      </c>
      <c r="Q7" s="388"/>
      <c r="R7" s="363" t="s">
        <v>172</v>
      </c>
      <c r="S7" s="387">
        <v>1.24858918272308E-3</v>
      </c>
      <c r="T7" s="387">
        <v>7.6469857105769404E-3</v>
      </c>
    </row>
    <row r="8" spans="1:21" s="14" customFormat="1">
      <c r="A8" s="391"/>
      <c r="B8" s="458" t="s">
        <v>173</v>
      </c>
      <c r="C8" s="461">
        <v>0</v>
      </c>
      <c r="D8" s="387">
        <v>1.27793305263816E-2</v>
      </c>
      <c r="E8" s="368"/>
      <c r="F8" s="389" t="s">
        <v>173</v>
      </c>
      <c r="G8" s="459">
        <v>0</v>
      </c>
      <c r="H8" s="459">
        <v>0</v>
      </c>
      <c r="J8" s="458" t="s">
        <v>173</v>
      </c>
      <c r="K8" s="387">
        <v>0</v>
      </c>
      <c r="L8" s="387">
        <v>2.0745420302238199E-3</v>
      </c>
      <c r="N8" s="458" t="s">
        <v>173</v>
      </c>
      <c r="O8" s="388">
        <v>0</v>
      </c>
      <c r="P8" s="387">
        <v>2.1446535948740401E-3</v>
      </c>
      <c r="Q8" s="388"/>
      <c r="R8" s="458" t="s">
        <v>173</v>
      </c>
      <c r="S8" s="387">
        <v>0</v>
      </c>
      <c r="T8" s="387">
        <v>5.1609013912566495E-4</v>
      </c>
    </row>
    <row r="9" spans="1:21" s="14" customFormat="1">
      <c r="A9" s="386"/>
      <c r="B9" s="365" t="s">
        <v>174</v>
      </c>
      <c r="C9" s="387">
        <v>0.35830740393689098</v>
      </c>
      <c r="D9" s="387">
        <v>0.26844996913236202</v>
      </c>
      <c r="F9" s="365" t="s">
        <v>174</v>
      </c>
      <c r="G9" s="387">
        <v>0.35448166737779802</v>
      </c>
      <c r="H9" s="387">
        <v>0.259616235005032</v>
      </c>
      <c r="J9" s="365" t="s">
        <v>174</v>
      </c>
      <c r="K9" s="387">
        <v>6.3048538855994193E-2</v>
      </c>
      <c r="L9" s="387">
        <v>6.6960832544189899E-2</v>
      </c>
      <c r="N9" s="365" t="s">
        <v>174</v>
      </c>
      <c r="O9" s="388">
        <v>6.6171688900653197E-2</v>
      </c>
      <c r="P9" s="387">
        <v>6.98488307280304E-2</v>
      </c>
      <c r="Q9" s="388"/>
      <c r="R9" s="365" t="s">
        <v>174</v>
      </c>
      <c r="S9" s="387">
        <v>3.2078256971367E-2</v>
      </c>
      <c r="T9" s="387">
        <v>2.5483021071849299E-2</v>
      </c>
    </row>
    <row r="10" spans="1:21" s="14" customFormat="1">
      <c r="A10" s="391"/>
      <c r="B10" s="365" t="s">
        <v>175</v>
      </c>
      <c r="C10" s="387">
        <v>6.58307427184383E-3</v>
      </c>
      <c r="D10" s="387">
        <v>4.1181277763262802E-2</v>
      </c>
      <c r="E10" s="369"/>
      <c r="F10" s="365" t="s">
        <v>175</v>
      </c>
      <c r="G10" s="387">
        <v>4.3522152117166897E-3</v>
      </c>
      <c r="H10" s="387">
        <v>5.0978921850682399E-3</v>
      </c>
      <c r="J10" s="365" t="s">
        <v>175</v>
      </c>
      <c r="K10" s="387">
        <v>2.5255393205334001E-2</v>
      </c>
      <c r="L10" s="387">
        <v>3.6959445609000101E-2</v>
      </c>
      <c r="N10" s="365" t="s">
        <v>175</v>
      </c>
      <c r="O10" s="388">
        <v>2.504521138143E-2</v>
      </c>
      <c r="P10" s="387">
        <v>3.6776972623501401E-2</v>
      </c>
      <c r="Q10" s="388"/>
      <c r="R10" s="365" t="s">
        <v>175</v>
      </c>
      <c r="S10" s="387">
        <v>3.9825802165554598E-2</v>
      </c>
      <c r="T10" s="387">
        <v>3.2782392428095698E-2</v>
      </c>
    </row>
    <row r="11" spans="1:21" s="14" customFormat="1" hidden="1" outlineLevel="1">
      <c r="A11" s="391"/>
      <c r="B11" s="389" t="s">
        <v>176</v>
      </c>
      <c r="C11" s="390">
        <v>0</v>
      </c>
      <c r="D11" s="390">
        <v>0</v>
      </c>
      <c r="E11" s="368"/>
      <c r="F11" s="389" t="s">
        <v>176</v>
      </c>
      <c r="G11" s="390">
        <v>0</v>
      </c>
      <c r="H11" s="390">
        <v>0</v>
      </c>
      <c r="J11" s="389" t="s">
        <v>176</v>
      </c>
      <c r="K11" s="390">
        <v>0</v>
      </c>
      <c r="L11" s="390">
        <v>0</v>
      </c>
      <c r="N11" s="389" t="s">
        <v>176</v>
      </c>
      <c r="O11" s="392">
        <v>0</v>
      </c>
      <c r="P11" s="390">
        <v>0</v>
      </c>
      <c r="Q11" s="388"/>
      <c r="R11" s="389" t="s">
        <v>176</v>
      </c>
      <c r="S11" s="390">
        <v>0</v>
      </c>
      <c r="T11" s="390">
        <v>0</v>
      </c>
    </row>
    <row r="12" spans="1:21" s="14" customFormat="1" collapsed="1">
      <c r="A12" s="391"/>
      <c r="B12" s="389" t="s">
        <v>177</v>
      </c>
      <c r="C12" s="390">
        <v>0</v>
      </c>
      <c r="D12" s="390">
        <v>0</v>
      </c>
      <c r="E12" s="368"/>
      <c r="F12" s="389" t="s">
        <v>177</v>
      </c>
      <c r="G12" s="390">
        <v>0</v>
      </c>
      <c r="H12" s="390">
        <v>0</v>
      </c>
      <c r="J12" s="458" t="s">
        <v>177</v>
      </c>
      <c r="K12" s="387">
        <v>4.2966823399126202E-3</v>
      </c>
      <c r="L12" s="387">
        <v>1.2247749211099E-3</v>
      </c>
      <c r="M12" s="368"/>
      <c r="N12" s="458" t="s">
        <v>177</v>
      </c>
      <c r="O12" s="388">
        <v>4.2509481582659802E-3</v>
      </c>
      <c r="P12" s="387">
        <v>1.20685643222886E-3</v>
      </c>
      <c r="Q12" s="388"/>
      <c r="R12" s="458" t="s">
        <v>177</v>
      </c>
      <c r="S12" s="387">
        <v>2.3271012826318899E-2</v>
      </c>
      <c r="T12" s="387">
        <v>1.47803946413503E-2</v>
      </c>
    </row>
    <row r="13" spans="1:21" s="14" customFormat="1" hidden="1" outlineLevel="1">
      <c r="B13" s="389" t="s">
        <v>178</v>
      </c>
      <c r="C13" s="390">
        <v>0</v>
      </c>
      <c r="D13" s="390">
        <v>0</v>
      </c>
      <c r="F13" s="389" t="s">
        <v>178</v>
      </c>
      <c r="G13" s="390">
        <v>0</v>
      </c>
      <c r="H13" s="390">
        <v>0</v>
      </c>
      <c r="J13" s="389" t="s">
        <v>178</v>
      </c>
      <c r="K13" s="390">
        <v>0</v>
      </c>
      <c r="L13" s="390">
        <v>0</v>
      </c>
      <c r="N13" s="389" t="s">
        <v>178</v>
      </c>
      <c r="O13" s="392">
        <v>0</v>
      </c>
      <c r="P13" s="390">
        <v>0</v>
      </c>
      <c r="R13" s="389" t="s">
        <v>178</v>
      </c>
      <c r="S13" s="390">
        <v>0</v>
      </c>
      <c r="T13" s="390">
        <v>0</v>
      </c>
    </row>
    <row r="14" spans="1:21" s="14" customFormat="1" collapsed="1">
      <c r="B14" s="393" t="s">
        <v>221</v>
      </c>
      <c r="C14" s="390">
        <v>0</v>
      </c>
      <c r="D14" s="390">
        <v>0</v>
      </c>
      <c r="E14" s="368"/>
      <c r="F14" s="393" t="s">
        <v>221</v>
      </c>
      <c r="G14" s="390">
        <v>0</v>
      </c>
      <c r="H14" s="390">
        <v>0</v>
      </c>
      <c r="I14" s="388"/>
      <c r="J14" s="457" t="s">
        <v>221</v>
      </c>
      <c r="K14" s="387">
        <v>0</v>
      </c>
      <c r="L14" s="387">
        <v>9.2773439968863E-4</v>
      </c>
      <c r="N14" s="457" t="s">
        <v>221</v>
      </c>
      <c r="O14" s="388">
        <v>0</v>
      </c>
      <c r="P14" s="387">
        <v>9.1416162134474099E-4</v>
      </c>
      <c r="R14" s="457" t="s">
        <v>221</v>
      </c>
      <c r="S14" s="387">
        <v>5.6733125701948E-3</v>
      </c>
      <c r="T14" s="387">
        <v>9.4769024458977308E-3</v>
      </c>
    </row>
    <row r="15" spans="1:21" s="372" customFormat="1">
      <c r="B15" s="394" t="s">
        <v>222</v>
      </c>
      <c r="C15" s="370">
        <f>SUM(C7:C14)</f>
        <v>0.60466915800834975</v>
      </c>
      <c r="D15" s="395">
        <f>SUM(D7:D14)</f>
        <v>0.64588720656000231</v>
      </c>
      <c r="E15" s="371"/>
      <c r="F15" s="394" t="s">
        <v>222</v>
      </c>
      <c r="G15" s="370">
        <f>SUM(G7:G14)</f>
        <v>0.84297517858621873</v>
      </c>
      <c r="H15" s="395">
        <f>SUM(H7:H14)</f>
        <v>0.8758054711531672</v>
      </c>
      <c r="I15" s="396"/>
      <c r="J15" s="394" t="s">
        <v>222</v>
      </c>
      <c r="K15" s="370">
        <f>SUM(K7:K14)</f>
        <v>0.11157041129549332</v>
      </c>
      <c r="L15" s="395">
        <f>SUM(L7:L14)</f>
        <v>0.14516799950109374</v>
      </c>
      <c r="N15" s="394" t="s">
        <v>222</v>
      </c>
      <c r="O15" s="397">
        <f>SUM(O7:O14)</f>
        <v>0.11804022400095787</v>
      </c>
      <c r="P15" s="395">
        <f>SUM(P7:P14)</f>
        <v>0.15404978790765086</v>
      </c>
      <c r="Q15" s="371"/>
      <c r="R15" s="394" t="s">
        <v>222</v>
      </c>
      <c r="S15" s="370">
        <f>SUM(S7:S14)</f>
        <v>0.10209697371615838</v>
      </c>
      <c r="T15" s="398">
        <f>SUM(T7:T14)</f>
        <v>9.0685786436895621E-2</v>
      </c>
    </row>
    <row r="16" spans="1:21" ht="6" customHeight="1">
      <c r="B16" s="373"/>
      <c r="C16" s="373"/>
      <c r="D16" s="373"/>
      <c r="E16" s="375"/>
      <c r="F16" s="306"/>
      <c r="G16" s="306"/>
      <c r="H16" s="373"/>
      <c r="I16" s="375"/>
      <c r="J16" s="306"/>
      <c r="K16" s="388"/>
      <c r="L16" s="373"/>
      <c r="P16" s="373"/>
      <c r="Q16" s="375"/>
      <c r="T16" s="373"/>
    </row>
    <row r="17" spans="2:20">
      <c r="B17" s="306"/>
      <c r="C17" s="306"/>
      <c r="D17" s="306"/>
      <c r="E17" s="306"/>
      <c r="F17" s="306"/>
      <c r="G17" s="306"/>
      <c r="H17" s="306"/>
      <c r="I17" s="306"/>
      <c r="J17" s="306"/>
      <c r="K17" s="306"/>
      <c r="L17" s="306"/>
      <c r="P17" s="306"/>
      <c r="Q17" s="306"/>
      <c r="S17" s="351"/>
      <c r="T17" s="351"/>
    </row>
    <row r="18" spans="2:20" ht="14.25">
      <c r="R18" s="373"/>
      <c r="S18" s="399"/>
    </row>
    <row r="19" spans="2:20" ht="15">
      <c r="F19" s="400"/>
      <c r="G19" s="401"/>
      <c r="R19" s="373"/>
      <c r="S19" s="399"/>
    </row>
    <row r="20" spans="2:20" ht="15">
      <c r="F20" s="400"/>
      <c r="G20" s="401"/>
      <c r="N20" s="400"/>
      <c r="O20" s="401"/>
      <c r="R20" s="373"/>
      <c r="S20" s="399"/>
    </row>
    <row r="21" spans="2:20" ht="15">
      <c r="F21" s="400"/>
      <c r="G21" s="401"/>
      <c r="L21" s="351"/>
      <c r="N21" s="400"/>
      <c r="O21" s="401"/>
      <c r="R21" s="373"/>
      <c r="S21" s="399"/>
    </row>
    <row r="22" spans="2:20" ht="15">
      <c r="F22" s="400"/>
      <c r="G22" s="401"/>
      <c r="N22" s="400"/>
      <c r="O22" s="401"/>
      <c r="R22" s="373"/>
      <c r="S22" s="399"/>
    </row>
    <row r="23" spans="2:20" ht="15">
      <c r="F23" s="400"/>
      <c r="G23" s="401"/>
      <c r="N23" s="400"/>
      <c r="O23" s="401"/>
      <c r="R23" s="373"/>
      <c r="S23" s="399"/>
    </row>
    <row r="24" spans="2:20" ht="15">
      <c r="N24" s="400"/>
      <c r="O24" s="401"/>
      <c r="R24" s="373"/>
      <c r="S24" s="399"/>
    </row>
    <row r="25" spans="2:20" ht="15">
      <c r="N25" s="400"/>
      <c r="O25" s="401"/>
      <c r="R25" s="373"/>
      <c r="S25" s="399"/>
    </row>
    <row r="26" spans="2:20" ht="15">
      <c r="N26" s="400"/>
      <c r="O26" s="401"/>
      <c r="R26" s="373"/>
      <c r="S26" s="399"/>
    </row>
    <row r="27" spans="2:20" ht="15">
      <c r="N27" s="400"/>
      <c r="O27" s="401"/>
      <c r="R27" s="400"/>
      <c r="S27" s="401"/>
    </row>
    <row r="44" spans="6:7" ht="15">
      <c r="F44" s="400"/>
    </row>
    <row r="45" spans="6:7" ht="15">
      <c r="F45" s="400"/>
    </row>
    <row r="47" spans="6:7" ht="15">
      <c r="F47" s="400"/>
      <c r="G47" s="401"/>
    </row>
    <row r="48" spans="6:7" ht="15">
      <c r="F48" s="400"/>
      <c r="G48" s="401"/>
    </row>
    <row r="49" spans="6:11" ht="15">
      <c r="F49" s="400"/>
      <c r="G49" s="401"/>
    </row>
    <row r="50" spans="6:11" ht="15">
      <c r="F50" s="400"/>
      <c r="G50" s="401"/>
    </row>
    <row r="51" spans="6:11" ht="15">
      <c r="F51" s="400"/>
      <c r="G51" s="401"/>
    </row>
    <row r="56" spans="6:11" ht="15">
      <c r="J56" s="400"/>
      <c r="K56" s="401"/>
    </row>
    <row r="57" spans="6:11" ht="15">
      <c r="J57" s="400"/>
      <c r="K57" s="401"/>
    </row>
    <row r="58" spans="6:11" ht="15">
      <c r="J58" s="400"/>
      <c r="K58" s="401"/>
    </row>
    <row r="59" spans="6:11" ht="15">
      <c r="J59" s="400"/>
      <c r="K59" s="401"/>
    </row>
    <row r="60" spans="6:11" ht="15">
      <c r="J60" s="400"/>
      <c r="K60" s="401"/>
    </row>
    <row r="61" spans="6:11" ht="15">
      <c r="J61" s="400"/>
      <c r="K61" s="401"/>
    </row>
    <row r="62" spans="6:11" ht="15">
      <c r="J62" s="400"/>
      <c r="K62" s="401"/>
    </row>
    <row r="63" spans="6:11" ht="15">
      <c r="J63" s="400"/>
      <c r="K63" s="401"/>
    </row>
    <row r="64" spans="6:11" ht="15">
      <c r="J64" s="400"/>
      <c r="K64" s="401"/>
    </row>
    <row r="65" spans="10:11" ht="15">
      <c r="J65" s="402"/>
      <c r="K65" s="401"/>
    </row>
    <row r="66" spans="10:11">
      <c r="K66" s="351"/>
    </row>
  </sheetData>
  <mergeCells count="1">
    <mergeCell ref="A1:XFD1"/>
  </mergeCells>
  <pageMargins left="0.39374999999999999" right="0.39374999999999999" top="0.39374999999999999" bottom="0.39374999999999999" header="0.51180555555555496" footer="0.51180555555555496"/>
  <pageSetup paperSize="9" scale="60" orientation="landscape"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27"/>
  <sheetViews>
    <sheetView zoomScaleNormal="100" workbookViewId="0">
      <pane ySplit="1" topLeftCell="A3" activePane="bottomLeft" state="frozen"/>
      <selection pane="bottomLeft" sqref="A1:G1"/>
    </sheetView>
  </sheetViews>
  <sheetFormatPr defaultColWidth="9.140625" defaultRowHeight="12.75" outlineLevelRow="1"/>
  <cols>
    <col min="1" max="1" width="30.85546875" style="403" customWidth="1"/>
    <col min="2" max="7" width="18.28515625" style="403" customWidth="1"/>
    <col min="8" max="256" width="9.140625" style="403"/>
    <col min="257" max="257" width="26.42578125" style="403" customWidth="1"/>
    <col min="258" max="260" width="19.7109375" style="403" customWidth="1"/>
    <col min="261" max="261" width="11.7109375" style="403" customWidth="1"/>
    <col min="262" max="263" width="17.5703125" style="403" customWidth="1"/>
    <col min="264" max="512" width="9.140625" style="403"/>
    <col min="513" max="513" width="26.42578125" style="403" customWidth="1"/>
    <col min="514" max="516" width="19.7109375" style="403" customWidth="1"/>
    <col min="517" max="517" width="11.7109375" style="403" customWidth="1"/>
    <col min="518" max="519" width="17.5703125" style="403" customWidth="1"/>
    <col min="520" max="768" width="9.140625" style="403"/>
    <col min="769" max="769" width="26.42578125" style="403" customWidth="1"/>
    <col min="770" max="772" width="19.7109375" style="403" customWidth="1"/>
    <col min="773" max="773" width="11.7109375" style="403" customWidth="1"/>
    <col min="774" max="775" width="17.5703125" style="403" customWidth="1"/>
    <col min="776" max="1024" width="9.140625" style="403"/>
  </cols>
  <sheetData>
    <row r="1" spans="1:11" s="404" customFormat="1" ht="28.9" customHeight="1" thickBot="1">
      <c r="A1" s="612" t="s">
        <v>190</v>
      </c>
      <c r="B1" s="612"/>
      <c r="C1" s="612"/>
      <c r="D1" s="612"/>
      <c r="E1" s="612"/>
      <c r="F1" s="612"/>
      <c r="G1" s="612"/>
    </row>
    <row r="2" spans="1:11" ht="35.25" customHeight="1" thickBot="1">
      <c r="A2" s="613" t="s">
        <v>191</v>
      </c>
      <c r="B2" s="614" t="s">
        <v>192</v>
      </c>
      <c r="C2" s="614"/>
      <c r="D2" s="614" t="s">
        <v>193</v>
      </c>
      <c r="E2" s="614"/>
      <c r="F2" s="615" t="s">
        <v>194</v>
      </c>
      <c r="G2" s="615"/>
    </row>
    <row r="3" spans="1:11" ht="20.45" customHeight="1">
      <c r="A3" s="613"/>
      <c r="B3" s="405">
        <v>43830</v>
      </c>
      <c r="C3" s="405">
        <v>44196</v>
      </c>
      <c r="D3" s="405" t="s">
        <v>94</v>
      </c>
      <c r="E3" s="405" t="s">
        <v>167</v>
      </c>
      <c r="F3" s="405">
        <v>43830</v>
      </c>
      <c r="G3" s="405">
        <v>44196</v>
      </c>
    </row>
    <row r="4" spans="1:11" ht="18" customHeight="1" thickBot="1">
      <c r="A4" s="616" t="s">
        <v>195</v>
      </c>
      <c r="B4" s="616"/>
      <c r="C4" s="616"/>
      <c r="D4" s="616"/>
      <c r="E4" s="616"/>
      <c r="F4" s="616"/>
      <c r="G4" s="616"/>
    </row>
    <row r="5" spans="1:11" ht="16.899999999999999" customHeight="1" outlineLevel="1">
      <c r="A5" s="406" t="s">
        <v>175</v>
      </c>
      <c r="B5" s="407">
        <v>13289.6492110212</v>
      </c>
      <c r="C5" s="407">
        <v>13650.4728329913</v>
      </c>
      <c r="D5" s="408">
        <f t="shared" ref="D5:D11" si="0">C5-B5</f>
        <v>360.82362197009934</v>
      </c>
      <c r="E5" s="409">
        <f t="shared" ref="E5:E11" si="1">D5/B5</f>
        <v>2.7150725819825684E-2</v>
      </c>
      <c r="F5" s="409">
        <f t="shared" ref="F5:F11" si="2">B5/$B$11</f>
        <v>0.38090540963431185</v>
      </c>
      <c r="G5" s="409">
        <f t="shared" ref="G5:G11" si="3">C5/$C$11</f>
        <v>0.35409198113688722</v>
      </c>
    </row>
    <row r="6" spans="1:11" ht="16.899999999999999" customHeight="1" outlineLevel="1">
      <c r="A6" s="406" t="s">
        <v>174</v>
      </c>
      <c r="B6" s="407">
        <v>11395.4569510248</v>
      </c>
      <c r="C6" s="407">
        <v>11233.650540848301</v>
      </c>
      <c r="D6" s="410">
        <f t="shared" si="0"/>
        <v>-161.80641017649941</v>
      </c>
      <c r="E6" s="411">
        <f t="shared" si="1"/>
        <v>-1.4199203320402878E-2</v>
      </c>
      <c r="F6" s="409">
        <f t="shared" si="2"/>
        <v>0.3266144296946969</v>
      </c>
      <c r="G6" s="409">
        <f t="shared" si="3"/>
        <v>0.2913998382381876</v>
      </c>
    </row>
    <row r="7" spans="1:11" ht="16.899999999999999" customHeight="1" outlineLevel="1">
      <c r="A7" s="406" t="s">
        <v>177</v>
      </c>
      <c r="B7" s="412">
        <v>7609.3983514400097</v>
      </c>
      <c r="C7" s="407">
        <v>5922.5072823300197</v>
      </c>
      <c r="D7" s="408">
        <f t="shared" si="0"/>
        <v>-1686.89106910999</v>
      </c>
      <c r="E7" s="409">
        <f t="shared" si="1"/>
        <v>-0.22168520968425331</v>
      </c>
      <c r="F7" s="409">
        <f t="shared" si="2"/>
        <v>0.21809913490584837</v>
      </c>
      <c r="G7" s="409">
        <f t="shared" si="3"/>
        <v>0.15362928175128474</v>
      </c>
    </row>
    <row r="8" spans="1:11" s="416" customFormat="1" ht="16.899999999999999" customHeight="1" outlineLevel="1">
      <c r="A8" s="406" t="s">
        <v>172</v>
      </c>
      <c r="B8" s="413">
        <v>743.99515469000005</v>
      </c>
      <c r="C8" s="407">
        <v>3705.97197779</v>
      </c>
      <c r="D8" s="414">
        <f t="shared" si="0"/>
        <v>2961.9768230999998</v>
      </c>
      <c r="E8" s="415">
        <f t="shared" si="1"/>
        <v>3.9811775714240567</v>
      </c>
      <c r="F8" s="415">
        <f t="shared" si="2"/>
        <v>2.1324248267450042E-2</v>
      </c>
      <c r="G8" s="415">
        <f t="shared" si="3"/>
        <v>9.6132564469262272E-2</v>
      </c>
      <c r="I8" s="403"/>
      <c r="J8" s="403"/>
      <c r="K8" s="403"/>
    </row>
    <row r="9" spans="1:11" ht="16.899999999999999" customHeight="1" outlineLevel="1">
      <c r="A9" s="417" t="s">
        <v>196</v>
      </c>
      <c r="B9" s="418">
        <v>11.5834841</v>
      </c>
      <c r="C9" s="407">
        <v>238.52368385</v>
      </c>
      <c r="D9" s="419">
        <f t="shared" si="0"/>
        <v>226.94019975</v>
      </c>
      <c r="E9" s="415">
        <f t="shared" si="1"/>
        <v>19.591704688402</v>
      </c>
      <c r="F9" s="409">
        <f t="shared" si="2"/>
        <v>3.320036282405377E-4</v>
      </c>
      <c r="G9" s="409">
        <f t="shared" si="3"/>
        <v>6.1872819202561666E-3</v>
      </c>
    </row>
    <row r="10" spans="1:11" s="424" customFormat="1" ht="16.899999999999999" customHeight="1" outlineLevel="1">
      <c r="A10" s="420" t="s">
        <v>197</v>
      </c>
      <c r="B10" s="421">
        <v>1839.547908044</v>
      </c>
      <c r="C10" s="421">
        <v>3799.51464605398</v>
      </c>
      <c r="D10" s="422">
        <f t="shared" si="0"/>
        <v>1959.96673800998</v>
      </c>
      <c r="E10" s="423">
        <f t="shared" si="1"/>
        <v>1.0654611002189238</v>
      </c>
      <c r="F10" s="423">
        <f t="shared" si="2"/>
        <v>5.2724773869452547E-2</v>
      </c>
      <c r="G10" s="423">
        <f t="shared" si="3"/>
        <v>9.8559052484122112E-2</v>
      </c>
      <c r="I10" s="403"/>
      <c r="J10" s="403"/>
      <c r="K10" s="403"/>
    </row>
    <row r="11" spans="1:11" ht="16.899999999999999" customHeight="1" outlineLevel="1">
      <c r="A11" s="425" t="s">
        <v>19</v>
      </c>
      <c r="B11" s="426">
        <v>34889.631060320004</v>
      </c>
      <c r="C11" s="426">
        <f>SUM(C5:C10)</f>
        <v>38550.640963863596</v>
      </c>
      <c r="D11" s="426">
        <f t="shared" si="0"/>
        <v>3661.0099035435924</v>
      </c>
      <c r="E11" s="427">
        <f t="shared" si="1"/>
        <v>0.1049311727376579</v>
      </c>
      <c r="F11" s="427">
        <f t="shared" si="2"/>
        <v>1</v>
      </c>
      <c r="G11" s="427">
        <f t="shared" si="3"/>
        <v>1</v>
      </c>
      <c r="H11" s="428"/>
    </row>
    <row r="12" spans="1:11" s="429" customFormat="1" ht="18" customHeight="1"/>
    <row r="13" spans="1:11" s="430" customFormat="1" ht="18" customHeight="1" thickBot="1">
      <c r="A13" s="611" t="s">
        <v>198</v>
      </c>
      <c r="B13" s="611"/>
      <c r="C13" s="611"/>
      <c r="D13" s="611"/>
      <c r="E13" s="611"/>
      <c r="F13" s="611"/>
      <c r="G13" s="611"/>
    </row>
    <row r="14" spans="1:11" ht="16.899999999999999" customHeight="1" outlineLevel="1">
      <c r="A14" s="406" t="s">
        <v>174</v>
      </c>
      <c r="B14" s="407">
        <v>994.21609301410001</v>
      </c>
      <c r="C14" s="407">
        <v>1053.9964601736999</v>
      </c>
      <c r="D14" s="410">
        <f t="shared" ref="D14:D20" si="4">C14-B14</f>
        <v>59.780367159599905</v>
      </c>
      <c r="E14" s="411">
        <f t="shared" ref="E14:E20" si="5">D14/B14</f>
        <v>6.0128142744468829E-2</v>
      </c>
      <c r="F14" s="409">
        <f t="shared" ref="F14:F19" si="6">B14/$B$20</f>
        <v>0.55694832647152437</v>
      </c>
      <c r="G14" s="409">
        <f t="shared" ref="G14:G20" si="7">C14/$C$20</f>
        <v>0.45341724696111319</v>
      </c>
    </row>
    <row r="15" spans="1:11" ht="16.899999999999999" customHeight="1" outlineLevel="1">
      <c r="A15" s="406" t="s">
        <v>175</v>
      </c>
      <c r="B15" s="407">
        <v>376.29917903019998</v>
      </c>
      <c r="C15" s="407">
        <v>651.24510399999997</v>
      </c>
      <c r="D15" s="410">
        <f t="shared" si="4"/>
        <v>274.94592496979999</v>
      </c>
      <c r="E15" s="411">
        <f t="shared" si="5"/>
        <v>0.73065778585643459</v>
      </c>
      <c r="F15" s="409">
        <f t="shared" si="6"/>
        <v>0.21079843656333389</v>
      </c>
      <c r="G15" s="409">
        <f t="shared" si="7"/>
        <v>0.28015821049713996</v>
      </c>
    </row>
    <row r="16" spans="1:11" ht="16.899999999999999" customHeight="1" outlineLevel="1">
      <c r="A16" s="406" t="s">
        <v>172</v>
      </c>
      <c r="B16" s="407">
        <v>339.14532653999999</v>
      </c>
      <c r="C16" s="407">
        <v>554.95272515019997</v>
      </c>
      <c r="D16" s="410">
        <f t="shared" si="4"/>
        <v>215.80739861019998</v>
      </c>
      <c r="E16" s="411">
        <f t="shared" si="5"/>
        <v>0.63632720760711092</v>
      </c>
      <c r="F16" s="409">
        <f t="shared" si="6"/>
        <v>0.18998527923085315</v>
      </c>
      <c r="G16" s="409">
        <f t="shared" si="7"/>
        <v>0.23873432818712015</v>
      </c>
    </row>
    <row r="17" spans="1:11" ht="16.899999999999999" customHeight="1" outlineLevel="1">
      <c r="A17" s="417" t="s">
        <v>172</v>
      </c>
      <c r="B17" s="418">
        <v>11.5834841</v>
      </c>
      <c r="C17" s="407">
        <v>32.362135109999997</v>
      </c>
      <c r="D17" s="431">
        <f t="shared" si="4"/>
        <v>20.778651009999997</v>
      </c>
      <c r="E17" s="411">
        <f t="shared" si="5"/>
        <v>1.7938170269513296</v>
      </c>
      <c r="F17" s="409">
        <f t="shared" si="6"/>
        <v>6.4889334718433471E-3</v>
      </c>
      <c r="G17" s="409">
        <f t="shared" si="7"/>
        <v>1.3921821146288822E-2</v>
      </c>
    </row>
    <row r="18" spans="1:11" ht="16.899999999999999" customHeight="1" outlineLevel="1">
      <c r="A18" s="406" t="s">
        <v>177</v>
      </c>
      <c r="B18" s="407">
        <v>63.869626719999999</v>
      </c>
      <c r="C18" s="407">
        <v>18.211076609999999</v>
      </c>
      <c r="D18" s="410">
        <f t="shared" si="4"/>
        <v>-45.65855011</v>
      </c>
      <c r="E18" s="411">
        <f t="shared" si="5"/>
        <v>-0.71487109686993955</v>
      </c>
      <c r="F18" s="409">
        <f t="shared" si="6"/>
        <v>3.5779024262445204E-2</v>
      </c>
      <c r="G18" s="409">
        <f t="shared" si="7"/>
        <v>7.8341972982938889E-3</v>
      </c>
    </row>
    <row r="19" spans="1:11" s="424" customFormat="1" ht="16.899999999999999" customHeight="1" outlineLevel="1">
      <c r="A19" s="420" t="s">
        <v>197</v>
      </c>
      <c r="B19" s="421">
        <v>0.01</v>
      </c>
      <c r="C19" s="407">
        <v>13.79440576</v>
      </c>
      <c r="D19" s="422">
        <f t="shared" si="4"/>
        <v>13.78440576</v>
      </c>
      <c r="E19" s="411">
        <f t="shared" si="5"/>
        <v>1378.440576</v>
      </c>
      <c r="F19" s="409">
        <f t="shared" si="6"/>
        <v>5.6018840409539194E-6</v>
      </c>
      <c r="G19" s="409">
        <f t="shared" si="7"/>
        <v>5.9341959100440936E-3</v>
      </c>
      <c r="I19" s="403"/>
      <c r="J19" s="403"/>
      <c r="K19" s="403"/>
    </row>
    <row r="20" spans="1:11" ht="16.899999999999999" customHeight="1" outlineLevel="1">
      <c r="A20" s="425" t="s">
        <v>19</v>
      </c>
      <c r="B20" s="426">
        <v>1785.1137094042999</v>
      </c>
      <c r="C20" s="426">
        <f>SUM(C14:C19)</f>
        <v>2324.5619068038995</v>
      </c>
      <c r="D20" s="426">
        <f t="shared" si="4"/>
        <v>539.44819739959962</v>
      </c>
      <c r="E20" s="427">
        <f t="shared" si="5"/>
        <v>0.30219262479341769</v>
      </c>
      <c r="F20" s="427">
        <f>SUM(F14:F19)</f>
        <v>1.0000056018840409</v>
      </c>
      <c r="G20" s="427">
        <f t="shared" si="7"/>
        <v>1</v>
      </c>
    </row>
    <row r="21" spans="1:11" s="432" customFormat="1" ht="18" customHeight="1"/>
    <row r="22" spans="1:11" s="430" customFormat="1" ht="18" customHeight="1" thickBot="1">
      <c r="A22" s="611" t="s">
        <v>199</v>
      </c>
      <c r="B22" s="611"/>
      <c r="C22" s="611"/>
      <c r="D22" s="611"/>
      <c r="E22" s="611"/>
      <c r="F22" s="611"/>
      <c r="G22" s="611"/>
    </row>
    <row r="23" spans="1:11" ht="16.899999999999999" customHeight="1" outlineLevel="1">
      <c r="A23" s="406" t="s">
        <v>174</v>
      </c>
      <c r="B23" s="407">
        <v>40.062811733099998</v>
      </c>
      <c r="C23" s="407">
        <v>41.8138092027</v>
      </c>
      <c r="D23" s="410">
        <f>C23-B23</f>
        <v>1.7509974696000015</v>
      </c>
      <c r="E23" s="411">
        <f>D23/B23</f>
        <v>4.3706305020856109E-2</v>
      </c>
      <c r="F23" s="409">
        <f>B23/$B$27</f>
        <v>0.59941393519322139</v>
      </c>
      <c r="G23" s="409">
        <f>C23/$C$27</f>
        <v>0.61930523034721663</v>
      </c>
    </row>
    <row r="24" spans="1:11" ht="16.899999999999999" customHeight="1" outlineLevel="1">
      <c r="A24" s="406" t="s">
        <v>172</v>
      </c>
      <c r="B24" s="407">
        <v>24.781402549999999</v>
      </c>
      <c r="C24" s="407">
        <v>23.311192559999999</v>
      </c>
      <c r="D24" s="410">
        <f>C24-B24</f>
        <v>-1.4702099900000007</v>
      </c>
      <c r="E24" s="411">
        <f>D24/B24</f>
        <v>-5.932715014953828E-2</v>
      </c>
      <c r="F24" s="409">
        <f>B24/$B$27</f>
        <v>0.37077572390732016</v>
      </c>
      <c r="G24" s="409">
        <f>C24/$C$27</f>
        <v>0.34526257600818899</v>
      </c>
    </row>
    <row r="25" spans="1:11" ht="16.899999999999999" customHeight="1" outlineLevel="1">
      <c r="A25" s="417" t="s">
        <v>196</v>
      </c>
      <c r="B25" s="418">
        <v>1.4880591000000001</v>
      </c>
      <c r="C25" s="407">
        <v>2.2274467402</v>
      </c>
      <c r="D25" s="410">
        <f>C25-B25</f>
        <v>0.73938764019999992</v>
      </c>
      <c r="E25" s="433" t="s">
        <v>53</v>
      </c>
      <c r="F25" s="409">
        <f>B25/$B$27</f>
        <v>2.2264122819770561E-2</v>
      </c>
      <c r="G25" s="409">
        <f>C25/$C$27</f>
        <v>3.2990761732290173E-2</v>
      </c>
    </row>
    <row r="26" spans="1:11" ht="16.899999999999999" customHeight="1" outlineLevel="1">
      <c r="A26" s="406" t="s">
        <v>175</v>
      </c>
      <c r="B26" s="407">
        <v>0.50436384020000002</v>
      </c>
      <c r="C26" s="407">
        <v>0.16483886</v>
      </c>
      <c r="D26" s="410">
        <f>C26-B26</f>
        <v>-0.33952498019999999</v>
      </c>
      <c r="E26" s="411">
        <f>D26/B26</f>
        <v>-0.67317470670650181</v>
      </c>
      <c r="F26" s="409">
        <f>B26/$B$27</f>
        <v>7.5462180796877845E-3</v>
      </c>
      <c r="G26" s="409">
        <f>C26/$C$27</f>
        <v>2.4414319123042426E-3</v>
      </c>
    </row>
    <row r="27" spans="1:11" ht="16.899999999999999" customHeight="1" outlineLevel="1">
      <c r="A27" s="425" t="s">
        <v>19</v>
      </c>
      <c r="B27" s="426">
        <v>66.836637223300002</v>
      </c>
      <c r="C27" s="426">
        <f>SUM(C23:C26)</f>
        <v>67.517287362899992</v>
      </c>
      <c r="D27" s="426">
        <f>C27-B27</f>
        <v>0.68065013959999021</v>
      </c>
      <c r="E27" s="427">
        <f>D27/B27</f>
        <v>1.0183787932447145E-2</v>
      </c>
      <c r="F27" s="427">
        <f>SUM(F23:F26)</f>
        <v>0.99999999999999989</v>
      </c>
      <c r="G27" s="427">
        <f>C27/$C$27</f>
        <v>1</v>
      </c>
    </row>
  </sheetData>
  <mergeCells count="8">
    <mergeCell ref="A13:G13"/>
    <mergeCell ref="A22:G22"/>
    <mergeCell ref="A1:G1"/>
    <mergeCell ref="A2:A3"/>
    <mergeCell ref="B2:C2"/>
    <mergeCell ref="D2:E2"/>
    <mergeCell ref="F2:G2"/>
    <mergeCell ref="A4:G4"/>
  </mergeCells>
  <conditionalFormatting sqref="A26">
    <cfRule type="cellIs" dxfId="8" priority="2" operator="lessThan">
      <formula>0</formula>
    </cfRule>
  </conditionalFormatting>
  <conditionalFormatting sqref="A23">
    <cfRule type="cellIs" dxfId="7" priority="3" operator="lessThan">
      <formula>0</formula>
    </cfRule>
  </conditionalFormatting>
  <conditionalFormatting sqref="A14">
    <cfRule type="cellIs" dxfId="6" priority="4" operator="lessThan">
      <formula>0</formula>
    </cfRule>
  </conditionalFormatting>
  <conditionalFormatting sqref="A15">
    <cfRule type="cellIs" dxfId="5" priority="5" operator="lessThan">
      <formula>0</formula>
    </cfRule>
  </conditionalFormatting>
  <conditionalFormatting sqref="A18">
    <cfRule type="cellIs" dxfId="4" priority="6" operator="lessThan">
      <formula>0</formula>
    </cfRule>
  </conditionalFormatting>
  <conditionalFormatting sqref="A5">
    <cfRule type="cellIs" dxfId="3" priority="7" operator="lessThan">
      <formula>0</formula>
    </cfRule>
  </conditionalFormatting>
  <conditionalFormatting sqref="A6">
    <cfRule type="cellIs" dxfId="2" priority="8" operator="lessThan">
      <formula>0</formula>
    </cfRule>
  </conditionalFormatting>
  <conditionalFormatting sqref="A7">
    <cfRule type="cellIs" dxfId="1" priority="9" operator="lessThan">
      <formula>0</formula>
    </cfRule>
  </conditionalFormatting>
  <conditionalFormatting sqref="A10 A19">
    <cfRule type="cellIs" dxfId="0" priority="10" operator="lessThan">
      <formula>0</formula>
    </cfRule>
  </conditionalFormatting>
  <pageMargins left="0.75" right="0.75" top="1" bottom="1" header="0.51180555555555496" footer="0.51180555555555496"/>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22"/>
  <sheetViews>
    <sheetView zoomScaleNormal="100" workbookViewId="0">
      <pane ySplit="1" topLeftCell="A2" activePane="bottomLeft" state="frozen"/>
      <selection pane="bottomLeft" sqref="A1:XFD1"/>
    </sheetView>
  </sheetViews>
  <sheetFormatPr defaultColWidth="9.140625" defaultRowHeight="12.75" outlineLevelCol="1"/>
  <cols>
    <col min="1" max="1" width="55.7109375" style="183" customWidth="1"/>
    <col min="2" max="2" width="14" style="183" hidden="1" customWidth="1" outlineLevel="1"/>
    <col min="3" max="3" width="13.7109375" style="183" customWidth="1" collapsed="1"/>
    <col min="4" max="4" width="12.42578125" style="183" hidden="1" customWidth="1" outlineLevel="1"/>
    <col min="5" max="5" width="12.85546875" style="183" customWidth="1" collapsed="1"/>
    <col min="6" max="6" width="2.85546875" style="183" customWidth="1"/>
    <col min="7" max="7" width="43.140625" style="183" customWidth="1"/>
    <col min="8" max="8" width="12.85546875" style="183" customWidth="1"/>
    <col min="9" max="9" width="10.5703125" style="183" customWidth="1"/>
    <col min="10" max="10" width="10.5703125" style="434" customWidth="1"/>
    <col min="11" max="12" width="11.85546875" style="434" customWidth="1"/>
    <col min="13" max="23" width="9.140625" style="434"/>
    <col min="24" max="24" width="16.85546875" style="434" customWidth="1"/>
    <col min="25" max="1024" width="9.140625" style="434"/>
  </cols>
  <sheetData>
    <row r="1" spans="1:13" s="619" customFormat="1" ht="24.6" customHeight="1">
      <c r="A1" s="619" t="s">
        <v>220</v>
      </c>
    </row>
    <row r="2" spans="1:13" s="439" customFormat="1" ht="34.9" customHeight="1">
      <c r="A2" s="435" t="s">
        <v>200</v>
      </c>
      <c r="B2" s="456" t="s">
        <v>201</v>
      </c>
      <c r="C2" s="456" t="s">
        <v>154</v>
      </c>
      <c r="D2" s="456">
        <v>2019</v>
      </c>
      <c r="E2" s="437">
        <v>2020</v>
      </c>
      <c r="F2" s="438"/>
      <c r="G2" s="435" t="s">
        <v>200</v>
      </c>
      <c r="H2" s="436" t="s">
        <v>154</v>
      </c>
      <c r="I2" s="437">
        <v>2020</v>
      </c>
    </row>
    <row r="3" spans="1:13" ht="19.899999999999999" customHeight="1">
      <c r="A3" s="440" t="s">
        <v>202</v>
      </c>
      <c r="B3" s="441">
        <v>-2.7546198470936201E-2</v>
      </c>
      <c r="C3" s="441">
        <v>0.23598786238945799</v>
      </c>
      <c r="D3" s="441">
        <v>-0.10927602871486899</v>
      </c>
      <c r="E3" s="441">
        <v>6.4765065318162604E-2</v>
      </c>
      <c r="F3" s="442"/>
      <c r="G3" s="440" t="s">
        <v>203</v>
      </c>
      <c r="H3" s="441">
        <v>-5.2643919995706903E-2</v>
      </c>
      <c r="I3" s="441">
        <v>-5.7190810811759099E-2</v>
      </c>
    </row>
    <row r="4" spans="1:13" ht="19.899999999999999" customHeight="1">
      <c r="A4" s="443" t="s">
        <v>55</v>
      </c>
      <c r="B4" s="444">
        <v>-4.68610494610859E-2</v>
      </c>
      <c r="C4" s="444">
        <v>0.101953956718317</v>
      </c>
      <c r="D4" s="445">
        <v>-0.119072196769743</v>
      </c>
      <c r="E4" s="445">
        <v>3.2176839718949198E-2</v>
      </c>
      <c r="F4" s="442"/>
      <c r="G4" s="446" t="s">
        <v>204</v>
      </c>
      <c r="H4" s="447">
        <v>-9.4298508656198699E-4</v>
      </c>
      <c r="I4" s="447">
        <v>-1.9428431276366301E-2</v>
      </c>
    </row>
    <row r="5" spans="1:13" ht="19.899999999999999" customHeight="1">
      <c r="A5" s="446" t="s">
        <v>205</v>
      </c>
      <c r="B5" s="448">
        <v>-1.4194446413282101E-2</v>
      </c>
      <c r="C5" s="448">
        <v>6.7328730919563304E-2</v>
      </c>
      <c r="D5" s="447">
        <v>-8.5074257469670601E-3</v>
      </c>
      <c r="E5" s="447">
        <v>8.7987154905593695E-2</v>
      </c>
      <c r="F5" s="442"/>
      <c r="G5" s="443" t="s">
        <v>206</v>
      </c>
      <c r="H5" s="449">
        <v>-1.4233567002736201E-3</v>
      </c>
      <c r="I5" s="449">
        <v>-1.5492663104198201E-2</v>
      </c>
    </row>
    <row r="6" spans="1:13" ht="19.899999999999999" customHeight="1">
      <c r="A6" s="443" t="s">
        <v>207</v>
      </c>
      <c r="B6" s="449">
        <v>3.6018067126874298E-3</v>
      </c>
      <c r="C6" s="449">
        <v>5.6408784341280598E-2</v>
      </c>
      <c r="D6" s="445">
        <v>-2.6448107480790101E-2</v>
      </c>
      <c r="E6" s="445">
        <v>0.107470424898112</v>
      </c>
      <c r="F6" s="442"/>
      <c r="G6" s="446" t="s">
        <v>208</v>
      </c>
      <c r="H6" s="449">
        <v>-1.4393238322786901E-2</v>
      </c>
      <c r="I6" s="450">
        <v>-5.50921902126134E-4</v>
      </c>
    </row>
    <row r="7" spans="1:13" ht="19.899999999999999" customHeight="1">
      <c r="A7" s="446" t="s">
        <v>209</v>
      </c>
      <c r="B7" s="450">
        <v>-2.6083676666860098E-2</v>
      </c>
      <c r="C7" s="450">
        <v>4.9658247384796399E-2</v>
      </c>
      <c r="D7" s="448">
        <v>-4.07510073443259E-2</v>
      </c>
      <c r="E7" s="448">
        <v>0.27643221020645298</v>
      </c>
      <c r="F7" s="442"/>
      <c r="G7" s="443" t="s">
        <v>55</v>
      </c>
      <c r="H7" s="444">
        <v>0.101953956718317</v>
      </c>
      <c r="I7" s="445">
        <v>3.2176839718949198E-2</v>
      </c>
      <c r="J7" s="451"/>
    </row>
    <row r="8" spans="1:13" ht="19.899999999999999" customHeight="1">
      <c r="A8" s="446" t="s">
        <v>210</v>
      </c>
      <c r="B8" s="450">
        <v>-1.3800238405058601E-2</v>
      </c>
      <c r="C8" s="450">
        <v>4.6125795759014702E-2</v>
      </c>
      <c r="D8" s="447">
        <v>-0.152894590179463</v>
      </c>
      <c r="E8" s="447">
        <v>0.35384051414341799</v>
      </c>
      <c r="F8" s="442"/>
      <c r="G8" s="446" t="s">
        <v>211</v>
      </c>
      <c r="H8" s="450">
        <v>3.2338170000000097E-2</v>
      </c>
      <c r="I8" s="448">
        <v>4.9923294442663503E-2</v>
      </c>
      <c r="J8" s="451"/>
    </row>
    <row r="9" spans="1:13" ht="19.899999999999999" customHeight="1">
      <c r="A9" s="446" t="s">
        <v>212</v>
      </c>
      <c r="B9" s="447">
        <v>-1.39252897638651E-2</v>
      </c>
      <c r="C9" s="447">
        <v>3.5707895084918603E-2</v>
      </c>
      <c r="D9" s="450">
        <v>-4.1800462017604498E-2</v>
      </c>
      <c r="E9" s="450">
        <v>8.5175747092834694E-2</v>
      </c>
      <c r="F9" s="442"/>
      <c r="G9" s="446" t="s">
        <v>202</v>
      </c>
      <c r="H9" s="450">
        <v>0.23598786238945799</v>
      </c>
      <c r="I9" s="450">
        <v>6.4765065318162604E-2</v>
      </c>
    </row>
    <row r="10" spans="1:13" ht="19.899999999999999" customHeight="1">
      <c r="A10" s="446" t="s">
        <v>211</v>
      </c>
      <c r="B10" s="450">
        <v>5.9909860000000297E-3</v>
      </c>
      <c r="C10" s="450">
        <v>3.2338170000000097E-2</v>
      </c>
      <c r="D10" s="448">
        <v>4.0537243740415001E-2</v>
      </c>
      <c r="E10" s="448">
        <v>4.9923294442663503E-2</v>
      </c>
      <c r="F10" s="442"/>
      <c r="G10" s="446" t="s">
        <v>212</v>
      </c>
      <c r="H10" s="447">
        <v>3.5707895084918603E-2</v>
      </c>
      <c r="I10" s="450">
        <v>8.5175747092834694E-2</v>
      </c>
    </row>
    <row r="11" spans="1:13" ht="19.899999999999999" customHeight="1">
      <c r="A11" s="446" t="s">
        <v>213</v>
      </c>
      <c r="B11" s="450">
        <v>4.2849315068493203E-2</v>
      </c>
      <c r="C11" s="450">
        <v>2.24383561643836E-2</v>
      </c>
      <c r="D11" s="450">
        <v>0.171328080956371</v>
      </c>
      <c r="E11" s="450">
        <v>0.13221131893181901</v>
      </c>
      <c r="F11" s="442"/>
      <c r="G11" s="446" t="s">
        <v>205</v>
      </c>
      <c r="H11" s="448">
        <v>6.7328730919563304E-2</v>
      </c>
      <c r="I11" s="447">
        <v>8.7987154905593695E-2</v>
      </c>
    </row>
    <row r="12" spans="1:13" ht="19.899999999999999" customHeight="1">
      <c r="A12" s="443" t="s">
        <v>56</v>
      </c>
      <c r="B12" s="445">
        <v>1.75933167592375E-2</v>
      </c>
      <c r="C12" s="445">
        <v>1.72592529462249E-2</v>
      </c>
      <c r="D12" s="445">
        <v>6.0524109266906198E-2</v>
      </c>
      <c r="E12" s="445">
        <v>0.17331353173168601</v>
      </c>
      <c r="F12" s="442"/>
      <c r="G12" s="443" t="s">
        <v>207</v>
      </c>
      <c r="H12" s="449">
        <v>5.6408784341280598E-2</v>
      </c>
      <c r="I12" s="445">
        <v>0.107470424898112</v>
      </c>
      <c r="K12" s="183"/>
      <c r="L12" s="183"/>
    </row>
    <row r="13" spans="1:13" ht="19.899999999999999" customHeight="1">
      <c r="A13" s="446" t="s">
        <v>214</v>
      </c>
      <c r="B13" s="450">
        <v>-2.1829267485037E-2</v>
      </c>
      <c r="C13" s="450">
        <v>3.6225920393730998E-3</v>
      </c>
      <c r="D13" s="447">
        <v>-0.119372437776583</v>
      </c>
      <c r="E13" s="447">
        <v>0.24232038165959899</v>
      </c>
      <c r="F13" s="442"/>
      <c r="G13" s="446" t="s">
        <v>213</v>
      </c>
      <c r="H13" s="450">
        <v>2.24383561643836E-2</v>
      </c>
      <c r="I13" s="450">
        <v>0.13221131893181901</v>
      </c>
    </row>
    <row r="14" spans="1:13" ht="19.899999999999999" customHeight="1">
      <c r="A14" s="446" t="s">
        <v>219</v>
      </c>
      <c r="B14" s="450">
        <v>-5.7290125102071898E-4</v>
      </c>
      <c r="C14" s="450">
        <v>1.03479344778323E-3</v>
      </c>
      <c r="D14" s="450">
        <v>4.98388778874592E-2</v>
      </c>
      <c r="E14" s="450">
        <v>0.51738015755333699</v>
      </c>
      <c r="F14" s="442"/>
      <c r="G14" s="443" t="s">
        <v>56</v>
      </c>
      <c r="H14" s="445">
        <v>1.72592529462249E-2</v>
      </c>
      <c r="I14" s="445">
        <v>0.17331353173168601</v>
      </c>
    </row>
    <row r="15" spans="1:13" ht="19.899999999999999" customHeight="1">
      <c r="A15" s="446" t="s">
        <v>204</v>
      </c>
      <c r="B15" s="447">
        <v>-2.9016156073769301E-2</v>
      </c>
      <c r="C15" s="447">
        <v>-9.4298508656198699E-4</v>
      </c>
      <c r="D15" s="447">
        <v>-8.8864046859544105E-2</v>
      </c>
      <c r="E15" s="447">
        <v>-1.9428431276366301E-2</v>
      </c>
      <c r="F15" s="442"/>
      <c r="G15" s="446" t="s">
        <v>214</v>
      </c>
      <c r="H15" s="450">
        <v>3.6225920393730998E-3</v>
      </c>
      <c r="I15" s="447">
        <v>0.24232038165959899</v>
      </c>
      <c r="J15" s="451"/>
    </row>
    <row r="16" spans="1:13" ht="19.899999999999999" customHeight="1">
      <c r="A16" s="443" t="s">
        <v>206</v>
      </c>
      <c r="B16" s="449">
        <v>-1.14377766802796E-2</v>
      </c>
      <c r="C16" s="449">
        <v>-1.4233567002736201E-3</v>
      </c>
      <c r="D16" s="449">
        <v>-1.76680707953124E-2</v>
      </c>
      <c r="E16" s="449">
        <v>-1.5492663104198201E-2</v>
      </c>
      <c r="F16" s="452"/>
      <c r="G16" s="446" t="s">
        <v>209</v>
      </c>
      <c r="H16" s="450">
        <v>4.9658247384796399E-2</v>
      </c>
      <c r="I16" s="448">
        <v>0.27643221020645298</v>
      </c>
      <c r="K16" s="183"/>
      <c r="L16" s="183"/>
      <c r="M16" s="183"/>
    </row>
    <row r="17" spans="1:13" ht="19.899999999999999" customHeight="1">
      <c r="A17" s="446" t="s">
        <v>208</v>
      </c>
      <c r="B17" s="449">
        <v>3.1425903350195503E-2</v>
      </c>
      <c r="C17" s="449">
        <v>-1.4393238322786901E-2</v>
      </c>
      <c r="D17" s="450">
        <v>6.6756693266453795E-2</v>
      </c>
      <c r="E17" s="450">
        <v>-5.50921902126134E-4</v>
      </c>
      <c r="G17" s="446" t="s">
        <v>210</v>
      </c>
      <c r="H17" s="450">
        <v>4.6125795759014702E-2</v>
      </c>
      <c r="I17" s="447">
        <v>0.35384051414341799</v>
      </c>
      <c r="K17" s="183"/>
      <c r="L17" s="183"/>
      <c r="M17" s="183"/>
    </row>
    <row r="18" spans="1:13" ht="19.899999999999999" customHeight="1">
      <c r="A18" s="453" t="s">
        <v>203</v>
      </c>
      <c r="B18" s="454">
        <v>-1.29004177522122E-2</v>
      </c>
      <c r="C18" s="454">
        <v>-5.2643919995706903E-2</v>
      </c>
      <c r="D18" s="454">
        <v>-4.3193025934745902E-2</v>
      </c>
      <c r="E18" s="454">
        <v>-5.7190810811759099E-2</v>
      </c>
      <c r="G18" s="453" t="s">
        <v>219</v>
      </c>
      <c r="H18" s="454">
        <v>1.03479344778323E-3</v>
      </c>
      <c r="I18" s="454">
        <v>0.51738015755333699</v>
      </c>
      <c r="K18" s="183"/>
      <c r="L18" s="183"/>
      <c r="M18" s="183"/>
    </row>
    <row r="19" spans="1:13" ht="22.9" customHeight="1">
      <c r="A19" s="617" t="s">
        <v>215</v>
      </c>
      <c r="B19" s="617"/>
      <c r="C19" s="617"/>
      <c r="D19" s="617"/>
      <c r="E19" s="617"/>
      <c r="H19" s="434"/>
      <c r="I19" s="434"/>
      <c r="K19" s="183"/>
      <c r="L19" s="183"/>
      <c r="M19" s="183"/>
    </row>
    <row r="20" spans="1:13" ht="22.9" customHeight="1">
      <c r="A20" s="617" t="s">
        <v>216</v>
      </c>
      <c r="B20" s="617"/>
      <c r="C20" s="617"/>
      <c r="D20" s="617"/>
      <c r="E20" s="617"/>
      <c r="F20" s="434"/>
    </row>
    <row r="21" spans="1:13" s="434" customFormat="1" ht="22.9" customHeight="1">
      <c r="A21" s="617" t="s">
        <v>217</v>
      </c>
      <c r="B21" s="617"/>
      <c r="C21" s="617"/>
      <c r="D21" s="617"/>
      <c r="E21" s="617"/>
      <c r="F21" s="183"/>
      <c r="G21" s="150"/>
    </row>
    <row r="22" spans="1:13" ht="79.900000000000006" customHeight="1">
      <c r="A22" s="618" t="s">
        <v>218</v>
      </c>
      <c r="B22" s="618"/>
      <c r="C22" s="618"/>
      <c r="D22" s="618"/>
      <c r="E22" s="618"/>
    </row>
  </sheetData>
  <mergeCells count="5">
    <mergeCell ref="A19:E19"/>
    <mergeCell ref="A20:E20"/>
    <mergeCell ref="A21:E21"/>
    <mergeCell ref="A22:E22"/>
    <mergeCell ref="A1:XFD1"/>
  </mergeCells>
  <pageMargins left="0.75" right="0.75" top="1" bottom="1" header="0.51180555555555496" footer="0.51180555555555496"/>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43"/>
  <sheetViews>
    <sheetView zoomScaleNormal="100" workbookViewId="0">
      <selection sqref="A1:N1"/>
    </sheetView>
  </sheetViews>
  <sheetFormatPr defaultColWidth="9.140625" defaultRowHeight="12.75" outlineLevelRow="1"/>
  <cols>
    <col min="1" max="1" width="23" style="25" customWidth="1"/>
    <col min="2" max="14" width="10.7109375" style="25" customWidth="1"/>
    <col min="15" max="15" width="9.7109375" style="25" customWidth="1"/>
    <col min="16" max="16" width="11.42578125" style="25" customWidth="1"/>
    <col min="17" max="17" width="11.7109375" style="25" customWidth="1"/>
    <col min="18" max="21" width="9.7109375" style="25" customWidth="1"/>
    <col min="22" max="1024" width="9.140625" style="25"/>
  </cols>
  <sheetData>
    <row r="1" spans="1:21" s="26" customFormat="1" ht="25.15" customHeight="1" thickBot="1">
      <c r="A1" s="556" t="s">
        <v>17</v>
      </c>
      <c r="B1" s="556"/>
      <c r="C1" s="556"/>
      <c r="D1" s="556"/>
      <c r="E1" s="556"/>
      <c r="F1" s="556"/>
      <c r="G1" s="556"/>
      <c r="H1" s="556"/>
      <c r="I1" s="556"/>
      <c r="J1" s="556"/>
      <c r="K1" s="556"/>
      <c r="L1" s="556"/>
      <c r="M1" s="556"/>
      <c r="N1" s="556"/>
    </row>
    <row r="2" spans="1:21" ht="17.25" customHeight="1" outlineLevel="1" thickBot="1">
      <c r="A2" s="559" t="s">
        <v>18</v>
      </c>
      <c r="B2" s="560" t="s">
        <v>19</v>
      </c>
      <c r="C2" s="561" t="s">
        <v>20</v>
      </c>
      <c r="D2" s="561"/>
      <c r="E2" s="561"/>
      <c r="F2" s="561"/>
      <c r="G2" s="561"/>
      <c r="H2" s="561"/>
      <c r="I2" s="561"/>
      <c r="J2" s="561"/>
      <c r="K2" s="561"/>
      <c r="L2" s="562" t="s">
        <v>21</v>
      </c>
      <c r="M2" s="562"/>
      <c r="N2" s="562"/>
    </row>
    <row r="3" spans="1:21" ht="17.25" customHeight="1" outlineLevel="1">
      <c r="A3" s="559"/>
      <c r="B3" s="560"/>
      <c r="C3" s="28" t="s">
        <v>22</v>
      </c>
      <c r="D3" s="28" t="s">
        <v>23</v>
      </c>
      <c r="E3" s="28" t="s">
        <v>24</v>
      </c>
      <c r="F3" s="28" t="s">
        <v>25</v>
      </c>
      <c r="G3" s="28" t="s">
        <v>26</v>
      </c>
      <c r="H3" s="28" t="s">
        <v>27</v>
      </c>
      <c r="I3" s="28" t="s">
        <v>28</v>
      </c>
      <c r="J3" s="28" t="s">
        <v>29</v>
      </c>
      <c r="K3" s="29" t="s">
        <v>30</v>
      </c>
      <c r="L3" s="28" t="s">
        <v>24</v>
      </c>
      <c r="M3" s="28" t="s">
        <v>27</v>
      </c>
      <c r="N3" s="30" t="s">
        <v>29</v>
      </c>
    </row>
    <row r="4" spans="1:21" ht="18.600000000000001" customHeight="1" outlineLevel="1">
      <c r="A4" s="31">
        <v>43830</v>
      </c>
      <c r="B4" s="32">
        <v>1326</v>
      </c>
      <c r="C4" s="33">
        <v>12</v>
      </c>
      <c r="D4" s="33">
        <v>7</v>
      </c>
      <c r="E4" s="33">
        <v>17</v>
      </c>
      <c r="F4" s="33">
        <v>3</v>
      </c>
      <c r="G4" s="33">
        <v>3</v>
      </c>
      <c r="H4" s="33">
        <v>27</v>
      </c>
      <c r="I4" s="33">
        <v>1</v>
      </c>
      <c r="J4" s="33">
        <v>2</v>
      </c>
      <c r="K4" s="33">
        <v>745</v>
      </c>
      <c r="L4" s="33">
        <v>45</v>
      </c>
      <c r="M4" s="33">
        <v>2</v>
      </c>
      <c r="N4" s="34">
        <v>462</v>
      </c>
    </row>
    <row r="5" spans="1:21" ht="18.600000000000001" customHeight="1" outlineLevel="1">
      <c r="A5" s="35">
        <v>43921</v>
      </c>
      <c r="B5" s="36">
        <v>1357</v>
      </c>
      <c r="C5" s="37">
        <v>12</v>
      </c>
      <c r="D5" s="37">
        <v>7</v>
      </c>
      <c r="E5" s="37">
        <v>17</v>
      </c>
      <c r="F5" s="37">
        <v>3</v>
      </c>
      <c r="G5" s="37">
        <v>3</v>
      </c>
      <c r="H5" s="37">
        <v>27</v>
      </c>
      <c r="I5" s="37">
        <v>1</v>
      </c>
      <c r="J5" s="37">
        <v>2</v>
      </c>
      <c r="K5" s="37">
        <v>747</v>
      </c>
      <c r="L5" s="37">
        <v>46</v>
      </c>
      <c r="M5" s="37">
        <v>2</v>
      </c>
      <c r="N5" s="38">
        <v>490</v>
      </c>
    </row>
    <row r="6" spans="1:21" ht="18.600000000000001" customHeight="1" outlineLevel="1">
      <c r="A6" s="35">
        <v>44012</v>
      </c>
      <c r="B6" s="36">
        <v>1397</v>
      </c>
      <c r="C6" s="37">
        <v>12</v>
      </c>
      <c r="D6" s="37">
        <v>7</v>
      </c>
      <c r="E6" s="37">
        <v>17</v>
      </c>
      <c r="F6" s="37">
        <v>3</v>
      </c>
      <c r="G6" s="37">
        <v>3</v>
      </c>
      <c r="H6" s="37">
        <v>26</v>
      </c>
      <c r="I6" s="37">
        <v>1</v>
      </c>
      <c r="J6" s="37">
        <v>2</v>
      </c>
      <c r="K6" s="37">
        <v>743</v>
      </c>
      <c r="L6" s="37">
        <v>45</v>
      </c>
      <c r="M6" s="37">
        <v>4</v>
      </c>
      <c r="N6" s="38">
        <v>534</v>
      </c>
    </row>
    <row r="7" spans="1:21" ht="18.600000000000001" customHeight="1" outlineLevel="1">
      <c r="A7" s="35">
        <v>44104</v>
      </c>
      <c r="B7" s="39">
        <v>1443</v>
      </c>
      <c r="C7" s="37">
        <v>12</v>
      </c>
      <c r="D7" s="37">
        <v>7</v>
      </c>
      <c r="E7" s="37">
        <v>17</v>
      </c>
      <c r="F7" s="37">
        <v>3</v>
      </c>
      <c r="G7" s="37">
        <v>3</v>
      </c>
      <c r="H7" s="37">
        <v>25</v>
      </c>
      <c r="I7" s="37">
        <v>1</v>
      </c>
      <c r="J7" s="37">
        <v>2</v>
      </c>
      <c r="K7" s="37">
        <v>738</v>
      </c>
      <c r="L7" s="37">
        <v>44</v>
      </c>
      <c r="M7" s="37">
        <v>4</v>
      </c>
      <c r="N7" s="38">
        <v>587</v>
      </c>
    </row>
    <row r="8" spans="1:21" ht="18.600000000000001" customHeight="1" outlineLevel="1">
      <c r="A8" s="31">
        <v>44196</v>
      </c>
      <c r="B8" s="40">
        <v>1478</v>
      </c>
      <c r="C8" s="41">
        <v>10</v>
      </c>
      <c r="D8" s="41">
        <v>7</v>
      </c>
      <c r="E8" s="41">
        <v>17</v>
      </c>
      <c r="F8" s="41">
        <v>3</v>
      </c>
      <c r="G8" s="41">
        <v>3</v>
      </c>
      <c r="H8" s="41">
        <v>24</v>
      </c>
      <c r="I8" s="41">
        <v>1</v>
      </c>
      <c r="J8" s="41">
        <v>2</v>
      </c>
      <c r="K8" s="41">
        <v>726</v>
      </c>
      <c r="L8" s="41">
        <v>44</v>
      </c>
      <c r="M8" s="41">
        <v>5</v>
      </c>
      <c r="N8" s="42">
        <v>636</v>
      </c>
    </row>
    <row r="9" spans="1:21" ht="18.600000000000001" customHeight="1" outlineLevel="1">
      <c r="A9" s="563" t="s">
        <v>31</v>
      </c>
      <c r="B9" s="43">
        <v>35</v>
      </c>
      <c r="C9" s="44">
        <v>-2</v>
      </c>
      <c r="D9" s="44">
        <v>0</v>
      </c>
      <c r="E9" s="44">
        <v>0</v>
      </c>
      <c r="F9" s="44">
        <v>0</v>
      </c>
      <c r="G9" s="44">
        <v>0</v>
      </c>
      <c r="H9" s="44">
        <v>-1</v>
      </c>
      <c r="I9" s="44">
        <v>0</v>
      </c>
      <c r="J9" s="44">
        <v>0</v>
      </c>
      <c r="K9" s="44">
        <v>-12</v>
      </c>
      <c r="L9" s="44">
        <v>0</v>
      </c>
      <c r="M9" s="44">
        <v>1</v>
      </c>
      <c r="N9" s="45">
        <v>49</v>
      </c>
    </row>
    <row r="10" spans="1:21" ht="18.600000000000001" customHeight="1" outlineLevel="1">
      <c r="A10" s="563"/>
      <c r="B10" s="46">
        <v>2.42550242550243E-2</v>
      </c>
      <c r="C10" s="47">
        <v>-0.16666666666666699</v>
      </c>
      <c r="D10" s="47">
        <v>0</v>
      </c>
      <c r="E10" s="47">
        <v>0</v>
      </c>
      <c r="F10" s="47">
        <v>0</v>
      </c>
      <c r="G10" s="47">
        <v>0</v>
      </c>
      <c r="H10" s="47">
        <v>-0.04</v>
      </c>
      <c r="I10" s="47">
        <v>0</v>
      </c>
      <c r="J10" s="47">
        <v>0</v>
      </c>
      <c r="K10" s="47">
        <v>-1.6260162601626001E-2</v>
      </c>
      <c r="L10" s="47">
        <v>0</v>
      </c>
      <c r="M10" s="47">
        <v>0.25</v>
      </c>
      <c r="N10" s="48">
        <v>8.3475298126064704E-2</v>
      </c>
    </row>
    <row r="11" spans="1:21" ht="18.600000000000001" customHeight="1" outlineLevel="1">
      <c r="A11" s="564" t="s">
        <v>32</v>
      </c>
      <c r="B11" s="49">
        <v>152</v>
      </c>
      <c r="C11" s="50">
        <v>-2</v>
      </c>
      <c r="D11" s="50">
        <v>0</v>
      </c>
      <c r="E11" s="51">
        <v>0</v>
      </c>
      <c r="F11" s="51">
        <v>0</v>
      </c>
      <c r="G11" s="51">
        <v>0</v>
      </c>
      <c r="H11" s="51">
        <v>-3</v>
      </c>
      <c r="I11" s="51">
        <v>0</v>
      </c>
      <c r="J11" s="51">
        <v>0</v>
      </c>
      <c r="K11" s="51">
        <v>-19</v>
      </c>
      <c r="L11" s="51">
        <v>-1</v>
      </c>
      <c r="M11" s="51">
        <v>3</v>
      </c>
      <c r="N11" s="52">
        <v>174</v>
      </c>
      <c r="P11" s="53"/>
      <c r="Q11" s="54" t="s">
        <v>33</v>
      </c>
      <c r="R11" s="54" t="s">
        <v>34</v>
      </c>
      <c r="S11" s="54" t="s">
        <v>35</v>
      </c>
      <c r="T11" s="54" t="s">
        <v>36</v>
      </c>
    </row>
    <row r="12" spans="1:21" ht="18.600000000000001" customHeight="1" outlineLevel="1">
      <c r="A12" s="564"/>
      <c r="B12" s="55">
        <v>0.114630467571644</v>
      </c>
      <c r="C12" s="56">
        <v>-0.16666666666666699</v>
      </c>
      <c r="D12" s="56">
        <v>0</v>
      </c>
      <c r="E12" s="56">
        <v>0</v>
      </c>
      <c r="F12" s="56">
        <v>0</v>
      </c>
      <c r="G12" s="56">
        <v>0</v>
      </c>
      <c r="H12" s="56">
        <v>-0.11111111111111099</v>
      </c>
      <c r="I12" s="56">
        <v>0</v>
      </c>
      <c r="J12" s="56">
        <v>0</v>
      </c>
      <c r="K12" s="56">
        <v>-2.5503355704698E-2</v>
      </c>
      <c r="L12" s="56">
        <v>-2.2222222222222299E-2</v>
      </c>
      <c r="M12" s="56">
        <v>1.5</v>
      </c>
      <c r="N12" s="57">
        <v>0.37662337662337703</v>
      </c>
      <c r="P12" s="53">
        <f>A8</f>
        <v>44196</v>
      </c>
      <c r="Q12" s="25">
        <f>C8+D8</f>
        <v>17</v>
      </c>
      <c r="R12" s="25">
        <f>F8+E8</f>
        <v>20</v>
      </c>
      <c r="S12" s="25">
        <f>G8+H8+M8+I8+J8+L8</f>
        <v>79</v>
      </c>
      <c r="T12" s="25">
        <f>K8+N8</f>
        <v>1362</v>
      </c>
      <c r="U12" s="25">
        <f>SUM(Q12:T12)</f>
        <v>1478</v>
      </c>
    </row>
    <row r="13" spans="1:21" ht="28.9" customHeight="1" outlineLevel="1">
      <c r="A13" s="565" t="s">
        <v>37</v>
      </c>
      <c r="B13" s="565"/>
      <c r="C13" s="565"/>
      <c r="D13" s="565"/>
      <c r="E13" s="565"/>
      <c r="F13" s="565"/>
      <c r="G13" s="565"/>
      <c r="H13" s="565"/>
      <c r="I13" s="565"/>
      <c r="J13" s="565"/>
      <c r="K13" s="565"/>
      <c r="L13" s="565"/>
      <c r="M13" s="565"/>
      <c r="N13" s="565"/>
    </row>
    <row r="14" spans="1:21" s="58" customFormat="1" ht="13.5" customHeight="1"/>
    <row r="15" spans="1:21" s="59" customFormat="1" ht="21.75" customHeight="1" thickBot="1">
      <c r="A15" s="557" t="s">
        <v>38</v>
      </c>
      <c r="B15" s="557"/>
      <c r="C15" s="557"/>
      <c r="D15" s="557"/>
      <c r="E15" s="557"/>
      <c r="F15" s="557"/>
      <c r="G15" s="557"/>
      <c r="H15" s="557"/>
      <c r="I15" s="557"/>
      <c r="J15" s="557"/>
      <c r="K15" s="557"/>
      <c r="L15" s="557"/>
      <c r="M15" s="557"/>
    </row>
    <row r="16" spans="1:21" ht="18" customHeight="1" outlineLevel="1" thickBot="1">
      <c r="A16" s="566" t="s">
        <v>39</v>
      </c>
      <c r="B16" s="567" t="s">
        <v>19</v>
      </c>
      <c r="C16" s="568" t="s">
        <v>33</v>
      </c>
      <c r="D16" s="568"/>
      <c r="E16" s="568"/>
      <c r="F16" s="568" t="s">
        <v>34</v>
      </c>
      <c r="G16" s="568"/>
      <c r="H16" s="568"/>
      <c r="I16" s="569" t="s">
        <v>40</v>
      </c>
      <c r="J16" s="569"/>
      <c r="K16" s="569"/>
      <c r="L16" s="569"/>
      <c r="M16" s="569"/>
    </row>
    <row r="17" spans="1:24" ht="18" customHeight="1" outlineLevel="1">
      <c r="A17" s="566"/>
      <c r="B17" s="567"/>
      <c r="C17" s="60" t="s">
        <v>41</v>
      </c>
      <c r="D17" s="60" t="s">
        <v>42</v>
      </c>
      <c r="E17" s="61" t="s">
        <v>19</v>
      </c>
      <c r="F17" s="60" t="s">
        <v>41</v>
      </c>
      <c r="G17" s="60" t="s">
        <v>42</v>
      </c>
      <c r="H17" s="61" t="s">
        <v>19</v>
      </c>
      <c r="I17" s="60" t="s">
        <v>41</v>
      </c>
      <c r="J17" s="60" t="s">
        <v>43</v>
      </c>
      <c r="K17" s="60" t="s">
        <v>44</v>
      </c>
      <c r="L17" s="60" t="s">
        <v>42</v>
      </c>
      <c r="M17" s="62" t="s">
        <v>19</v>
      </c>
    </row>
    <row r="18" spans="1:24" ht="18" customHeight="1" outlineLevel="1">
      <c r="A18" s="31">
        <v>43830</v>
      </c>
      <c r="B18" s="63">
        <v>81</v>
      </c>
      <c r="C18" s="64">
        <v>12</v>
      </c>
      <c r="D18" s="65">
        <v>7</v>
      </c>
      <c r="E18" s="66">
        <v>19</v>
      </c>
      <c r="F18" s="64">
        <v>16</v>
      </c>
      <c r="G18" s="65">
        <v>3</v>
      </c>
      <c r="H18" s="66">
        <v>19</v>
      </c>
      <c r="I18" s="64">
        <v>3</v>
      </c>
      <c r="J18" s="64">
        <v>38</v>
      </c>
      <c r="K18" s="65">
        <v>1</v>
      </c>
      <c r="L18" s="65">
        <v>1</v>
      </c>
      <c r="M18" s="63">
        <v>43</v>
      </c>
    </row>
    <row r="19" spans="1:24" ht="18" customHeight="1" outlineLevel="1">
      <c r="A19" s="35">
        <v>43921</v>
      </c>
      <c r="B19" s="36">
        <v>83</v>
      </c>
      <c r="C19" s="37">
        <v>12</v>
      </c>
      <c r="D19" s="37">
        <v>7</v>
      </c>
      <c r="E19" s="36">
        <v>19</v>
      </c>
      <c r="F19" s="37">
        <v>16</v>
      </c>
      <c r="G19" s="37">
        <v>3</v>
      </c>
      <c r="H19" s="36">
        <v>19</v>
      </c>
      <c r="I19" s="37">
        <v>3</v>
      </c>
      <c r="J19" s="37">
        <v>40</v>
      </c>
      <c r="K19" s="37">
        <v>1</v>
      </c>
      <c r="L19" s="37">
        <v>1</v>
      </c>
      <c r="M19" s="39">
        <v>45</v>
      </c>
    </row>
    <row r="20" spans="1:24" ht="18" customHeight="1" outlineLevel="1">
      <c r="A20" s="35">
        <v>44012</v>
      </c>
      <c r="B20" s="36">
        <v>82</v>
      </c>
      <c r="C20" s="37">
        <v>12</v>
      </c>
      <c r="D20" s="37">
        <v>7</v>
      </c>
      <c r="E20" s="36">
        <v>19</v>
      </c>
      <c r="F20" s="37">
        <v>16</v>
      </c>
      <c r="G20" s="37">
        <v>3</v>
      </c>
      <c r="H20" s="36">
        <v>19</v>
      </c>
      <c r="I20" s="37">
        <v>3</v>
      </c>
      <c r="J20" s="37">
        <v>39</v>
      </c>
      <c r="K20" s="37">
        <v>1</v>
      </c>
      <c r="L20" s="37">
        <v>1</v>
      </c>
      <c r="M20" s="39">
        <v>44</v>
      </c>
    </row>
    <row r="21" spans="1:24" ht="18" customHeight="1" outlineLevel="1">
      <c r="A21" s="35">
        <v>44104</v>
      </c>
      <c r="B21" s="39">
        <v>78</v>
      </c>
      <c r="C21" s="37">
        <v>12</v>
      </c>
      <c r="D21" s="37">
        <v>7</v>
      </c>
      <c r="E21" s="36">
        <v>19</v>
      </c>
      <c r="F21" s="37">
        <v>16</v>
      </c>
      <c r="G21" s="37">
        <v>3</v>
      </c>
      <c r="H21" s="36">
        <v>19</v>
      </c>
      <c r="I21" s="37">
        <v>3</v>
      </c>
      <c r="J21" s="37">
        <v>35</v>
      </c>
      <c r="K21" s="37">
        <v>1</v>
      </c>
      <c r="L21" s="37">
        <v>1</v>
      </c>
      <c r="M21" s="39">
        <v>40</v>
      </c>
    </row>
    <row r="22" spans="1:24" s="68" customFormat="1" ht="18" customHeight="1" outlineLevel="1">
      <c r="A22" s="31">
        <v>44196</v>
      </c>
      <c r="B22" s="40">
        <v>76</v>
      </c>
      <c r="C22" s="41">
        <v>10</v>
      </c>
      <c r="D22" s="41">
        <v>7</v>
      </c>
      <c r="E22" s="40">
        <v>17</v>
      </c>
      <c r="F22" s="41">
        <v>16</v>
      </c>
      <c r="G22" s="41">
        <v>3</v>
      </c>
      <c r="H22" s="40">
        <v>19</v>
      </c>
      <c r="I22" s="41">
        <v>3</v>
      </c>
      <c r="J22" s="41">
        <v>35</v>
      </c>
      <c r="K22" s="41">
        <v>1</v>
      </c>
      <c r="L22" s="41">
        <v>1</v>
      </c>
      <c r="M22" s="67">
        <v>40</v>
      </c>
    </row>
    <row r="23" spans="1:24" ht="18" customHeight="1" outlineLevel="1">
      <c r="A23" s="563" t="s">
        <v>31</v>
      </c>
      <c r="B23" s="69">
        <f t="shared" ref="B23:M23" si="0">B22-B21</f>
        <v>-2</v>
      </c>
      <c r="C23" s="45">
        <f t="shared" si="0"/>
        <v>-2</v>
      </c>
      <c r="D23" s="45">
        <f t="shared" si="0"/>
        <v>0</v>
      </c>
      <c r="E23" s="69">
        <f t="shared" si="0"/>
        <v>-2</v>
      </c>
      <c r="F23" s="45">
        <f t="shared" si="0"/>
        <v>0</v>
      </c>
      <c r="G23" s="45">
        <f t="shared" si="0"/>
        <v>0</v>
      </c>
      <c r="H23" s="69">
        <f t="shared" si="0"/>
        <v>0</v>
      </c>
      <c r="I23" s="45">
        <f t="shared" si="0"/>
        <v>0</v>
      </c>
      <c r="J23" s="45">
        <f t="shared" si="0"/>
        <v>0</v>
      </c>
      <c r="K23" s="45">
        <f t="shared" si="0"/>
        <v>0</v>
      </c>
      <c r="L23" s="45">
        <f t="shared" si="0"/>
        <v>0</v>
      </c>
      <c r="M23" s="69">
        <f t="shared" si="0"/>
        <v>0</v>
      </c>
      <c r="O23" s="570" t="s">
        <v>45</v>
      </c>
      <c r="P23" s="570" t="s">
        <v>46</v>
      </c>
      <c r="Q23" s="570" t="s">
        <v>47</v>
      </c>
      <c r="R23" s="570" t="s">
        <v>48</v>
      </c>
      <c r="S23" s="570" t="s">
        <v>49</v>
      </c>
      <c r="T23" s="570" t="s">
        <v>50</v>
      </c>
      <c r="U23" s="570" t="s">
        <v>51</v>
      </c>
      <c r="V23" s="570" t="s">
        <v>52</v>
      </c>
      <c r="W23" s="70"/>
      <c r="X23" s="70"/>
    </row>
    <row r="24" spans="1:24" ht="18" customHeight="1" outlineLevel="1">
      <c r="A24" s="563"/>
      <c r="B24" s="46">
        <f t="shared" ref="B24:M24" si="1">B22/B21-1</f>
        <v>-2.5641025641025661E-2</v>
      </c>
      <c r="C24" s="48">
        <f t="shared" si="1"/>
        <v>-0.16666666666666663</v>
      </c>
      <c r="D24" s="48">
        <f t="shared" si="1"/>
        <v>0</v>
      </c>
      <c r="E24" s="46">
        <f t="shared" si="1"/>
        <v>-0.10526315789473684</v>
      </c>
      <c r="F24" s="48">
        <f t="shared" si="1"/>
        <v>0</v>
      </c>
      <c r="G24" s="48">
        <f t="shared" si="1"/>
        <v>0</v>
      </c>
      <c r="H24" s="46">
        <f t="shared" si="1"/>
        <v>0</v>
      </c>
      <c r="I24" s="48">
        <f t="shared" si="1"/>
        <v>0</v>
      </c>
      <c r="J24" s="48">
        <f t="shared" si="1"/>
        <v>0</v>
      </c>
      <c r="K24" s="48">
        <f t="shared" si="1"/>
        <v>0</v>
      </c>
      <c r="L24" s="48">
        <f t="shared" si="1"/>
        <v>0</v>
      </c>
      <c r="M24" s="46">
        <f t="shared" si="1"/>
        <v>0</v>
      </c>
      <c r="O24" s="570"/>
      <c r="P24" s="570"/>
      <c r="Q24" s="570"/>
      <c r="R24" s="570"/>
      <c r="S24" s="570"/>
      <c r="T24" s="570"/>
      <c r="U24" s="570"/>
      <c r="V24" s="570"/>
    </row>
    <row r="25" spans="1:24" ht="18" customHeight="1" outlineLevel="1">
      <c r="A25" s="564" t="s">
        <v>32</v>
      </c>
      <c r="B25" s="49">
        <f t="shared" ref="B25:M25" si="2">B22-B18</f>
        <v>-5</v>
      </c>
      <c r="C25" s="51">
        <f t="shared" si="2"/>
        <v>-2</v>
      </c>
      <c r="D25" s="51">
        <f t="shared" si="2"/>
        <v>0</v>
      </c>
      <c r="E25" s="49">
        <f t="shared" si="2"/>
        <v>-2</v>
      </c>
      <c r="F25" s="51">
        <f t="shared" si="2"/>
        <v>0</v>
      </c>
      <c r="G25" s="51">
        <f t="shared" si="2"/>
        <v>0</v>
      </c>
      <c r="H25" s="49">
        <f t="shared" si="2"/>
        <v>0</v>
      </c>
      <c r="I25" s="51">
        <f t="shared" si="2"/>
        <v>0</v>
      </c>
      <c r="J25" s="51">
        <f t="shared" si="2"/>
        <v>-3</v>
      </c>
      <c r="K25" s="51">
        <f t="shared" si="2"/>
        <v>0</v>
      </c>
      <c r="L25" s="51">
        <f t="shared" si="2"/>
        <v>0</v>
      </c>
      <c r="M25" s="71">
        <f t="shared" si="2"/>
        <v>-3</v>
      </c>
      <c r="N25" s="25">
        <f>SUM(O25:V25)</f>
        <v>76</v>
      </c>
      <c r="O25" s="72">
        <f>C22</f>
        <v>10</v>
      </c>
      <c r="P25" s="72">
        <f>D22</f>
        <v>7</v>
      </c>
      <c r="Q25" s="72">
        <f>F22</f>
        <v>16</v>
      </c>
      <c r="R25" s="72">
        <f>G22</f>
        <v>3</v>
      </c>
      <c r="S25" s="73">
        <f>I22</f>
        <v>3</v>
      </c>
      <c r="T25" s="73">
        <f>J22</f>
        <v>35</v>
      </c>
      <c r="U25" s="74">
        <f>L22</f>
        <v>1</v>
      </c>
      <c r="V25" s="25">
        <f>K22</f>
        <v>1</v>
      </c>
    </row>
    <row r="26" spans="1:24" ht="18" customHeight="1" outlineLevel="1">
      <c r="A26" s="564"/>
      <c r="B26" s="55">
        <f t="shared" ref="B26:J26" si="3">B22/B18-1</f>
        <v>-6.1728395061728447E-2</v>
      </c>
      <c r="C26" s="56">
        <f t="shared" si="3"/>
        <v>-0.16666666666666663</v>
      </c>
      <c r="D26" s="56">
        <f t="shared" si="3"/>
        <v>0</v>
      </c>
      <c r="E26" s="55">
        <f t="shared" si="3"/>
        <v>-0.10526315789473684</v>
      </c>
      <c r="F26" s="56">
        <f t="shared" si="3"/>
        <v>0</v>
      </c>
      <c r="G26" s="56">
        <f t="shared" si="3"/>
        <v>0</v>
      </c>
      <c r="H26" s="55">
        <f t="shared" si="3"/>
        <v>0</v>
      </c>
      <c r="I26" s="56">
        <f t="shared" si="3"/>
        <v>0</v>
      </c>
      <c r="J26" s="56">
        <f t="shared" si="3"/>
        <v>-7.8947368421052655E-2</v>
      </c>
      <c r="K26" s="56" t="s">
        <v>53</v>
      </c>
      <c r="L26" s="56">
        <f>L22/L18-1</f>
        <v>0</v>
      </c>
      <c r="M26" s="75">
        <f>M22/M18-1</f>
        <v>-6.9767441860465129E-2</v>
      </c>
    </row>
    <row r="27" spans="1:24" outlineLevel="1">
      <c r="A27" s="572" t="s">
        <v>54</v>
      </c>
      <c r="B27" s="572"/>
      <c r="C27" s="572"/>
      <c r="D27" s="572"/>
      <c r="E27" s="572"/>
      <c r="F27" s="572"/>
      <c r="G27" s="572"/>
      <c r="H27" s="572"/>
      <c r="I27" s="572"/>
      <c r="J27" s="572"/>
      <c r="K27" s="572"/>
      <c r="L27" s="572"/>
      <c r="M27" s="572"/>
    </row>
    <row r="29" spans="1:24" s="76" customFormat="1" ht="40.5" customHeight="1" thickBot="1">
      <c r="A29" s="558" t="s">
        <v>238</v>
      </c>
      <c r="B29" s="558"/>
      <c r="C29" s="558"/>
      <c r="D29" s="558"/>
      <c r="E29" s="558"/>
      <c r="F29" s="558"/>
    </row>
    <row r="30" spans="1:24" s="80" customFormat="1" ht="43.5" customHeight="1" outlineLevel="1" thickBot="1">
      <c r="A30" s="27" t="s">
        <v>18</v>
      </c>
      <c r="B30" s="77" t="s">
        <v>19</v>
      </c>
      <c r="C30" s="77" t="s">
        <v>55</v>
      </c>
      <c r="D30" s="78" t="s">
        <v>56</v>
      </c>
      <c r="E30" s="78" t="s">
        <v>57</v>
      </c>
      <c r="F30" s="78" t="s">
        <v>58</v>
      </c>
      <c r="G30" s="25"/>
      <c r="H30" s="79"/>
      <c r="J30" s="81"/>
      <c r="K30" s="82"/>
      <c r="L30" s="25"/>
      <c r="M30" s="25"/>
      <c r="N30" s="25"/>
      <c r="O30" s="25"/>
      <c r="P30" s="25"/>
      <c r="Q30" s="25"/>
      <c r="R30" s="25"/>
      <c r="S30" s="25"/>
      <c r="T30" s="25"/>
    </row>
    <row r="31" spans="1:24" ht="18" customHeight="1" outlineLevel="1">
      <c r="A31" s="83">
        <v>43830</v>
      </c>
      <c r="B31" s="84">
        <v>33</v>
      </c>
      <c r="C31" s="85">
        <v>6</v>
      </c>
      <c r="D31" s="85">
        <v>3</v>
      </c>
      <c r="E31" s="85">
        <v>23</v>
      </c>
      <c r="F31" s="86">
        <v>1</v>
      </c>
      <c r="H31" s="79"/>
    </row>
    <row r="32" spans="1:24" ht="18" customHeight="1" outlineLevel="1">
      <c r="A32" s="87">
        <v>43921</v>
      </c>
      <c r="B32" s="88">
        <f>SUM(C32:F32)</f>
        <v>33</v>
      </c>
      <c r="C32" s="89">
        <v>4</v>
      </c>
      <c r="D32" s="89">
        <v>5</v>
      </c>
      <c r="E32" s="89">
        <v>20</v>
      </c>
      <c r="F32" s="90">
        <v>4</v>
      </c>
      <c r="H32" s="79"/>
    </row>
    <row r="33" spans="1:11" ht="18" customHeight="1" outlineLevel="1">
      <c r="A33" s="87">
        <v>44012</v>
      </c>
      <c r="B33" s="91">
        <f>SUM(C33:F33)</f>
        <v>33</v>
      </c>
      <c r="C33" s="92">
        <v>4</v>
      </c>
      <c r="D33" s="92">
        <v>5</v>
      </c>
      <c r="E33" s="92">
        <v>20</v>
      </c>
      <c r="F33" s="93">
        <v>4</v>
      </c>
      <c r="G33" s="79"/>
      <c r="H33" s="79"/>
    </row>
    <row r="34" spans="1:11" ht="18" customHeight="1" outlineLevel="1">
      <c r="A34" s="87">
        <v>44104</v>
      </c>
      <c r="B34" s="91">
        <f>SUM(C34:F34)</f>
        <v>32</v>
      </c>
      <c r="C34" s="92">
        <v>3</v>
      </c>
      <c r="D34" s="92">
        <v>3</v>
      </c>
      <c r="E34" s="92">
        <v>1</v>
      </c>
      <c r="F34" s="93">
        <v>25</v>
      </c>
      <c r="G34" s="79"/>
      <c r="H34" s="79"/>
    </row>
    <row r="35" spans="1:11" s="98" customFormat="1" ht="18" customHeight="1" outlineLevel="1">
      <c r="A35" s="94">
        <v>44196</v>
      </c>
      <c r="B35" s="95">
        <f>SUM(C35:F35)</f>
        <v>32</v>
      </c>
      <c r="C35" s="96">
        <v>1</v>
      </c>
      <c r="D35" s="96">
        <v>2</v>
      </c>
      <c r="E35" s="96">
        <v>26</v>
      </c>
      <c r="F35" s="93">
        <v>3</v>
      </c>
      <c r="G35" s="79"/>
      <c r="H35" s="97"/>
    </row>
    <row r="36" spans="1:11" ht="16.899999999999999" customHeight="1" outlineLevel="1">
      <c r="A36" s="563" t="s">
        <v>31</v>
      </c>
      <c r="B36" s="69">
        <f>B35-B34</f>
        <v>0</v>
      </c>
      <c r="C36" s="44">
        <f>C35-C34</f>
        <v>-2</v>
      </c>
      <c r="D36" s="44">
        <f>D35-D34</f>
        <v>-1</v>
      </c>
      <c r="E36" s="44">
        <f>E35-E34</f>
        <v>25</v>
      </c>
      <c r="F36" s="45">
        <f>F35-F34</f>
        <v>-22</v>
      </c>
      <c r="G36" s="79"/>
      <c r="H36" s="99"/>
      <c r="I36" s="99"/>
      <c r="J36" s="99"/>
      <c r="K36" s="99"/>
    </row>
    <row r="37" spans="1:11" ht="16.899999999999999" customHeight="1" outlineLevel="1">
      <c r="A37" s="563"/>
      <c r="B37" s="46">
        <f>B35/B34-1</f>
        <v>0</v>
      </c>
      <c r="C37" s="47">
        <f>C35/C34-1</f>
        <v>-0.66666666666666674</v>
      </c>
      <c r="D37" s="47">
        <f>D35/D34-1</f>
        <v>-0.33333333333333337</v>
      </c>
      <c r="E37" s="47">
        <f>E35/E34-1</f>
        <v>25</v>
      </c>
      <c r="F37" s="48">
        <f>F35/F34-1</f>
        <v>-0.88</v>
      </c>
      <c r="G37" s="79"/>
      <c r="H37" s="100"/>
      <c r="I37" s="100"/>
      <c r="J37" s="100"/>
      <c r="K37" s="100"/>
    </row>
    <row r="38" spans="1:11" ht="16.899999999999999" customHeight="1" outlineLevel="1">
      <c r="A38" s="564" t="s">
        <v>32</v>
      </c>
      <c r="B38" s="49">
        <f>B35-B31</f>
        <v>-1</v>
      </c>
      <c r="C38" s="50">
        <f>C35-C31</f>
        <v>-5</v>
      </c>
      <c r="D38" s="50">
        <f>D35-D31</f>
        <v>-1</v>
      </c>
      <c r="E38" s="51">
        <f>E35-E31</f>
        <v>3</v>
      </c>
      <c r="F38" s="52">
        <f>F35-F31</f>
        <v>2</v>
      </c>
      <c r="G38" s="79"/>
      <c r="H38" s="99"/>
      <c r="I38" s="99"/>
      <c r="J38" s="99"/>
      <c r="K38" s="99"/>
    </row>
    <row r="39" spans="1:11" ht="16.899999999999999" customHeight="1" outlineLevel="1">
      <c r="A39" s="564"/>
      <c r="B39" s="55">
        <f>B35/B31-1</f>
        <v>-3.0303030303030276E-2</v>
      </c>
      <c r="C39" s="56">
        <f>C35/C31-1</f>
        <v>-0.83333333333333337</v>
      </c>
      <c r="D39" s="56">
        <f>D35/D31-1</f>
        <v>-0.33333333333333337</v>
      </c>
      <c r="E39" s="56">
        <f>E35/E31-1</f>
        <v>0.13043478260869557</v>
      </c>
      <c r="F39" s="57">
        <f>F35/F31-1</f>
        <v>2</v>
      </c>
      <c r="G39" s="79"/>
      <c r="H39" s="100"/>
      <c r="I39" s="100"/>
      <c r="J39" s="100"/>
      <c r="K39" s="100"/>
    </row>
    <row r="40" spans="1:11" s="101" customFormat="1" ht="13.9" customHeight="1" outlineLevel="1">
      <c r="A40" s="572" t="s">
        <v>59</v>
      </c>
      <c r="B40" s="572"/>
      <c r="C40" s="572"/>
      <c r="D40" s="572"/>
      <c r="E40" s="572"/>
      <c r="F40" s="572"/>
      <c r="G40" s="24"/>
    </row>
    <row r="41" spans="1:11" s="101" customFormat="1" ht="18.75" customHeight="1" outlineLevel="1">
      <c r="A41" s="573" t="s">
        <v>60</v>
      </c>
      <c r="B41" s="573"/>
      <c r="C41" s="573"/>
      <c r="D41" s="573"/>
      <c r="E41" s="573"/>
      <c r="F41" s="573"/>
      <c r="G41" s="102"/>
    </row>
    <row r="42" spans="1:11" s="24" customFormat="1" ht="13.9" customHeight="1" outlineLevel="1">
      <c r="A42" s="571" t="s">
        <v>61</v>
      </c>
      <c r="B42" s="571"/>
      <c r="C42" s="571"/>
      <c r="D42" s="571"/>
      <c r="E42" s="571"/>
      <c r="F42" s="571"/>
    </row>
    <row r="43" spans="1:11" s="103" customFormat="1">
      <c r="A43" s="103" t="s">
        <v>62</v>
      </c>
    </row>
  </sheetData>
  <mergeCells count="31">
    <mergeCell ref="A42:F42"/>
    <mergeCell ref="A27:M27"/>
    <mergeCell ref="A36:A37"/>
    <mergeCell ref="A38:A39"/>
    <mergeCell ref="A40:F40"/>
    <mergeCell ref="A41:F41"/>
    <mergeCell ref="S23:S24"/>
    <mergeCell ref="T23:T24"/>
    <mergeCell ref="U23:U24"/>
    <mergeCell ref="V23:V24"/>
    <mergeCell ref="A25:A26"/>
    <mergeCell ref="A23:A24"/>
    <mergeCell ref="O23:O24"/>
    <mergeCell ref="P23:P24"/>
    <mergeCell ref="Q23:Q24"/>
    <mergeCell ref="R23:R24"/>
    <mergeCell ref="A1:N1"/>
    <mergeCell ref="A15:M15"/>
    <mergeCell ref="A29:F29"/>
    <mergeCell ref="A2:A3"/>
    <mergeCell ref="B2:B3"/>
    <mergeCell ref="C2:K2"/>
    <mergeCell ref="L2:N2"/>
    <mergeCell ref="A9:A10"/>
    <mergeCell ref="A11:A12"/>
    <mergeCell ref="A13:N13"/>
    <mergeCell ref="A16:A17"/>
    <mergeCell ref="B16:B17"/>
    <mergeCell ref="C16:E16"/>
    <mergeCell ref="F16:H16"/>
    <mergeCell ref="I16:M16"/>
  </mergeCells>
  <hyperlinks>
    <hyperlink ref="A42" r:id="rId1"/>
    <hyperlink ref="A43" r:id="rId2"/>
  </hyperlinks>
  <pageMargins left="0.75" right="0.75" top="1" bottom="1" header="0.51180555555555496" footer="0.51180555555555496"/>
  <pageSetup paperSize="9" orientation="portrait" horizontalDpi="300" verticalDpi="30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63"/>
  <sheetViews>
    <sheetView zoomScaleNormal="100" workbookViewId="0">
      <pane ySplit="1" topLeftCell="A2" activePane="bottomLeft" state="frozen"/>
      <selection pane="bottomLeft" sqref="A1:XFD1"/>
    </sheetView>
  </sheetViews>
  <sheetFormatPr defaultColWidth="9.140625" defaultRowHeight="12.75" outlineLevelRow="2"/>
  <cols>
    <col min="1" max="1" width="28.5703125" style="2" customWidth="1"/>
    <col min="2" max="2" width="17.85546875" style="2" customWidth="1"/>
    <col min="3" max="3" width="12" style="2" customWidth="1"/>
    <col min="4" max="4" width="2.140625" style="2" customWidth="1"/>
    <col min="5" max="5" width="30.28515625" style="2" customWidth="1"/>
    <col min="6" max="6" width="12.28515625" style="2" customWidth="1"/>
    <col min="7" max="7" width="1.85546875" style="2" customWidth="1"/>
    <col min="8" max="8" width="29" style="2" customWidth="1"/>
    <col min="9" max="9" width="12" style="2" customWidth="1"/>
    <col min="10" max="10" width="1.7109375" style="2" customWidth="1"/>
    <col min="11" max="11" width="34.140625" style="2" customWidth="1"/>
    <col min="12" max="12" width="12.5703125" style="2" customWidth="1"/>
    <col min="13" max="13" width="2.140625" style="2" customWidth="1"/>
    <col min="14" max="14" width="28.7109375" style="2" customWidth="1"/>
    <col min="15" max="15" width="13.28515625" style="2" customWidth="1"/>
    <col min="16" max="16" width="2.28515625" style="2" customWidth="1"/>
    <col min="17" max="17" width="27.5703125" style="2" customWidth="1"/>
    <col min="18" max="18" width="12.28515625" style="2" customWidth="1"/>
    <col min="19" max="1024" width="9.140625" style="2"/>
  </cols>
  <sheetData>
    <row r="1" spans="1:16" s="575" customFormat="1" ht="24.6" customHeight="1">
      <c r="A1" s="575" t="s">
        <v>63</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14" customFormat="1" ht="16.149999999999999" customHeight="1">
      <c r="A16" s="574">
        <v>44196</v>
      </c>
      <c r="B16" s="574"/>
      <c r="C16" s="574"/>
      <c r="D16" s="574"/>
      <c r="E16" s="574"/>
      <c r="F16" s="574"/>
      <c r="G16" s="574"/>
      <c r="H16" s="574"/>
      <c r="I16" s="574"/>
      <c r="J16" s="104"/>
      <c r="K16" s="104"/>
      <c r="L16" s="104"/>
      <c r="M16" s="104"/>
      <c r="N16" s="104"/>
      <c r="O16" s="104"/>
      <c r="P16" s="104"/>
    </row>
    <row r="17" spans="1:19" s="14" customFormat="1" ht="53.25" customHeight="1" outlineLevel="1">
      <c r="A17" s="105" t="s">
        <v>237</v>
      </c>
      <c r="B17" s="106" t="s">
        <v>65</v>
      </c>
      <c r="C17" s="107" t="s">
        <v>66</v>
      </c>
      <c r="D17" s="108"/>
      <c r="E17" s="455" t="s">
        <v>237</v>
      </c>
      <c r="F17" s="109" t="s">
        <v>67</v>
      </c>
      <c r="G17" s="108"/>
      <c r="H17" s="455" t="s">
        <v>237</v>
      </c>
      <c r="I17" s="110" t="s">
        <v>68</v>
      </c>
      <c r="J17" s="108"/>
      <c r="K17" s="455" t="s">
        <v>237</v>
      </c>
      <c r="L17" s="111" t="s">
        <v>69</v>
      </c>
      <c r="M17" s="108"/>
      <c r="N17" s="455" t="s">
        <v>237</v>
      </c>
      <c r="O17" s="112" t="s">
        <v>70</v>
      </c>
      <c r="P17" s="108"/>
    </row>
    <row r="18" spans="1:19" s="119" customFormat="1" ht="15" customHeight="1" outlineLevel="1">
      <c r="A18" s="113" t="s">
        <v>71</v>
      </c>
      <c r="B18" s="114">
        <v>214</v>
      </c>
      <c r="C18" s="115">
        <v>0.70627062706270605</v>
      </c>
      <c r="D18" s="116"/>
      <c r="E18" s="113" t="s">
        <v>71</v>
      </c>
      <c r="F18" s="115">
        <v>0.80248491432083602</v>
      </c>
      <c r="G18" s="116"/>
      <c r="H18" s="113" t="s">
        <v>71</v>
      </c>
      <c r="I18" s="115">
        <v>0.73575129533678796</v>
      </c>
      <c r="J18" s="116"/>
      <c r="K18" s="113" t="s">
        <v>71</v>
      </c>
      <c r="L18" s="115">
        <v>0.73695652173912995</v>
      </c>
      <c r="M18" s="117"/>
      <c r="N18" s="113" t="s">
        <v>71</v>
      </c>
      <c r="O18" s="115">
        <v>0.72560975609756095</v>
      </c>
      <c r="P18" s="117"/>
      <c r="Q18" s="372"/>
      <c r="R18" s="372"/>
      <c r="S18" s="372"/>
    </row>
    <row r="19" spans="1:19" s="124" customFormat="1" ht="15" customHeight="1" outlineLevel="1">
      <c r="A19" s="120" t="s">
        <v>235</v>
      </c>
      <c r="B19" s="121">
        <v>19</v>
      </c>
      <c r="C19" s="122">
        <v>6.2706270627062702E-2</v>
      </c>
      <c r="D19" s="116"/>
      <c r="E19" s="120" t="s">
        <v>235</v>
      </c>
      <c r="F19" s="122">
        <v>5.7338418816397702E-2</v>
      </c>
      <c r="G19" s="116"/>
      <c r="H19" s="120" t="s">
        <v>235</v>
      </c>
      <c r="I19" s="122">
        <v>5.82901554404145E-2</v>
      </c>
      <c r="J19" s="116"/>
      <c r="K19" s="123" t="s">
        <v>73</v>
      </c>
      <c r="L19" s="122">
        <v>6.5217391304347797E-2</v>
      </c>
      <c r="M19" s="118"/>
      <c r="N19" s="120" t="s">
        <v>74</v>
      </c>
      <c r="O19" s="122">
        <v>8.5365853658536606E-2</v>
      </c>
      <c r="P19" s="118"/>
      <c r="Q19" s="14"/>
      <c r="R19" s="14"/>
      <c r="S19" s="14"/>
    </row>
    <row r="20" spans="1:19" s="124" customFormat="1" ht="15" customHeight="1" outlineLevel="1">
      <c r="A20" s="120" t="s">
        <v>74</v>
      </c>
      <c r="B20" s="121">
        <v>19</v>
      </c>
      <c r="C20" s="122">
        <v>6.2706270627062702E-2</v>
      </c>
      <c r="D20" s="118"/>
      <c r="E20" s="123" t="s">
        <v>73</v>
      </c>
      <c r="F20" s="122">
        <v>4.9965291449187502E-2</v>
      </c>
      <c r="G20" s="117"/>
      <c r="H20" s="120" t="s">
        <v>74</v>
      </c>
      <c r="I20" s="122">
        <v>5.9585492227979299E-2</v>
      </c>
      <c r="J20" s="118"/>
      <c r="K20" s="120" t="s">
        <v>235</v>
      </c>
      <c r="L20" s="122">
        <v>5.94202898550725E-2</v>
      </c>
      <c r="M20" s="118"/>
      <c r="N20" s="120" t="s">
        <v>75</v>
      </c>
      <c r="O20" s="122">
        <v>7.9268292682926803E-2</v>
      </c>
      <c r="P20" s="118"/>
      <c r="Q20" s="14"/>
      <c r="R20" s="14"/>
      <c r="S20" s="14"/>
    </row>
    <row r="21" spans="1:19" s="124" customFormat="1" ht="15" customHeight="1" outlineLevel="1">
      <c r="A21" s="123" t="s">
        <v>73</v>
      </c>
      <c r="B21" s="121">
        <v>11</v>
      </c>
      <c r="C21" s="122">
        <v>3.6303630363036299E-2</v>
      </c>
      <c r="D21" s="118"/>
      <c r="E21" s="120" t="s">
        <v>74</v>
      </c>
      <c r="F21" s="122">
        <v>4.6511338737104703E-2</v>
      </c>
      <c r="G21" s="118"/>
      <c r="H21" s="123" t="s">
        <v>73</v>
      </c>
      <c r="I21" s="122">
        <v>5.9585492227979299E-2</v>
      </c>
      <c r="J21" s="118"/>
      <c r="K21" s="120" t="s">
        <v>74</v>
      </c>
      <c r="L21" s="122">
        <v>5.6521739130434803E-2</v>
      </c>
      <c r="M21" s="118"/>
      <c r="N21" s="120" t="s">
        <v>235</v>
      </c>
      <c r="O21" s="122">
        <v>4.8780487804878099E-2</v>
      </c>
      <c r="P21" s="118"/>
      <c r="Q21" s="14"/>
      <c r="R21" s="14"/>
      <c r="S21" s="14"/>
    </row>
    <row r="22" spans="1:19" s="124" customFormat="1" ht="15" customHeight="1" outlineLevel="1">
      <c r="A22" s="125" t="s">
        <v>76</v>
      </c>
      <c r="B22" s="121">
        <v>9</v>
      </c>
      <c r="C22" s="122">
        <v>2.9702970297029702E-2</v>
      </c>
      <c r="D22" s="118"/>
      <c r="E22" s="126" t="s">
        <v>77</v>
      </c>
      <c r="F22" s="122">
        <v>1.8877421639626201E-2</v>
      </c>
      <c r="G22" s="118"/>
      <c r="H22" s="127" t="s">
        <v>75</v>
      </c>
      <c r="I22" s="122">
        <v>2.9792746113989601E-2</v>
      </c>
      <c r="J22" s="118"/>
      <c r="K22" s="127" t="s">
        <v>75</v>
      </c>
      <c r="L22" s="122">
        <v>2.3913043478260902E-2</v>
      </c>
      <c r="M22" s="118"/>
      <c r="N22" s="128" t="s">
        <v>78</v>
      </c>
      <c r="O22" s="122">
        <v>2.4390243902439001E-2</v>
      </c>
      <c r="P22" s="118"/>
      <c r="Q22" s="14"/>
      <c r="R22" s="14"/>
      <c r="S22" s="14"/>
    </row>
    <row r="23" spans="1:19" s="119" customFormat="1" ht="15" customHeight="1" outlineLevel="1">
      <c r="A23" s="129" t="s">
        <v>79</v>
      </c>
      <c r="B23" s="130">
        <v>31</v>
      </c>
      <c r="C23" s="131">
        <v>0.10231023102310199</v>
      </c>
      <c r="D23" s="116"/>
      <c r="E23" s="129" t="s">
        <v>79</v>
      </c>
      <c r="F23" s="131">
        <v>2.4822615036848E-2</v>
      </c>
      <c r="G23" s="116"/>
      <c r="H23" s="129" t="s">
        <v>79</v>
      </c>
      <c r="I23" s="131">
        <v>5.6994818652849798E-2</v>
      </c>
      <c r="J23" s="116"/>
      <c r="K23" s="129" t="s">
        <v>79</v>
      </c>
      <c r="L23" s="131">
        <v>5.7971014492753797E-2</v>
      </c>
      <c r="M23" s="117"/>
      <c r="N23" s="129" t="s">
        <v>79</v>
      </c>
      <c r="O23" s="131">
        <v>3.6585365853658597E-2</v>
      </c>
      <c r="P23" s="118"/>
      <c r="Q23" s="14"/>
      <c r="R23" s="14"/>
      <c r="S23" s="14"/>
    </row>
    <row r="24" spans="1:19" s="139" customFormat="1" ht="15" customHeight="1" outlineLevel="2">
      <c r="A24" s="132" t="s">
        <v>75</v>
      </c>
      <c r="B24" s="133">
        <v>5</v>
      </c>
      <c r="C24" s="134">
        <v>1.65016501650165E-2</v>
      </c>
      <c r="D24" s="116"/>
      <c r="E24" s="135" t="s">
        <v>76</v>
      </c>
      <c r="F24" s="136">
        <v>7.2198989263594403E-3</v>
      </c>
      <c r="G24" s="116"/>
      <c r="H24" s="137" t="s">
        <v>77</v>
      </c>
      <c r="I24" s="136">
        <v>1.8782383419689099E-2</v>
      </c>
      <c r="J24" s="116"/>
      <c r="K24" s="137" t="s">
        <v>77</v>
      </c>
      <c r="L24" s="122">
        <v>2.0289855072463801E-2</v>
      </c>
      <c r="M24" s="134"/>
      <c r="N24" s="138" t="s">
        <v>80</v>
      </c>
      <c r="O24" s="136">
        <v>1.21951219512195E-2</v>
      </c>
      <c r="P24" s="134"/>
      <c r="Q24" s="14"/>
      <c r="R24" s="14"/>
      <c r="S24" s="14"/>
    </row>
    <row r="25" spans="1:19" s="139" customFormat="1" ht="15" customHeight="1" outlineLevel="2">
      <c r="A25" s="140" t="s">
        <v>81</v>
      </c>
      <c r="B25" s="141">
        <v>5</v>
      </c>
      <c r="C25" s="136">
        <v>1.65016501650165E-2</v>
      </c>
      <c r="D25" s="134"/>
      <c r="E25" s="132" t="s">
        <v>75</v>
      </c>
      <c r="F25" s="136">
        <v>6.4338514996096696E-3</v>
      </c>
      <c r="G25" s="142"/>
      <c r="H25" s="140" t="s">
        <v>81</v>
      </c>
      <c r="I25" s="136">
        <v>9.7150259067357494E-3</v>
      </c>
      <c r="J25" s="134"/>
      <c r="K25" s="140" t="s">
        <v>81</v>
      </c>
      <c r="L25" s="136">
        <v>1.0144927536231901E-2</v>
      </c>
      <c r="M25" s="134"/>
      <c r="N25" s="143" t="s">
        <v>73</v>
      </c>
      <c r="O25" s="136">
        <v>1.21951219512195E-2</v>
      </c>
      <c r="P25" s="134"/>
      <c r="Q25" s="14"/>
      <c r="R25" s="14"/>
      <c r="S25" s="14"/>
    </row>
    <row r="26" spans="1:19" s="139" customFormat="1" ht="15" customHeight="1" outlineLevel="2">
      <c r="A26" s="137" t="s">
        <v>77</v>
      </c>
      <c r="B26" s="133">
        <v>4</v>
      </c>
      <c r="C26" s="134">
        <v>1.32013201320132E-2</v>
      </c>
      <c r="E26" s="140" t="s">
        <v>81</v>
      </c>
      <c r="F26" s="136">
        <v>3.4233508435855E-3</v>
      </c>
      <c r="H26" s="135" t="s">
        <v>76</v>
      </c>
      <c r="I26" s="136">
        <v>9.7150259067357494E-3</v>
      </c>
      <c r="J26" s="134"/>
      <c r="K26" s="135" t="s">
        <v>76</v>
      </c>
      <c r="L26" s="136">
        <v>1.0869565217391301E-2</v>
      </c>
      <c r="M26" s="134"/>
      <c r="N26" s="137" t="s">
        <v>77</v>
      </c>
      <c r="O26" s="136">
        <v>6.0975609756097598E-3</v>
      </c>
      <c r="P26" s="134"/>
      <c r="Q26" s="14"/>
      <c r="R26" s="14"/>
      <c r="S26" s="14"/>
    </row>
    <row r="27" spans="1:19" s="139" customFormat="1" ht="15" customHeight="1" outlineLevel="2">
      <c r="A27" s="138" t="s">
        <v>80</v>
      </c>
      <c r="B27" s="141">
        <v>3</v>
      </c>
      <c r="C27" s="136">
        <v>9.9009900990098994E-3</v>
      </c>
      <c r="D27" s="134"/>
      <c r="E27" s="144" t="s">
        <v>82</v>
      </c>
      <c r="F27" s="136">
        <v>3.3232719261702798E-3</v>
      </c>
      <c r="G27" s="134"/>
      <c r="H27" s="145" t="s">
        <v>78</v>
      </c>
      <c r="I27" s="136">
        <v>6.4766839378238303E-3</v>
      </c>
      <c r="J27" s="134"/>
      <c r="K27" s="138" t="s">
        <v>80</v>
      </c>
      <c r="L27" s="136">
        <v>4.3478260869565201E-3</v>
      </c>
      <c r="M27" s="134"/>
      <c r="N27" s="140" t="s">
        <v>81</v>
      </c>
      <c r="O27" s="136">
        <v>6.0975609756097598E-3</v>
      </c>
      <c r="P27" s="134"/>
    </row>
    <row r="28" spans="1:19" s="14" customFormat="1" ht="15.6" customHeight="1" outlineLevel="2">
      <c r="B28" s="146"/>
      <c r="C28" s="147">
        <f>SUM(C24:C27)</f>
        <v>5.6105610561056105E-2</v>
      </c>
      <c r="D28" s="139"/>
      <c r="E28" s="139"/>
      <c r="F28" s="147">
        <f>SUM(F24:F27)</f>
        <v>2.0400373195724887E-2</v>
      </c>
      <c r="H28" s="139"/>
      <c r="I28" s="147">
        <f>SUM(I24:I27)</f>
        <v>4.4689119170984427E-2</v>
      </c>
      <c r="J28" s="139"/>
      <c r="K28" s="139"/>
      <c r="L28" s="147">
        <f>SUM(L24:L27)</f>
        <v>4.565217391304352E-2</v>
      </c>
      <c r="M28" s="139"/>
      <c r="N28" s="148"/>
      <c r="O28" s="147">
        <f>SUM(O24:O27)</f>
        <v>3.6585365853658521E-2</v>
      </c>
      <c r="P28" s="139"/>
    </row>
    <row r="29" spans="1:19" s="14" customFormat="1" ht="15.6" customHeight="1" outlineLevel="2">
      <c r="B29" s="146"/>
      <c r="C29" s="149"/>
      <c r="D29" s="139"/>
      <c r="H29" s="139"/>
      <c r="I29" s="149"/>
      <c r="J29" s="139"/>
      <c r="M29" s="139"/>
      <c r="N29" s="148"/>
      <c r="O29" s="149"/>
      <c r="P29" s="139"/>
    </row>
    <row r="30" spans="1:19" s="14" customFormat="1" outlineLevel="1">
      <c r="A30" s="150" t="s">
        <v>236</v>
      </c>
      <c r="C30" s="151"/>
      <c r="I30" s="151"/>
    </row>
    <row r="31" spans="1:19" s="152" customFormat="1"/>
    <row r="32" spans="1:19" s="14" customFormat="1">
      <c r="A32" s="574">
        <v>44104</v>
      </c>
      <c r="B32" s="574"/>
      <c r="C32" s="574"/>
      <c r="D32" s="574"/>
      <c r="E32" s="574"/>
      <c r="F32" s="574"/>
      <c r="G32" s="574"/>
      <c r="H32" s="574"/>
      <c r="I32" s="574"/>
      <c r="J32" s="104"/>
      <c r="K32" s="104"/>
      <c r="L32" s="104"/>
      <c r="M32" s="104"/>
      <c r="N32" s="104"/>
      <c r="O32" s="104"/>
      <c r="P32" s="104"/>
    </row>
    <row r="33" spans="1:19" s="14" customFormat="1" ht="48.6" hidden="1" customHeight="1" outlineLevel="1">
      <c r="A33" s="105" t="s">
        <v>64</v>
      </c>
      <c r="B33" s="106" t="s">
        <v>65</v>
      </c>
      <c r="C33" s="107" t="s">
        <v>66</v>
      </c>
      <c r="D33" s="108"/>
      <c r="E33" s="105" t="s">
        <v>64</v>
      </c>
      <c r="F33" s="109" t="s">
        <v>67</v>
      </c>
      <c r="G33" s="108"/>
      <c r="H33" s="105" t="s">
        <v>64</v>
      </c>
      <c r="I33" s="110" t="s">
        <v>68</v>
      </c>
      <c r="J33" s="108"/>
      <c r="K33" s="105" t="s">
        <v>64</v>
      </c>
      <c r="L33" s="111" t="s">
        <v>69</v>
      </c>
      <c r="M33" s="108"/>
      <c r="N33" s="105" t="s">
        <v>64</v>
      </c>
      <c r="O33" s="112" t="s">
        <v>70</v>
      </c>
      <c r="P33" s="108"/>
    </row>
    <row r="34" spans="1:19" s="119" customFormat="1" ht="15" hidden="1" customHeight="1" outlineLevel="1">
      <c r="A34" s="113" t="s">
        <v>71</v>
      </c>
      <c r="B34" s="114">
        <v>213</v>
      </c>
      <c r="C34" s="115">
        <v>0.71</v>
      </c>
      <c r="D34" s="117"/>
      <c r="E34" s="113" t="s">
        <v>71</v>
      </c>
      <c r="F34" s="115">
        <v>0.81025261562540096</v>
      </c>
      <c r="G34" s="153"/>
      <c r="H34" s="113" t="s">
        <v>71</v>
      </c>
      <c r="I34" s="115">
        <v>0.73253493013972104</v>
      </c>
      <c r="J34" s="154"/>
      <c r="K34" s="113" t="s">
        <v>71</v>
      </c>
      <c r="L34" s="115">
        <v>0.73443360840210004</v>
      </c>
      <c r="M34" s="153"/>
      <c r="N34" s="113" t="s">
        <v>71</v>
      </c>
      <c r="O34" s="115">
        <v>0.71764705882352897</v>
      </c>
      <c r="P34" s="154"/>
      <c r="Q34" s="14"/>
      <c r="R34" s="14"/>
      <c r="S34" s="14"/>
    </row>
    <row r="35" spans="1:19" s="124" customFormat="1" ht="15" hidden="1" customHeight="1" outlineLevel="1">
      <c r="A35" s="120" t="s">
        <v>72</v>
      </c>
      <c r="B35" s="121">
        <v>19</v>
      </c>
      <c r="C35" s="122">
        <v>6.3333333333333297E-2</v>
      </c>
      <c r="D35" s="155"/>
      <c r="E35" s="120" t="s">
        <v>72</v>
      </c>
      <c r="F35" s="122">
        <v>5.5749796807523601E-2</v>
      </c>
      <c r="G35" s="154"/>
      <c r="H35" s="120" t="s">
        <v>72</v>
      </c>
      <c r="I35" s="122">
        <v>6.2541583499667305E-2</v>
      </c>
      <c r="J35" s="153"/>
      <c r="K35" s="120" t="s">
        <v>74</v>
      </c>
      <c r="L35" s="122">
        <v>6.4516129032258104E-2</v>
      </c>
      <c r="M35" s="154"/>
      <c r="N35" s="120" t="s">
        <v>72</v>
      </c>
      <c r="O35" s="122">
        <v>7.6470588235294096E-2</v>
      </c>
      <c r="P35" s="153"/>
      <c r="Q35" s="14"/>
      <c r="R35" s="14"/>
      <c r="S35" s="14"/>
    </row>
    <row r="36" spans="1:19" s="124" customFormat="1" ht="15" hidden="1" customHeight="1" outlineLevel="1">
      <c r="A36" s="120" t="s">
        <v>74</v>
      </c>
      <c r="B36" s="121">
        <v>19</v>
      </c>
      <c r="C36" s="122">
        <v>6.3333333333333297E-2</v>
      </c>
      <c r="D36" s="155"/>
      <c r="E36" s="123" t="s">
        <v>73</v>
      </c>
      <c r="F36" s="122">
        <v>4.8914855458445601E-2</v>
      </c>
      <c r="G36" s="153"/>
      <c r="H36" s="120" t="s">
        <v>74</v>
      </c>
      <c r="I36" s="122">
        <v>5.9880239520958098E-2</v>
      </c>
      <c r="J36" s="153"/>
      <c r="K36" s="123" t="s">
        <v>73</v>
      </c>
      <c r="L36" s="122">
        <v>6.2265566391597901E-2</v>
      </c>
      <c r="M36" s="154"/>
      <c r="N36" s="120" t="s">
        <v>74</v>
      </c>
      <c r="O36" s="122">
        <v>7.0588235294117604E-2</v>
      </c>
      <c r="P36" s="154"/>
      <c r="Q36" s="14"/>
      <c r="R36" s="14"/>
      <c r="S36" s="14"/>
    </row>
    <row r="37" spans="1:19" s="124" customFormat="1" ht="15" hidden="1" customHeight="1" outlineLevel="1">
      <c r="A37" s="123" t="s">
        <v>73</v>
      </c>
      <c r="B37" s="121">
        <v>10</v>
      </c>
      <c r="C37" s="122">
        <v>3.3333333333333298E-2</v>
      </c>
      <c r="D37" s="155"/>
      <c r="E37" s="120" t="s">
        <v>74</v>
      </c>
      <c r="F37" s="122">
        <v>4.4264392544083202E-2</v>
      </c>
      <c r="G37" s="154"/>
      <c r="H37" s="123" t="s">
        <v>73</v>
      </c>
      <c r="I37" s="122">
        <v>5.72188955422488E-2</v>
      </c>
      <c r="J37" s="153"/>
      <c r="K37" s="120" t="s">
        <v>72</v>
      </c>
      <c r="L37" s="122">
        <v>5.7764441110277599E-2</v>
      </c>
      <c r="M37" s="154"/>
      <c r="N37" s="128" t="s">
        <v>78</v>
      </c>
      <c r="O37" s="122">
        <v>6.4705882352941196E-2</v>
      </c>
      <c r="P37" s="154"/>
      <c r="Q37" s="14"/>
      <c r="R37" s="14"/>
      <c r="S37" s="14"/>
    </row>
    <row r="38" spans="1:19" s="124" customFormat="1" ht="15" hidden="1" customHeight="1" outlineLevel="1">
      <c r="A38" s="125" t="s">
        <v>76</v>
      </c>
      <c r="B38" s="121">
        <v>8</v>
      </c>
      <c r="C38" s="122">
        <v>2.66666666666667E-2</v>
      </c>
      <c r="D38" s="155"/>
      <c r="E38" s="126" t="s">
        <v>77</v>
      </c>
      <c r="F38" s="122">
        <v>1.84451955824467E-2</v>
      </c>
      <c r="G38" s="153"/>
      <c r="H38" s="127" t="s">
        <v>75</v>
      </c>
      <c r="I38" s="122">
        <v>2.9940119760479E-2</v>
      </c>
      <c r="J38" s="154"/>
      <c r="K38" s="127" t="s">
        <v>75</v>
      </c>
      <c r="L38" s="122">
        <v>2.47561890472618E-2</v>
      </c>
      <c r="M38" s="154"/>
      <c r="N38" s="127" t="s">
        <v>75</v>
      </c>
      <c r="O38" s="122">
        <v>2.3529411764705899E-2</v>
      </c>
      <c r="P38" s="153"/>
      <c r="Q38" s="14"/>
      <c r="R38" s="14"/>
      <c r="S38" s="14"/>
    </row>
    <row r="39" spans="1:19" s="119" customFormat="1" ht="15" hidden="1" customHeight="1" outlineLevel="1">
      <c r="A39" s="129" t="s">
        <v>79</v>
      </c>
      <c r="B39" s="130">
        <v>31</v>
      </c>
      <c r="C39" s="131">
        <v>0.103333333333333</v>
      </c>
      <c r="D39" s="156"/>
      <c r="E39" s="129" t="s">
        <v>79</v>
      </c>
      <c r="F39" s="131">
        <v>2.2373143982100299E-2</v>
      </c>
      <c r="G39" s="153"/>
      <c r="H39" s="129" t="s">
        <v>79</v>
      </c>
      <c r="I39" s="131">
        <v>5.7884231536926102E-2</v>
      </c>
      <c r="J39" s="153"/>
      <c r="K39" s="129" t="s">
        <v>79</v>
      </c>
      <c r="L39" s="131">
        <v>5.6264066016504098E-2</v>
      </c>
      <c r="M39" s="153"/>
      <c r="N39" s="129" t="s">
        <v>79</v>
      </c>
      <c r="O39" s="131">
        <v>4.7058823529411702E-2</v>
      </c>
      <c r="P39" s="154"/>
      <c r="Q39" s="14"/>
      <c r="R39" s="14"/>
      <c r="S39" s="14"/>
    </row>
    <row r="40" spans="1:19" s="139" customFormat="1" ht="15" hidden="1" customHeight="1" outlineLevel="2">
      <c r="A40" s="132" t="s">
        <v>75</v>
      </c>
      <c r="B40" s="133">
        <v>5</v>
      </c>
      <c r="C40" s="134">
        <v>1.6666666666666701E-2</v>
      </c>
      <c r="D40" s="155"/>
      <c r="E40" s="132" t="s">
        <v>75</v>
      </c>
      <c r="F40" s="136">
        <v>6.3597439820503301E-3</v>
      </c>
      <c r="G40" s="154"/>
      <c r="H40" s="137" t="s">
        <v>77</v>
      </c>
      <c r="I40" s="136">
        <v>1.9294743845642E-2</v>
      </c>
      <c r="J40" s="153"/>
      <c r="K40" s="137" t="s">
        <v>77</v>
      </c>
      <c r="L40" s="122">
        <v>2.0255063765941501E-2</v>
      </c>
      <c r="M40" s="153"/>
      <c r="N40" s="137" t="s">
        <v>77</v>
      </c>
      <c r="O40" s="122">
        <v>2.3529411764705899E-2</v>
      </c>
      <c r="P40" s="154"/>
      <c r="Q40" s="14"/>
      <c r="R40" s="14"/>
      <c r="S40" s="14"/>
    </row>
    <row r="41" spans="1:19" s="139" customFormat="1" ht="15" hidden="1" customHeight="1" outlineLevel="2">
      <c r="A41" s="140" t="s">
        <v>81</v>
      </c>
      <c r="B41" s="141">
        <v>5</v>
      </c>
      <c r="C41" s="136">
        <v>1.6666666666666701E-2</v>
      </c>
      <c r="D41" s="155"/>
      <c r="E41" s="135" t="s">
        <v>76</v>
      </c>
      <c r="F41" s="136">
        <v>5.3978293596731496E-3</v>
      </c>
      <c r="G41" s="153"/>
      <c r="H41" s="140" t="s">
        <v>81</v>
      </c>
      <c r="I41" s="136">
        <v>9.9800399201596807E-3</v>
      </c>
      <c r="J41" s="153"/>
      <c r="K41" s="140" t="s">
        <v>81</v>
      </c>
      <c r="L41" s="136">
        <v>1.05026256564141E-2</v>
      </c>
      <c r="M41" s="153"/>
      <c r="N41" s="140" t="s">
        <v>81</v>
      </c>
      <c r="O41" s="136">
        <v>1.1764705882352899E-2</v>
      </c>
      <c r="P41" s="153"/>
      <c r="Q41" s="14"/>
      <c r="R41" s="14"/>
      <c r="S41" s="14"/>
    </row>
    <row r="42" spans="1:19" s="139" customFormat="1" ht="15" hidden="1" customHeight="1" outlineLevel="2">
      <c r="A42" s="137" t="s">
        <v>77</v>
      </c>
      <c r="B42" s="133">
        <v>4</v>
      </c>
      <c r="C42" s="134">
        <v>1.3333333333333299E-2</v>
      </c>
      <c r="D42" s="155"/>
      <c r="E42" s="140" t="s">
        <v>81</v>
      </c>
      <c r="F42" s="136">
        <v>3.6762616872457101E-3</v>
      </c>
      <c r="G42" s="153"/>
      <c r="H42" s="135" t="s">
        <v>76</v>
      </c>
      <c r="I42" s="136">
        <v>9.3147039254823701E-3</v>
      </c>
      <c r="J42" s="153"/>
      <c r="K42" s="135" t="s">
        <v>76</v>
      </c>
      <c r="L42" s="136">
        <v>7.5018754688672201E-3</v>
      </c>
      <c r="M42" s="153"/>
      <c r="N42" s="138" t="s">
        <v>80</v>
      </c>
      <c r="O42" s="136">
        <v>5.8823529411764696E-3</v>
      </c>
      <c r="P42" s="153"/>
      <c r="Q42" s="14"/>
      <c r="R42" s="14"/>
      <c r="S42" s="14"/>
    </row>
    <row r="43" spans="1:19" s="139" customFormat="1" ht="15" hidden="1" customHeight="1" outlineLevel="2">
      <c r="A43" s="138" t="s">
        <v>80</v>
      </c>
      <c r="B43" s="141">
        <v>3</v>
      </c>
      <c r="C43" s="136">
        <v>0.01</v>
      </c>
      <c r="D43" s="155"/>
      <c r="E43" s="144" t="s">
        <v>82</v>
      </c>
      <c r="F43" s="136">
        <v>2.6649583795137102E-3</v>
      </c>
      <c r="G43" s="154"/>
      <c r="H43" s="145" t="s">
        <v>78</v>
      </c>
      <c r="I43" s="136">
        <v>6.6533599467731202E-3</v>
      </c>
      <c r="J43" s="153"/>
      <c r="K43" s="138" t="s">
        <v>80</v>
      </c>
      <c r="L43" s="136">
        <v>5.25131282820705E-3</v>
      </c>
      <c r="M43" s="154"/>
      <c r="N43" s="157" t="s">
        <v>83</v>
      </c>
      <c r="O43" s="136">
        <v>5.8823529411764696E-3</v>
      </c>
      <c r="P43" s="153"/>
    </row>
    <row r="44" spans="1:19" s="14" customFormat="1" ht="15.6" hidden="1" customHeight="1" outlineLevel="2">
      <c r="B44" s="146"/>
      <c r="C44" s="147">
        <f>SUM(C40:C43)</f>
        <v>5.6666666666666705E-2</v>
      </c>
      <c r="D44" s="139"/>
      <c r="E44" s="139"/>
      <c r="F44" s="147">
        <f>SUM(F40:F43)</f>
        <v>1.8098793408482899E-2</v>
      </c>
      <c r="G44" s="151"/>
      <c r="H44" s="139"/>
      <c r="I44" s="147">
        <f>SUM(I40:I43)</f>
        <v>4.5242847638057172E-2</v>
      </c>
      <c r="J44" s="139"/>
      <c r="K44" s="139"/>
      <c r="L44" s="147">
        <f>SUM(L40:L43)</f>
        <v>4.3510877719429873E-2</v>
      </c>
      <c r="M44" s="139"/>
      <c r="N44" s="148"/>
      <c r="O44" s="147">
        <f>SUM(O40:O43)</f>
        <v>4.7058823529411736E-2</v>
      </c>
      <c r="P44" s="139"/>
    </row>
    <row r="45" spans="1:19" s="14" customFormat="1" ht="15.6" hidden="1" customHeight="1" outlineLevel="2">
      <c r="B45" s="146"/>
      <c r="C45" s="149"/>
      <c r="D45" s="139"/>
      <c r="H45" s="139"/>
      <c r="I45" s="149"/>
      <c r="J45" s="139"/>
      <c r="M45" s="139"/>
      <c r="N45" s="148"/>
      <c r="P45" s="139"/>
    </row>
    <row r="46" spans="1:19" s="14" customFormat="1" hidden="1" outlineLevel="1">
      <c r="A46" s="150" t="s">
        <v>236</v>
      </c>
      <c r="C46" s="151"/>
      <c r="I46" s="151"/>
    </row>
    <row r="47" spans="1:19" s="14" customFormat="1" collapsed="1"/>
    <row r="48" spans="1:19" s="14" customFormat="1" ht="16.149999999999999" customHeight="1">
      <c r="A48" s="574">
        <v>43830</v>
      </c>
      <c r="B48" s="574"/>
      <c r="C48" s="574"/>
      <c r="D48" s="574"/>
      <c r="E48" s="574"/>
      <c r="F48" s="574"/>
      <c r="G48" s="574"/>
      <c r="H48" s="574"/>
      <c r="I48" s="574"/>
      <c r="J48" s="104"/>
      <c r="K48" s="104"/>
      <c r="L48" s="104"/>
      <c r="M48" s="104"/>
      <c r="N48" s="104"/>
      <c r="O48" s="104"/>
      <c r="P48" s="104"/>
    </row>
    <row r="49" spans="1:19" s="14" customFormat="1" ht="48.6" hidden="1" customHeight="1" outlineLevel="1">
      <c r="A49" s="105" t="s">
        <v>64</v>
      </c>
      <c r="B49" s="106" t="s">
        <v>65</v>
      </c>
      <c r="C49" s="107" t="s">
        <v>66</v>
      </c>
      <c r="D49" s="108"/>
      <c r="E49" s="105" t="s">
        <v>64</v>
      </c>
      <c r="F49" s="109" t="s">
        <v>67</v>
      </c>
      <c r="G49" s="108"/>
      <c r="H49" s="105" t="s">
        <v>64</v>
      </c>
      <c r="I49" s="110" t="s">
        <v>68</v>
      </c>
      <c r="J49" s="108"/>
      <c r="K49" s="105" t="s">
        <v>64</v>
      </c>
      <c r="L49" s="111" t="s">
        <v>69</v>
      </c>
      <c r="M49" s="108"/>
      <c r="N49" s="105" t="s">
        <v>64</v>
      </c>
      <c r="O49" s="112" t="s">
        <v>70</v>
      </c>
      <c r="P49" s="108"/>
    </row>
    <row r="50" spans="1:19" s="119" customFormat="1" ht="15" hidden="1" customHeight="1" outlineLevel="1">
      <c r="A50" s="113" t="s">
        <v>71</v>
      </c>
      <c r="B50" s="114">
        <v>206</v>
      </c>
      <c r="C50" s="115">
        <v>0.70307167235494905</v>
      </c>
      <c r="D50" s="116"/>
      <c r="E50" s="113" t="s">
        <v>71</v>
      </c>
      <c r="F50" s="115">
        <v>0.80354322092764696</v>
      </c>
      <c r="G50" s="116"/>
      <c r="H50" s="113" t="s">
        <v>71</v>
      </c>
      <c r="I50" s="115">
        <v>0.72017353579175702</v>
      </c>
      <c r="J50" s="116"/>
      <c r="K50" s="113" t="s">
        <v>71</v>
      </c>
      <c r="L50" s="115">
        <v>0.73019801980197996</v>
      </c>
      <c r="M50" s="117"/>
      <c r="N50" s="113" t="s">
        <v>71</v>
      </c>
      <c r="O50" s="115">
        <v>0.64912280701754399</v>
      </c>
      <c r="P50" s="118"/>
      <c r="Q50" s="14"/>
      <c r="R50" s="14"/>
      <c r="S50" s="14"/>
    </row>
    <row r="51" spans="1:19" s="124" customFormat="1" ht="15" hidden="1" customHeight="1" outlineLevel="1">
      <c r="A51" s="120" t="s">
        <v>72</v>
      </c>
      <c r="B51" s="121">
        <v>19</v>
      </c>
      <c r="C51" s="122">
        <v>6.4846416382252595E-2</v>
      </c>
      <c r="D51" s="116"/>
      <c r="E51" s="120" t="s">
        <v>72</v>
      </c>
      <c r="F51" s="122">
        <v>5.7056368436894801E-2</v>
      </c>
      <c r="G51" s="116"/>
      <c r="H51" s="120" t="s">
        <v>72</v>
      </c>
      <c r="I51" s="122">
        <v>6.7245119305856804E-2</v>
      </c>
      <c r="J51" s="116"/>
      <c r="K51" s="120" t="s">
        <v>74</v>
      </c>
      <c r="L51" s="122">
        <v>6.1881188118811901E-2</v>
      </c>
      <c r="M51" s="118"/>
      <c r="N51" s="120" t="s">
        <v>72</v>
      </c>
      <c r="O51" s="122">
        <v>0.15204678362573101</v>
      </c>
      <c r="P51" s="118"/>
      <c r="Q51" s="14"/>
      <c r="R51" s="14"/>
      <c r="S51" s="14"/>
    </row>
    <row r="52" spans="1:19" s="124" customFormat="1" ht="15" hidden="1" customHeight="1" outlineLevel="1">
      <c r="A52" s="120" t="s">
        <v>74</v>
      </c>
      <c r="B52" s="121">
        <v>19</v>
      </c>
      <c r="C52" s="122">
        <v>6.4846416382252595E-2</v>
      </c>
      <c r="D52" s="118"/>
      <c r="E52" s="120" t="s">
        <v>74</v>
      </c>
      <c r="F52" s="122">
        <v>4.9424154479884103E-2</v>
      </c>
      <c r="G52" s="117"/>
      <c r="H52" s="120" t="s">
        <v>74</v>
      </c>
      <c r="I52" s="122">
        <v>6.1460592913955198E-2</v>
      </c>
      <c r="J52" s="118"/>
      <c r="K52" s="123" t="s">
        <v>73</v>
      </c>
      <c r="L52" s="122">
        <v>6.0231023102310197E-2</v>
      </c>
      <c r="M52" s="118"/>
      <c r="N52" s="120" t="s">
        <v>74</v>
      </c>
      <c r="O52" s="122">
        <v>5.8479532163742701E-2</v>
      </c>
      <c r="P52" s="118"/>
      <c r="Q52" s="14"/>
      <c r="R52" s="14"/>
      <c r="S52" s="14"/>
    </row>
    <row r="53" spans="1:19" s="124" customFormat="1" ht="15" hidden="1" customHeight="1" outlineLevel="1">
      <c r="A53" s="123" t="s">
        <v>73</v>
      </c>
      <c r="B53" s="121">
        <v>10</v>
      </c>
      <c r="C53" s="122">
        <v>3.4129692832764499E-2</v>
      </c>
      <c r="D53" s="118"/>
      <c r="E53" s="123" t="s">
        <v>73</v>
      </c>
      <c r="F53" s="122">
        <v>4.6384824825954601E-2</v>
      </c>
      <c r="G53" s="118"/>
      <c r="H53" s="123" t="s">
        <v>73</v>
      </c>
      <c r="I53" s="122">
        <v>5.5676066522053501E-2</v>
      </c>
      <c r="J53" s="118"/>
      <c r="K53" s="120" t="s">
        <v>72</v>
      </c>
      <c r="L53" s="122">
        <v>5.5280528052805297E-2</v>
      </c>
      <c r="M53" s="118"/>
      <c r="N53" s="128" t="s">
        <v>78</v>
      </c>
      <c r="O53" s="122">
        <v>2.3391812865497099E-2</v>
      </c>
      <c r="P53" s="118"/>
      <c r="Q53" s="14"/>
      <c r="R53" s="14"/>
      <c r="S53" s="14"/>
    </row>
    <row r="54" spans="1:19" s="124" customFormat="1" ht="15" hidden="1" customHeight="1" outlineLevel="1">
      <c r="A54" s="125" t="s">
        <v>76</v>
      </c>
      <c r="B54" s="121">
        <v>8</v>
      </c>
      <c r="C54" s="122">
        <v>2.7303754266211601E-2</v>
      </c>
      <c r="D54" s="118"/>
      <c r="E54" s="126" t="s">
        <v>77</v>
      </c>
      <c r="F54" s="122">
        <v>1.9561893101944599E-2</v>
      </c>
      <c r="G54" s="118"/>
      <c r="H54" s="127" t="s">
        <v>75</v>
      </c>
      <c r="I54" s="122">
        <v>2.9645697758496001E-2</v>
      </c>
      <c r="J54" s="118"/>
      <c r="K54" s="127" t="s">
        <v>75</v>
      </c>
      <c r="L54" s="122">
        <v>2.5577557755775599E-2</v>
      </c>
      <c r="M54" s="118"/>
      <c r="N54" s="127" t="s">
        <v>75</v>
      </c>
      <c r="O54" s="122">
        <v>5.8479532163742701E-2</v>
      </c>
      <c r="P54" s="118"/>
      <c r="Q54" s="14"/>
      <c r="R54" s="14"/>
      <c r="S54" s="14"/>
    </row>
    <row r="55" spans="1:19" s="119" customFormat="1" ht="15" hidden="1" customHeight="1" outlineLevel="1">
      <c r="A55" s="129" t="s">
        <v>79</v>
      </c>
      <c r="B55" s="130">
        <v>31</v>
      </c>
      <c r="C55" s="131">
        <v>0.10580204778157</v>
      </c>
      <c r="D55" s="116"/>
      <c r="E55" s="129" t="s">
        <v>79</v>
      </c>
      <c r="F55" s="131">
        <v>2.4029538227675399E-2</v>
      </c>
      <c r="G55" s="116"/>
      <c r="H55" s="129" t="s">
        <v>79</v>
      </c>
      <c r="I55" s="131">
        <v>6.5798987707881507E-2</v>
      </c>
      <c r="J55" s="116"/>
      <c r="K55" s="129" t="s">
        <v>79</v>
      </c>
      <c r="L55" s="131">
        <v>6.6831683168316905E-2</v>
      </c>
      <c r="M55" s="117"/>
      <c r="N55" s="129" t="s">
        <v>79</v>
      </c>
      <c r="O55" s="131">
        <v>5.8479532163742701E-2</v>
      </c>
      <c r="P55" s="118"/>
      <c r="Q55" s="14"/>
      <c r="R55" s="14"/>
      <c r="S55" s="14"/>
    </row>
    <row r="56" spans="1:19" s="139" customFormat="1" ht="15" hidden="1" customHeight="1" outlineLevel="2">
      <c r="A56" s="132" t="s">
        <v>75</v>
      </c>
      <c r="B56" s="133">
        <v>5</v>
      </c>
      <c r="C56" s="134">
        <v>1.7064846416382298E-2</v>
      </c>
      <c r="D56" s="116"/>
      <c r="E56" s="135" t="s">
        <v>76</v>
      </c>
      <c r="F56" s="136">
        <v>7.2954257436766597E-3</v>
      </c>
      <c r="G56" s="116"/>
      <c r="H56" s="137" t="s">
        <v>77</v>
      </c>
      <c r="I56" s="122">
        <v>2.02458423716558E-2</v>
      </c>
      <c r="J56" s="116"/>
      <c r="K56" s="137" t="s">
        <v>77</v>
      </c>
      <c r="L56" s="122">
        <v>2.22772277227723E-2</v>
      </c>
      <c r="M56" s="134"/>
      <c r="N56" s="137" t="s">
        <v>77</v>
      </c>
      <c r="O56" s="122">
        <v>5.8479532163742704E-3</v>
      </c>
      <c r="P56" s="134"/>
      <c r="Q56" s="14"/>
      <c r="R56" s="14"/>
      <c r="S56" s="14"/>
    </row>
    <row r="57" spans="1:19" s="139" customFormat="1" ht="15" hidden="1" customHeight="1" outlineLevel="2">
      <c r="A57" s="140" t="s">
        <v>81</v>
      </c>
      <c r="B57" s="141">
        <v>5</v>
      </c>
      <c r="C57" s="136">
        <v>1.7064846416382298E-2</v>
      </c>
      <c r="D57" s="134"/>
      <c r="E57" s="132" t="s">
        <v>75</v>
      </c>
      <c r="F57" s="136">
        <v>5.1672695636101398E-3</v>
      </c>
      <c r="G57" s="142"/>
      <c r="H57" s="140" t="s">
        <v>81</v>
      </c>
      <c r="I57" s="136">
        <v>1.3738250180766499E-2</v>
      </c>
      <c r="J57" s="134"/>
      <c r="K57" s="140" t="s">
        <v>81</v>
      </c>
      <c r="L57" s="136">
        <v>1.4851485148514899E-2</v>
      </c>
      <c r="M57" s="134"/>
      <c r="N57" s="140" t="s">
        <v>81</v>
      </c>
      <c r="O57" s="136">
        <v>5.8479532163742704E-3</v>
      </c>
      <c r="P57" s="134"/>
      <c r="Q57" s="14"/>
      <c r="R57" s="14"/>
      <c r="S57" s="14"/>
    </row>
    <row r="58" spans="1:19" s="139" customFormat="1" ht="15" hidden="1" customHeight="1" outlineLevel="2">
      <c r="A58" s="137" t="s">
        <v>77</v>
      </c>
      <c r="B58" s="133">
        <v>4</v>
      </c>
      <c r="C58" s="134">
        <v>1.36518771331058E-2</v>
      </c>
      <c r="E58" s="140" t="s">
        <v>81</v>
      </c>
      <c r="F58" s="136">
        <v>4.7624034019165202E-3</v>
      </c>
      <c r="H58" s="135" t="s">
        <v>76</v>
      </c>
      <c r="I58" s="136">
        <v>1.01229211858279E-2</v>
      </c>
      <c r="J58" s="134"/>
      <c r="K58" s="135" t="s">
        <v>76</v>
      </c>
      <c r="L58" s="136">
        <v>9.9009900990098994E-3</v>
      </c>
      <c r="M58" s="134"/>
      <c r="N58" s="135" t="s">
        <v>76</v>
      </c>
      <c r="O58" s="136">
        <v>1.1695906432748499E-2</v>
      </c>
      <c r="P58" s="134"/>
      <c r="Q58" s="14"/>
      <c r="R58" s="14"/>
      <c r="S58" s="14"/>
    </row>
    <row r="59" spans="1:19" s="139" customFormat="1" ht="15" hidden="1" customHeight="1" outlineLevel="2">
      <c r="A59" s="138" t="s">
        <v>80</v>
      </c>
      <c r="B59" s="141">
        <v>3</v>
      </c>
      <c r="C59" s="136">
        <v>1.02389078498294E-2</v>
      </c>
      <c r="D59" s="134"/>
      <c r="E59" s="144" t="s">
        <v>82</v>
      </c>
      <c r="F59" s="136">
        <v>2.4329081337110302E-3</v>
      </c>
      <c r="G59" s="134"/>
      <c r="H59" s="145" t="s">
        <v>78</v>
      </c>
      <c r="I59" s="136">
        <v>7.2306579898770802E-3</v>
      </c>
      <c r="J59" s="134"/>
      <c r="K59" s="138" t="s">
        <v>80</v>
      </c>
      <c r="L59" s="136">
        <v>4.9504950495049497E-3</v>
      </c>
      <c r="M59" s="134"/>
      <c r="N59" s="138" t="s">
        <v>80</v>
      </c>
      <c r="O59" s="136">
        <v>5.8479532163742704E-3</v>
      </c>
      <c r="P59" s="134"/>
    </row>
    <row r="60" spans="1:19" s="14" customFormat="1" ht="15.6" hidden="1" customHeight="1" outlineLevel="2">
      <c r="B60" s="146"/>
      <c r="C60" s="147">
        <f>SUM(C56:C59)</f>
        <v>5.8020477815699793E-2</v>
      </c>
      <c r="D60" s="139"/>
      <c r="E60" s="139"/>
      <c r="F60" s="147">
        <f>SUM(F56:F59)</f>
        <v>1.9658006842914348E-2</v>
      </c>
      <c r="H60" s="139"/>
      <c r="I60" s="147">
        <f>SUM(I56:I59)</f>
        <v>5.1337671728127275E-2</v>
      </c>
      <c r="J60" s="139"/>
      <c r="K60" s="139"/>
      <c r="L60" s="147">
        <f>SUM(L56:L59)</f>
        <v>5.1980198019802047E-2</v>
      </c>
      <c r="M60" s="139"/>
      <c r="N60" s="157" t="s">
        <v>83</v>
      </c>
      <c r="O60" s="136">
        <v>5.8479532163742704E-3</v>
      </c>
      <c r="P60" s="139"/>
    </row>
    <row r="61" spans="1:19" s="14" customFormat="1" ht="15.6" hidden="1" customHeight="1" outlineLevel="2">
      <c r="B61" s="146"/>
      <c r="C61" s="149"/>
      <c r="D61" s="139"/>
      <c r="H61" s="139"/>
      <c r="I61" s="149"/>
      <c r="J61" s="139"/>
      <c r="M61" s="139"/>
      <c r="N61" s="148"/>
      <c r="O61" s="147">
        <f>SUM(O56:O60)</f>
        <v>3.5087719298245577E-2</v>
      </c>
      <c r="P61" s="139"/>
    </row>
    <row r="62" spans="1:19" s="14" customFormat="1" hidden="1" outlineLevel="1">
      <c r="A62" s="150" t="s">
        <v>236</v>
      </c>
      <c r="C62" s="151"/>
      <c r="I62" s="151"/>
    </row>
    <row r="63" spans="1:19" collapsed="1"/>
  </sheetData>
  <mergeCells count="4">
    <mergeCell ref="A16:I16"/>
    <mergeCell ref="A32:I32"/>
    <mergeCell ref="A48:I48"/>
    <mergeCell ref="A1:XFD1"/>
  </mergeCells>
  <pageMargins left="0.75" right="0.75" top="1" bottom="1"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99"/>
  <sheetViews>
    <sheetView zoomScaleNormal="100" workbookViewId="0">
      <selection activeCell="A27" sqref="A27"/>
    </sheetView>
  </sheetViews>
  <sheetFormatPr defaultColWidth="9.140625" defaultRowHeight="12.75" outlineLevelRow="2"/>
  <cols>
    <col min="1" max="1" width="29" style="158" customWidth="1"/>
    <col min="2" max="2" width="15.42578125" style="158" customWidth="1"/>
    <col min="3" max="3" width="16.28515625" style="158" customWidth="1"/>
    <col min="4" max="4" width="16.42578125" style="158" customWidth="1"/>
    <col min="5" max="6" width="14.42578125" style="158" customWidth="1"/>
    <col min="7" max="8" width="14" style="158" customWidth="1"/>
    <col min="9" max="9" width="17.42578125" style="158" customWidth="1"/>
    <col min="10" max="10" width="16.7109375" style="158" customWidth="1"/>
    <col min="11" max="11" width="13.5703125" style="158" customWidth="1"/>
    <col min="12" max="12" width="15" style="158" customWidth="1"/>
    <col min="13" max="14" width="15.140625" style="158" customWidth="1"/>
    <col min="15" max="15" width="13.42578125" style="158" customWidth="1"/>
    <col min="16" max="16" width="12.7109375" style="158" customWidth="1"/>
    <col min="17" max="18" width="9.140625" style="158"/>
    <col min="19" max="19" width="12.140625" style="158" customWidth="1"/>
    <col min="20" max="20" width="11.5703125" style="158" customWidth="1"/>
    <col min="21" max="21" width="11.7109375" style="158" customWidth="1"/>
    <col min="22" max="23" width="11.5703125" style="158" customWidth="1"/>
    <col min="24" max="1024" width="9.140625" style="158"/>
  </cols>
  <sheetData>
    <row r="1" spans="1:30" s="577" customFormat="1" ht="24.6" customHeight="1" thickBot="1">
      <c r="A1" s="577" t="s">
        <v>84</v>
      </c>
    </row>
    <row r="2" spans="1:30" ht="63.6" customHeight="1" outlineLevel="1" thickBot="1">
      <c r="A2" s="159" t="s">
        <v>1</v>
      </c>
      <c r="B2" s="160" t="s">
        <v>85</v>
      </c>
      <c r="C2" s="160" t="s">
        <v>86</v>
      </c>
      <c r="D2" s="160" t="s">
        <v>87</v>
      </c>
      <c r="E2" s="169" t="s">
        <v>88</v>
      </c>
      <c r="F2" s="161"/>
      <c r="G2" s="161"/>
      <c r="H2" s="161"/>
      <c r="I2" s="161"/>
      <c r="J2" s="161"/>
      <c r="K2" s="162"/>
      <c r="L2" s="162"/>
      <c r="M2" s="162"/>
      <c r="N2" s="162"/>
      <c r="O2" s="162"/>
      <c r="P2" s="162"/>
      <c r="Q2" s="162"/>
      <c r="R2" s="162"/>
      <c r="S2" s="162"/>
      <c r="T2" s="162"/>
      <c r="U2" s="162"/>
      <c r="V2" s="162"/>
      <c r="W2" s="162"/>
      <c r="X2" s="162"/>
      <c r="Y2" s="162"/>
      <c r="Z2" s="162"/>
      <c r="AA2" s="162"/>
      <c r="AB2" s="162"/>
      <c r="AC2" s="162"/>
      <c r="AD2" s="162"/>
    </row>
    <row r="3" spans="1:30" ht="18.600000000000001" hidden="1" customHeight="1" outlineLevel="2">
      <c r="A3" s="528">
        <v>2004</v>
      </c>
      <c r="B3" s="529">
        <v>88</v>
      </c>
      <c r="C3" s="529">
        <v>39</v>
      </c>
      <c r="D3" s="530">
        <v>1938.49</v>
      </c>
      <c r="E3" s="531" t="s">
        <v>53</v>
      </c>
      <c r="F3" s="161"/>
      <c r="G3" s="161"/>
      <c r="H3" s="161"/>
      <c r="I3" s="161"/>
      <c r="J3" s="161"/>
      <c r="K3" s="162"/>
      <c r="L3" s="162"/>
      <c r="M3" s="162"/>
      <c r="N3" s="162"/>
      <c r="O3" s="162"/>
      <c r="P3" s="162"/>
      <c r="Q3" s="162"/>
      <c r="R3" s="162"/>
      <c r="S3" s="162"/>
      <c r="T3" s="162"/>
      <c r="U3" s="162"/>
      <c r="V3" s="162"/>
      <c r="W3" s="162"/>
      <c r="X3" s="162"/>
      <c r="Y3" s="162"/>
      <c r="Z3" s="162"/>
      <c r="AA3" s="162"/>
      <c r="AB3" s="162"/>
      <c r="AC3" s="162"/>
      <c r="AD3" s="162"/>
    </row>
    <row r="4" spans="1:30" ht="18.600000000000001" hidden="1" customHeight="1" outlineLevel="2">
      <c r="A4" s="528" t="s">
        <v>89</v>
      </c>
      <c r="B4" s="529">
        <v>159</v>
      </c>
      <c r="C4" s="529">
        <v>128</v>
      </c>
      <c r="D4" s="530">
        <v>6903.82</v>
      </c>
      <c r="E4" s="518">
        <f t="shared" ref="E4:E19" si="0">D4/D3-1</f>
        <v>2.5614421534286995</v>
      </c>
      <c r="F4" s="161"/>
      <c r="G4" s="161"/>
      <c r="H4" s="161"/>
      <c r="I4" s="161"/>
      <c r="J4" s="161"/>
      <c r="K4" s="162"/>
      <c r="L4" s="162"/>
      <c r="M4" s="162"/>
      <c r="N4" s="162"/>
      <c r="O4" s="162"/>
      <c r="P4" s="162"/>
      <c r="Q4" s="162"/>
      <c r="R4" s="162"/>
      <c r="S4" s="162"/>
      <c r="T4" s="162"/>
      <c r="U4" s="162"/>
      <c r="V4" s="162"/>
      <c r="W4" s="162"/>
      <c r="X4" s="162"/>
      <c r="Y4" s="162"/>
      <c r="Z4" s="162"/>
      <c r="AA4" s="162"/>
      <c r="AB4" s="162"/>
      <c r="AC4" s="162"/>
      <c r="AD4" s="162"/>
    </row>
    <row r="5" spans="1:30" ht="18.600000000000001" hidden="1" customHeight="1" outlineLevel="2">
      <c r="A5" s="528" t="s">
        <v>90</v>
      </c>
      <c r="B5" s="529">
        <v>228</v>
      </c>
      <c r="C5" s="529">
        <v>324</v>
      </c>
      <c r="D5" s="530">
        <v>17145.22</v>
      </c>
      <c r="E5" s="518">
        <f t="shared" si="0"/>
        <v>1.4834396030023962</v>
      </c>
      <c r="F5" s="161"/>
      <c r="G5" s="161"/>
      <c r="H5" s="161"/>
      <c r="I5" s="161"/>
      <c r="J5" s="161"/>
      <c r="K5" s="162"/>
      <c r="L5" s="162"/>
      <c r="M5" s="162"/>
      <c r="N5" s="162"/>
      <c r="O5" s="162"/>
      <c r="P5" s="162"/>
      <c r="Q5" s="162"/>
      <c r="R5" s="162"/>
      <c r="S5" s="162"/>
      <c r="T5" s="162"/>
      <c r="U5" s="162"/>
      <c r="V5" s="162"/>
      <c r="W5" s="162"/>
      <c r="X5" s="162"/>
      <c r="Y5" s="162"/>
      <c r="Z5" s="162"/>
      <c r="AA5" s="162"/>
      <c r="AB5" s="162"/>
      <c r="AC5" s="162"/>
      <c r="AD5" s="162"/>
    </row>
    <row r="6" spans="1:30" ht="18.600000000000001" hidden="1" customHeight="1" outlineLevel="2">
      <c r="A6" s="528" t="s">
        <v>91</v>
      </c>
      <c r="B6" s="529">
        <v>334</v>
      </c>
      <c r="C6" s="529">
        <v>577</v>
      </c>
      <c r="D6" s="530">
        <v>40780.379999999997</v>
      </c>
      <c r="E6" s="518">
        <f t="shared" si="0"/>
        <v>1.3785276596042508</v>
      </c>
      <c r="F6" s="161"/>
      <c r="G6" s="161"/>
      <c r="H6" s="161"/>
      <c r="I6" s="161"/>
      <c r="J6" s="161"/>
      <c r="K6" s="162"/>
      <c r="L6" s="162"/>
      <c r="M6" s="162"/>
      <c r="N6" s="162"/>
      <c r="O6" s="162"/>
      <c r="P6" s="162"/>
      <c r="Q6" s="162"/>
      <c r="R6" s="162"/>
      <c r="S6" s="162"/>
      <c r="T6" s="162"/>
      <c r="U6" s="162"/>
      <c r="V6" s="162"/>
      <c r="W6" s="162"/>
      <c r="X6" s="162"/>
      <c r="Y6" s="162"/>
      <c r="Z6" s="162"/>
      <c r="AA6" s="162"/>
      <c r="AB6" s="162"/>
      <c r="AC6" s="162"/>
      <c r="AD6" s="162"/>
    </row>
    <row r="7" spans="1:30" ht="18.600000000000001" hidden="1" customHeight="1" outlineLevel="2">
      <c r="A7" s="528" t="s">
        <v>92</v>
      </c>
      <c r="B7" s="529">
        <v>409</v>
      </c>
      <c r="C7" s="529">
        <v>888</v>
      </c>
      <c r="D7" s="530">
        <v>63265.05</v>
      </c>
      <c r="E7" s="518">
        <f t="shared" si="0"/>
        <v>0.55135999223155863</v>
      </c>
      <c r="F7" s="161"/>
      <c r="G7" s="161"/>
      <c r="H7" s="161"/>
      <c r="I7" s="161"/>
      <c r="J7" s="161"/>
      <c r="K7" s="162"/>
      <c r="L7" s="162"/>
      <c r="M7" s="162"/>
      <c r="N7" s="162"/>
      <c r="O7" s="162"/>
      <c r="P7" s="162"/>
      <c r="Q7" s="162"/>
      <c r="R7" s="162"/>
      <c r="S7" s="162"/>
      <c r="T7" s="162"/>
      <c r="U7" s="162"/>
      <c r="V7" s="162"/>
      <c r="W7" s="162"/>
      <c r="X7" s="162"/>
      <c r="Y7" s="162"/>
      <c r="Z7" s="162"/>
      <c r="AA7" s="162"/>
      <c r="AB7" s="162"/>
      <c r="AC7" s="162"/>
      <c r="AD7" s="162"/>
    </row>
    <row r="8" spans="1:30" ht="18.600000000000001" hidden="1" customHeight="1" outlineLevel="2">
      <c r="A8" s="528">
        <v>2009</v>
      </c>
      <c r="B8" s="529">
        <v>380</v>
      </c>
      <c r="C8" s="529">
        <v>985</v>
      </c>
      <c r="D8" s="530">
        <v>82540.926669131106</v>
      </c>
      <c r="E8" s="518">
        <f t="shared" si="0"/>
        <v>0.30468444534748818</v>
      </c>
      <c r="F8" s="161"/>
      <c r="G8" s="161"/>
      <c r="H8" s="161"/>
      <c r="I8" s="161"/>
      <c r="J8" s="161"/>
      <c r="K8" s="162"/>
      <c r="L8" s="162"/>
      <c r="M8" s="162"/>
      <c r="N8" s="162"/>
      <c r="O8" s="162"/>
      <c r="P8" s="162"/>
      <c r="Q8" s="162"/>
      <c r="R8" s="162"/>
      <c r="S8" s="162"/>
      <c r="T8" s="162"/>
      <c r="U8" s="162"/>
      <c r="V8" s="162"/>
      <c r="W8" s="162"/>
      <c r="X8" s="162"/>
      <c r="Y8" s="162"/>
      <c r="Z8" s="162"/>
      <c r="AA8" s="162"/>
      <c r="AB8" s="162"/>
      <c r="AC8" s="162"/>
      <c r="AD8" s="162"/>
    </row>
    <row r="9" spans="1:30" ht="18.600000000000001" customHeight="1" outlineLevel="1" collapsed="1">
      <c r="A9" s="528">
        <v>2010</v>
      </c>
      <c r="B9" s="529">
        <v>339</v>
      </c>
      <c r="C9" s="529">
        <v>1095</v>
      </c>
      <c r="D9" s="532">
        <v>105866.58832639801</v>
      </c>
      <c r="E9" s="518">
        <f t="shared" si="0"/>
        <v>0.28259510279995803</v>
      </c>
      <c r="F9" s="161"/>
      <c r="G9" s="161"/>
      <c r="H9" s="161"/>
      <c r="I9" s="161"/>
      <c r="J9" s="161"/>
      <c r="K9" s="162"/>
      <c r="L9" s="162"/>
      <c r="M9" s="162"/>
      <c r="N9" s="162"/>
      <c r="O9" s="162"/>
      <c r="P9" s="162"/>
      <c r="Q9" s="162"/>
      <c r="R9" s="162"/>
      <c r="S9" s="162"/>
      <c r="T9" s="162"/>
      <c r="U9" s="162"/>
      <c r="V9" s="162"/>
      <c r="W9" s="162"/>
      <c r="X9" s="162"/>
      <c r="Y9" s="162"/>
      <c r="Z9" s="162"/>
      <c r="AA9" s="162"/>
      <c r="AB9" s="162"/>
      <c r="AC9" s="162"/>
      <c r="AD9" s="162"/>
    </row>
    <row r="10" spans="1:30" ht="18.600000000000001" customHeight="1" outlineLevel="2">
      <c r="A10" s="528">
        <v>2011</v>
      </c>
      <c r="B10" s="529">
        <v>341</v>
      </c>
      <c r="C10" s="529">
        <v>1125</v>
      </c>
      <c r="D10" s="532">
        <v>126789.59882539901</v>
      </c>
      <c r="E10" s="518">
        <f t="shared" si="0"/>
        <v>0.19763563584851829</v>
      </c>
      <c r="F10" s="161"/>
      <c r="G10" s="161"/>
      <c r="H10" s="161"/>
      <c r="I10" s="161"/>
      <c r="J10" s="161"/>
      <c r="K10" s="162"/>
      <c r="L10" s="162"/>
      <c r="M10" s="162"/>
      <c r="N10" s="162"/>
      <c r="O10" s="162"/>
      <c r="P10" s="162"/>
      <c r="Q10" s="162"/>
      <c r="R10" s="162"/>
      <c r="S10" s="162"/>
      <c r="T10" s="162"/>
      <c r="U10" s="162"/>
      <c r="V10" s="162"/>
      <c r="W10" s="162"/>
      <c r="X10" s="162"/>
      <c r="Y10" s="162"/>
      <c r="Z10" s="162"/>
      <c r="AA10" s="162"/>
      <c r="AB10" s="162"/>
      <c r="AC10" s="162"/>
      <c r="AD10" s="162"/>
    </row>
    <row r="11" spans="1:30" ht="18.600000000000001" customHeight="1" outlineLevel="2">
      <c r="A11" s="528">
        <v>2012</v>
      </c>
      <c r="B11" s="529">
        <v>353</v>
      </c>
      <c r="C11" s="529">
        <v>1222</v>
      </c>
      <c r="D11" s="532">
        <v>157201.12</v>
      </c>
      <c r="E11" s="518">
        <f t="shared" si="0"/>
        <v>0.23985817019959543</v>
      </c>
      <c r="F11" s="161"/>
      <c r="G11" s="161"/>
      <c r="H11" s="161"/>
      <c r="I11" s="161"/>
      <c r="J11" s="161"/>
      <c r="K11" s="162"/>
      <c r="L11" s="162"/>
      <c r="M11" s="162"/>
      <c r="N11" s="162"/>
      <c r="O11" s="162"/>
      <c r="P11" s="162"/>
      <c r="Q11" s="162"/>
      <c r="R11" s="162"/>
      <c r="S11" s="162"/>
      <c r="T11" s="162"/>
      <c r="U11" s="162"/>
      <c r="V11" s="162"/>
      <c r="W11" s="162"/>
      <c r="X11" s="162"/>
      <c r="Y11" s="162"/>
      <c r="Z11" s="162"/>
      <c r="AA11" s="162"/>
      <c r="AB11" s="162"/>
      <c r="AC11" s="162"/>
      <c r="AD11" s="162"/>
    </row>
    <row r="12" spans="1:30" ht="18.600000000000001" customHeight="1" outlineLevel="2">
      <c r="A12" s="528">
        <v>2013</v>
      </c>
      <c r="B12" s="529">
        <v>347</v>
      </c>
      <c r="C12" s="529">
        <v>1250</v>
      </c>
      <c r="D12" s="532">
        <v>177522.99076724701</v>
      </c>
      <c r="E12" s="518">
        <f t="shared" si="0"/>
        <v>0.12927306603952315</v>
      </c>
      <c r="F12" s="161"/>
      <c r="G12" s="161"/>
      <c r="H12" s="161"/>
      <c r="I12" s="161"/>
      <c r="J12" s="161"/>
      <c r="K12" s="162"/>
      <c r="L12" s="162"/>
      <c r="M12" s="162"/>
      <c r="N12" s="162"/>
      <c r="O12" s="162"/>
      <c r="P12" s="162"/>
      <c r="Q12" s="162"/>
      <c r="R12" s="162"/>
      <c r="S12" s="162"/>
      <c r="T12" s="162"/>
      <c r="U12" s="162"/>
      <c r="V12" s="162"/>
      <c r="W12" s="162"/>
      <c r="X12" s="162"/>
      <c r="Y12" s="162"/>
      <c r="Z12" s="162"/>
      <c r="AA12" s="162"/>
      <c r="AB12" s="162"/>
      <c r="AC12" s="162"/>
      <c r="AD12" s="162"/>
    </row>
    <row r="13" spans="1:30" ht="18.600000000000001" customHeight="1" outlineLevel="2">
      <c r="A13" s="528">
        <v>2014</v>
      </c>
      <c r="B13" s="529">
        <v>336</v>
      </c>
      <c r="C13" s="529">
        <v>1188</v>
      </c>
      <c r="D13" s="532">
        <v>206358.01345041499</v>
      </c>
      <c r="E13" s="518">
        <f t="shared" si="0"/>
        <v>0.16242979322590378</v>
      </c>
      <c r="F13" s="161"/>
      <c r="G13" s="161"/>
      <c r="H13" s="161"/>
      <c r="I13" s="161"/>
      <c r="J13" s="161"/>
      <c r="K13" s="162"/>
      <c r="L13" s="162"/>
      <c r="M13" s="162"/>
      <c r="N13" s="162"/>
      <c r="O13" s="162"/>
      <c r="P13" s="162"/>
      <c r="Q13" s="162"/>
      <c r="R13" s="162"/>
      <c r="S13" s="162"/>
      <c r="T13" s="162"/>
      <c r="U13" s="162"/>
      <c r="V13" s="162"/>
      <c r="W13" s="162"/>
      <c r="X13" s="162"/>
      <c r="Y13" s="162"/>
      <c r="Z13" s="162"/>
      <c r="AA13" s="162"/>
      <c r="AB13" s="162"/>
      <c r="AC13" s="162"/>
      <c r="AD13" s="162"/>
    </row>
    <row r="14" spans="1:30" ht="18.600000000000001" customHeight="1" outlineLevel="2">
      <c r="A14" s="528" t="s">
        <v>5</v>
      </c>
      <c r="B14" s="529">
        <v>313</v>
      </c>
      <c r="C14" s="529">
        <v>1147</v>
      </c>
      <c r="D14" s="532">
        <v>236175.00047807701</v>
      </c>
      <c r="E14" s="518">
        <f t="shared" si="0"/>
        <v>0.14449153938393877</v>
      </c>
      <c r="F14" s="161"/>
      <c r="G14" s="161"/>
      <c r="H14" s="161"/>
      <c r="I14" s="161"/>
      <c r="J14" s="161"/>
      <c r="K14" s="162"/>
      <c r="L14" s="162"/>
      <c r="M14" s="162"/>
      <c r="N14" s="162"/>
      <c r="O14" s="162"/>
      <c r="P14" s="162"/>
      <c r="Q14" s="162"/>
      <c r="R14" s="162"/>
      <c r="S14" s="162"/>
      <c r="T14" s="162"/>
      <c r="U14" s="162"/>
      <c r="V14" s="162"/>
      <c r="W14" s="162"/>
      <c r="X14" s="162"/>
      <c r="Y14" s="162"/>
      <c r="Z14" s="162"/>
      <c r="AA14" s="162"/>
      <c r="AB14" s="162"/>
      <c r="AC14" s="162"/>
      <c r="AD14" s="162"/>
    </row>
    <row r="15" spans="1:30" ht="18.600000000000001" customHeight="1" outlineLevel="2">
      <c r="A15" s="528" t="s">
        <v>6</v>
      </c>
      <c r="B15" s="529">
        <v>295</v>
      </c>
      <c r="C15" s="529">
        <v>1130</v>
      </c>
      <c r="D15" s="532">
        <v>230188.00296866501</v>
      </c>
      <c r="E15" s="518">
        <f t="shared" si="0"/>
        <v>-2.5349835915286612E-2</v>
      </c>
      <c r="F15" s="161"/>
      <c r="G15" s="161"/>
      <c r="H15" s="161"/>
      <c r="I15" s="161"/>
      <c r="J15" s="161"/>
      <c r="K15" s="162"/>
      <c r="L15" s="162"/>
      <c r="M15" s="162"/>
      <c r="N15" s="162"/>
      <c r="O15" s="162"/>
      <c r="P15" s="162"/>
      <c r="Q15" s="162"/>
      <c r="R15" s="162"/>
      <c r="S15" s="162"/>
      <c r="T15" s="162"/>
      <c r="U15" s="162"/>
      <c r="V15" s="162"/>
      <c r="W15" s="162"/>
      <c r="X15" s="162"/>
      <c r="Y15" s="162"/>
      <c r="Z15" s="162"/>
      <c r="AA15" s="162"/>
      <c r="AB15" s="162"/>
      <c r="AC15" s="162"/>
      <c r="AD15" s="162"/>
    </row>
    <row r="16" spans="1:30" ht="18.600000000000001" customHeight="1" outlineLevel="2">
      <c r="A16" s="528" t="s">
        <v>93</v>
      </c>
      <c r="B16" s="529">
        <v>296</v>
      </c>
      <c r="C16" s="529">
        <v>1167</v>
      </c>
      <c r="D16" s="532">
        <v>275522.31110460201</v>
      </c>
      <c r="E16" s="518">
        <f t="shared" si="0"/>
        <v>0.19694470411695719</v>
      </c>
      <c r="F16" s="161"/>
      <c r="G16" s="161"/>
      <c r="H16" s="161"/>
      <c r="I16" s="161"/>
      <c r="J16" s="161"/>
      <c r="K16" s="162"/>
      <c r="L16" s="162"/>
      <c r="M16" s="162"/>
      <c r="N16" s="162"/>
      <c r="O16" s="162"/>
      <c r="P16" s="162"/>
      <c r="Q16" s="162"/>
      <c r="R16" s="162"/>
      <c r="S16" s="162"/>
      <c r="T16" s="162"/>
      <c r="U16" s="162"/>
      <c r="V16" s="162"/>
      <c r="W16" s="162"/>
      <c r="X16" s="162"/>
      <c r="Y16" s="162"/>
      <c r="Z16" s="162"/>
      <c r="AA16" s="162"/>
      <c r="AB16" s="162"/>
      <c r="AC16" s="162"/>
      <c r="AD16" s="162"/>
    </row>
    <row r="17" spans="1:38" ht="18.600000000000001" customHeight="1" outlineLevel="2">
      <c r="A17" s="533">
        <v>2018</v>
      </c>
      <c r="B17" s="534">
        <v>296</v>
      </c>
      <c r="C17" s="534">
        <v>1228</v>
      </c>
      <c r="D17" s="535">
        <v>296765.38148438098</v>
      </c>
      <c r="E17" s="518">
        <f t="shared" si="0"/>
        <v>7.7101089543757606E-2</v>
      </c>
      <c r="F17" s="161"/>
      <c r="G17" s="161"/>
      <c r="H17" s="161"/>
      <c r="I17" s="161"/>
      <c r="J17" s="161"/>
      <c r="K17" s="162"/>
      <c r="L17" s="162"/>
      <c r="M17" s="162"/>
      <c r="N17" s="162"/>
      <c r="O17" s="162"/>
      <c r="P17" s="162"/>
      <c r="Q17" s="162"/>
      <c r="R17" s="162"/>
      <c r="S17" s="162"/>
      <c r="T17" s="162"/>
      <c r="U17" s="162"/>
      <c r="V17" s="162"/>
      <c r="W17" s="162"/>
      <c r="X17" s="162"/>
      <c r="Y17" s="162"/>
      <c r="Z17" s="162"/>
      <c r="AA17" s="162"/>
      <c r="AB17" s="162"/>
      <c r="AC17" s="162"/>
      <c r="AD17" s="162"/>
    </row>
    <row r="18" spans="1:38" ht="18.600000000000001" customHeight="1" outlineLevel="2">
      <c r="A18" s="533">
        <v>2019</v>
      </c>
      <c r="B18" s="534">
        <v>293</v>
      </c>
      <c r="C18" s="534">
        <v>1326</v>
      </c>
      <c r="D18" s="535">
        <v>339129.80037825898</v>
      </c>
      <c r="E18" s="518">
        <f t="shared" si="0"/>
        <v>0.14275391112661739</v>
      </c>
      <c r="F18" s="161"/>
      <c r="G18" s="161"/>
      <c r="H18" s="161"/>
      <c r="I18" s="161"/>
      <c r="J18" s="161"/>
      <c r="K18" s="162"/>
      <c r="L18" s="162"/>
      <c r="M18" s="162"/>
      <c r="N18" s="162"/>
      <c r="O18" s="162"/>
      <c r="P18" s="162"/>
      <c r="Q18" s="162"/>
      <c r="R18" s="162"/>
      <c r="S18" s="162"/>
      <c r="T18" s="162"/>
      <c r="U18" s="162"/>
      <c r="V18" s="162"/>
      <c r="W18" s="162"/>
      <c r="X18" s="162"/>
      <c r="Y18" s="162"/>
      <c r="Z18" s="162"/>
      <c r="AA18" s="162"/>
      <c r="AB18" s="162"/>
      <c r="AC18" s="162"/>
      <c r="AD18" s="162"/>
    </row>
    <row r="19" spans="1:38" ht="18.600000000000001" customHeight="1" outlineLevel="1" thickBot="1">
      <c r="A19" s="536">
        <v>2020</v>
      </c>
      <c r="B19" s="537">
        <v>303</v>
      </c>
      <c r="C19" s="537">
        <v>1478</v>
      </c>
      <c r="D19" s="538">
        <v>414192.85422166198</v>
      </c>
      <c r="E19" s="539">
        <f t="shared" si="0"/>
        <v>0.22134018821017531</v>
      </c>
      <c r="F19" s="161"/>
      <c r="G19" s="161"/>
      <c r="H19" s="161"/>
      <c r="I19" s="161"/>
      <c r="J19" s="161"/>
      <c r="K19" s="162"/>
      <c r="L19" s="162"/>
      <c r="M19" s="162"/>
      <c r="N19" s="162"/>
      <c r="O19" s="162"/>
      <c r="P19" s="162"/>
      <c r="Q19" s="162"/>
      <c r="R19" s="162"/>
      <c r="S19" s="162"/>
      <c r="T19" s="162"/>
      <c r="U19" s="162"/>
      <c r="V19" s="162"/>
      <c r="W19" s="162"/>
      <c r="X19" s="162"/>
      <c r="Y19" s="162"/>
      <c r="Z19" s="162"/>
      <c r="AA19" s="162"/>
      <c r="AB19" s="162"/>
      <c r="AC19" s="162"/>
      <c r="AD19" s="162"/>
    </row>
    <row r="20" spans="1:38" s="163" customFormat="1" ht="12.6" customHeight="1">
      <c r="D20" s="164"/>
      <c r="E20" s="165"/>
    </row>
    <row r="21" spans="1:38" ht="15.75" outlineLevel="1" thickBot="1">
      <c r="A21" s="166"/>
      <c r="B21" s="166"/>
      <c r="C21" s="167"/>
      <c r="D21" s="167"/>
      <c r="E21" s="166"/>
      <c r="F21" s="168" t="s">
        <v>94</v>
      </c>
      <c r="G21" s="167"/>
      <c r="H21" s="167"/>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row>
    <row r="22" spans="1:38" ht="44.45" customHeight="1" outlineLevel="1" thickBot="1">
      <c r="A22" s="159" t="s">
        <v>95</v>
      </c>
      <c r="B22" s="512">
        <v>43830</v>
      </c>
      <c r="C22" s="512">
        <v>43921</v>
      </c>
      <c r="D22" s="512">
        <v>44012</v>
      </c>
      <c r="E22" s="512">
        <v>44104</v>
      </c>
      <c r="F22" s="512">
        <v>44196</v>
      </c>
      <c r="G22" s="169" t="s">
        <v>96</v>
      </c>
      <c r="H22" s="169" t="s">
        <v>97</v>
      </c>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row>
    <row r="23" spans="1:38" ht="18.75" customHeight="1" outlineLevel="1">
      <c r="A23" s="170" t="s">
        <v>33</v>
      </c>
      <c r="B23" s="513">
        <v>82.928081540099996</v>
      </c>
      <c r="C23" s="513">
        <v>86.887321650199993</v>
      </c>
      <c r="D23" s="513">
        <v>90.589384950199999</v>
      </c>
      <c r="E23" s="514">
        <v>101.7149309202</v>
      </c>
      <c r="F23" s="514">
        <v>118.62451690020001</v>
      </c>
      <c r="G23" s="515">
        <v>0.166244875034781</v>
      </c>
      <c r="H23" s="515">
        <v>0.430450514435679</v>
      </c>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row>
    <row r="24" spans="1:38" ht="18.75" customHeight="1" outlineLevel="1">
      <c r="A24" s="171" t="s">
        <v>34</v>
      </c>
      <c r="B24" s="516">
        <v>76.996872603599996</v>
      </c>
      <c r="C24" s="516">
        <v>86.066235583600005</v>
      </c>
      <c r="D24" s="516">
        <v>89.382044312600001</v>
      </c>
      <c r="E24" s="517">
        <v>98.289980802599999</v>
      </c>
      <c r="F24" s="517">
        <v>102.1378839131</v>
      </c>
      <c r="G24" s="518">
        <v>3.9148477587231299E-2</v>
      </c>
      <c r="H24" s="518">
        <v>0.326519902164501</v>
      </c>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row>
    <row r="25" spans="1:38" ht="18.75" customHeight="1" outlineLevel="1">
      <c r="A25" s="173" t="s">
        <v>98</v>
      </c>
      <c r="B25" s="516">
        <v>14864.8705366706</v>
      </c>
      <c r="C25" s="516">
        <v>16161.847192700599</v>
      </c>
      <c r="D25" s="516">
        <v>16317.8449610506</v>
      </c>
      <c r="E25" s="517">
        <v>15414.3962418506</v>
      </c>
      <c r="F25" s="517">
        <v>14868.9169708806</v>
      </c>
      <c r="G25" s="519">
        <v>-3.5387650765652597E-2</v>
      </c>
      <c r="H25" s="519">
        <v>2.7221456117088001E-4</v>
      </c>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row>
    <row r="26" spans="1:38" ht="18.75" customHeight="1" outlineLevel="1">
      <c r="A26" s="174" t="s">
        <v>99</v>
      </c>
      <c r="B26" s="516">
        <v>3206.0762347804998</v>
      </c>
      <c r="C26" s="516">
        <v>3493.9579121504999</v>
      </c>
      <c r="D26" s="516">
        <v>3683.8930192405001</v>
      </c>
      <c r="E26" s="517">
        <v>3012.7113696305</v>
      </c>
      <c r="F26" s="517">
        <v>3287.9475901004998</v>
      </c>
      <c r="G26" s="518">
        <v>9.1358310405870793E-2</v>
      </c>
      <c r="H26" s="518">
        <v>2.5536309596083401E-2</v>
      </c>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row>
    <row r="27" spans="1:38" ht="18.75" customHeight="1" outlineLevel="1">
      <c r="A27" s="174" t="s">
        <v>100</v>
      </c>
      <c r="B27" s="516">
        <v>11658.794301890101</v>
      </c>
      <c r="C27" s="516">
        <v>12667.8892805501</v>
      </c>
      <c r="D27" s="516">
        <v>12633.951941810101</v>
      </c>
      <c r="E27" s="517">
        <v>12401.684872220099</v>
      </c>
      <c r="F27" s="517">
        <v>11580.9693807801</v>
      </c>
      <c r="G27" s="518">
        <v>-6.6177741161477899E-2</v>
      </c>
      <c r="H27" s="518">
        <v>-6.6752117838960699E-3</v>
      </c>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row>
    <row r="28" spans="1:38" ht="18.75" customHeight="1" outlineLevel="1">
      <c r="A28" s="175" t="s">
        <v>101</v>
      </c>
      <c r="B28" s="520">
        <v>15024.7954908143</v>
      </c>
      <c r="C28" s="520">
        <v>16334.8007499344</v>
      </c>
      <c r="D28" s="520">
        <v>16497.816390313401</v>
      </c>
      <c r="E28" s="521">
        <v>15614.401153573401</v>
      </c>
      <c r="F28" s="521">
        <v>15089.679371693899</v>
      </c>
      <c r="G28" s="522">
        <v>-3.3604989183937603E-2</v>
      </c>
      <c r="H28" s="522">
        <v>4.3184535136782101E-3</v>
      </c>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row>
    <row r="29" spans="1:38" ht="18.75" customHeight="1" outlineLevel="1">
      <c r="A29" s="171" t="s">
        <v>102</v>
      </c>
      <c r="B29" s="516">
        <v>324105.00488744403</v>
      </c>
      <c r="C29" s="516">
        <v>340549.47249587899</v>
      </c>
      <c r="D29" s="516">
        <v>354500.30730528099</v>
      </c>
      <c r="E29" s="517">
        <v>378795.59890396101</v>
      </c>
      <c r="F29" s="517">
        <v>399103.174849968</v>
      </c>
      <c r="G29" s="523">
        <v>5.3610907847838001E-2</v>
      </c>
      <c r="H29" s="518">
        <v>0.23140083871450601</v>
      </c>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row>
    <row r="30" spans="1:38" ht="18.75" customHeight="1" outlineLevel="1">
      <c r="A30" s="176" t="s">
        <v>103</v>
      </c>
      <c r="B30" s="524">
        <v>339129.80037825898</v>
      </c>
      <c r="C30" s="524">
        <v>356884.27324581402</v>
      </c>
      <c r="D30" s="524">
        <v>370998.12369559403</v>
      </c>
      <c r="E30" s="525">
        <v>394410.00005753402</v>
      </c>
      <c r="F30" s="525">
        <v>414192.85422166198</v>
      </c>
      <c r="G30" s="526">
        <v>5.0158094777621197E-2</v>
      </c>
      <c r="H30" s="527">
        <v>0.22134018821017601</v>
      </c>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row>
    <row r="31" spans="1:38" ht="27" customHeight="1" outlineLevel="1">
      <c r="A31" s="576" t="s">
        <v>104</v>
      </c>
      <c r="B31" s="576"/>
      <c r="C31" s="576"/>
      <c r="D31" s="576"/>
      <c r="E31" s="576"/>
      <c r="F31" s="576"/>
      <c r="G31" s="576"/>
      <c r="H31" s="576"/>
      <c r="I31" s="162"/>
      <c r="J31" s="162"/>
      <c r="K31" s="162"/>
      <c r="L31" s="162"/>
      <c r="M31" s="162"/>
      <c r="N31" s="162"/>
      <c r="O31" s="162"/>
      <c r="P31" s="162"/>
      <c r="Q31" s="162"/>
      <c r="R31" s="162"/>
      <c r="S31" s="162"/>
      <c r="T31" s="162"/>
      <c r="U31" s="162"/>
      <c r="V31" s="162"/>
      <c r="W31" s="162"/>
      <c r="X31" s="162"/>
      <c r="Y31" s="162"/>
      <c r="Z31" s="162"/>
      <c r="AA31" s="162"/>
      <c r="AB31" s="162"/>
      <c r="AC31" s="162"/>
    </row>
    <row r="32" spans="1:38" ht="16.5" customHeight="1" outlineLevel="1">
      <c r="A32" s="177"/>
      <c r="B32" s="178"/>
      <c r="C32" s="178"/>
      <c r="D32" s="178"/>
      <c r="E32" s="178"/>
      <c r="F32" s="178"/>
      <c r="G32" s="179"/>
      <c r="H32" s="161"/>
      <c r="I32" s="161"/>
      <c r="J32" s="161"/>
      <c r="K32" s="162"/>
      <c r="L32" s="162"/>
      <c r="M32" s="162"/>
      <c r="N32" s="162"/>
      <c r="O32" s="162"/>
      <c r="P32" s="162"/>
      <c r="Q32" s="162"/>
      <c r="R32" s="162"/>
      <c r="S32" s="162"/>
      <c r="T32" s="162"/>
      <c r="U32" s="162"/>
      <c r="V32" s="162"/>
      <c r="W32" s="162"/>
      <c r="X32" s="162"/>
      <c r="Y32" s="162"/>
      <c r="Z32" s="162"/>
      <c r="AA32" s="162"/>
      <c r="AB32" s="162"/>
      <c r="AC32" s="162"/>
      <c r="AD32" s="162"/>
    </row>
    <row r="33" spans="1:38" s="180" customFormat="1" ht="18.75" customHeight="1">
      <c r="A33" s="180" t="s">
        <v>105</v>
      </c>
    </row>
    <row r="34" spans="1:38" ht="18.75" customHeight="1" outlineLevel="1">
      <c r="A34" s="159" t="s">
        <v>95</v>
      </c>
      <c r="B34" s="512">
        <v>43830</v>
      </c>
      <c r="C34" s="512">
        <v>43921</v>
      </c>
      <c r="D34" s="512">
        <v>44012</v>
      </c>
      <c r="E34" s="512">
        <v>44104</v>
      </c>
      <c r="F34" s="512">
        <v>44196</v>
      </c>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row>
    <row r="35" spans="1:38" ht="18.600000000000001" customHeight="1" outlineLevel="1">
      <c r="A35" s="181" t="s">
        <v>33</v>
      </c>
      <c r="B35" s="541">
        <v>5.0026861566668098E-3</v>
      </c>
      <c r="C35" s="541">
        <v>5.8058408298992002E-3</v>
      </c>
      <c r="D35" s="541">
        <v>5.4909924323917796E-3</v>
      </c>
      <c r="E35" s="541">
        <v>6.5141743138142898E-3</v>
      </c>
      <c r="F35" s="543">
        <v>7.8613013555955905E-3</v>
      </c>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row>
    <row r="36" spans="1:38" ht="18.600000000000001" customHeight="1" outlineLevel="1">
      <c r="A36" s="171" t="s">
        <v>34</v>
      </c>
      <c r="B36" s="543">
        <v>4.2865520310874901E-3</v>
      </c>
      <c r="C36" s="543">
        <v>5.2374015904521204E-3</v>
      </c>
      <c r="D36" s="543">
        <v>5.4178105876532996E-3</v>
      </c>
      <c r="E36" s="543">
        <v>6.2948287184299801E-3</v>
      </c>
      <c r="F36" s="543">
        <v>6.7687245962757903E-3</v>
      </c>
      <c r="G36" s="182"/>
      <c r="H36" s="183"/>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row>
    <row r="37" spans="1:38" ht="18.600000000000001" customHeight="1" outlineLevel="1">
      <c r="A37" s="173" t="s">
        <v>98</v>
      </c>
      <c r="B37" s="543">
        <v>0.99071076181224604</v>
      </c>
      <c r="C37" s="543">
        <v>0.98895675757964896</v>
      </c>
      <c r="D37" s="543">
        <v>0.98909119697995496</v>
      </c>
      <c r="E37" s="543">
        <v>0.98719099696775603</v>
      </c>
      <c r="F37" s="543">
        <v>0.98536997404812898</v>
      </c>
      <c r="G37" s="184"/>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row>
    <row r="38" spans="1:38" ht="18.600000000000001" customHeight="1" outlineLevel="1">
      <c r="A38" s="185" t="s">
        <v>99</v>
      </c>
      <c r="B38" s="543">
        <v>0.202566224085102</v>
      </c>
      <c r="C38" s="543">
        <v>0.217840961279224</v>
      </c>
      <c r="D38" s="543">
        <v>0.223295794551543</v>
      </c>
      <c r="E38" s="543">
        <v>0.192944406897157</v>
      </c>
      <c r="F38" s="543">
        <v>0.21789380073033399</v>
      </c>
      <c r="G38" s="184"/>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row>
    <row r="39" spans="1:38" ht="18.600000000000001" customHeight="1" outlineLevel="1">
      <c r="A39" s="185" t="s">
        <v>100</v>
      </c>
      <c r="B39" s="543">
        <v>0.78814453772714399</v>
      </c>
      <c r="C39" s="543">
        <v>0.77111579630042404</v>
      </c>
      <c r="D39" s="543">
        <v>0.76579540242841204</v>
      </c>
      <c r="E39" s="543">
        <v>0.79424659007059895</v>
      </c>
      <c r="F39" s="543">
        <v>0.76747617331779505</v>
      </c>
      <c r="G39" s="184"/>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row>
    <row r="40" spans="1:38" ht="18.600000000000001" customHeight="1" outlineLevel="1">
      <c r="A40" s="186" t="s">
        <v>101</v>
      </c>
      <c r="B40" s="544">
        <v>1</v>
      </c>
      <c r="C40" s="544">
        <v>1</v>
      </c>
      <c r="D40" s="544">
        <v>1</v>
      </c>
      <c r="E40" s="544">
        <v>1</v>
      </c>
      <c r="F40" s="544">
        <v>1</v>
      </c>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row>
    <row r="41" spans="1:38">
      <c r="A41" s="162"/>
      <c r="B41" s="187"/>
      <c r="C41" s="187"/>
      <c r="D41" s="187"/>
      <c r="E41" s="187"/>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row>
    <row r="42" spans="1:38" s="188" customFormat="1" ht="18.75" customHeight="1">
      <c r="A42" s="188" t="s">
        <v>106</v>
      </c>
    </row>
    <row r="43" spans="1:38" ht="18.75" customHeight="1" outlineLevel="1">
      <c r="A43" s="159" t="s">
        <v>95</v>
      </c>
      <c r="B43" s="512">
        <v>44196</v>
      </c>
      <c r="C43" s="187"/>
      <c r="D43" s="187"/>
      <c r="E43" s="187"/>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row>
    <row r="44" spans="1:38" ht="18" customHeight="1" outlineLevel="1">
      <c r="A44" s="181" t="s">
        <v>36</v>
      </c>
      <c r="B44" s="545">
        <v>0.96356847005472901</v>
      </c>
      <c r="C44" s="187"/>
      <c r="D44" s="187"/>
      <c r="E44" s="187"/>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row>
    <row r="45" spans="1:38" ht="18" customHeight="1" outlineLevel="1">
      <c r="A45" s="181" t="s">
        <v>33</v>
      </c>
      <c r="B45" s="545">
        <v>2.8639923574518298E-4</v>
      </c>
      <c r="C45" s="189"/>
      <c r="D45" s="189"/>
      <c r="E45" s="189"/>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row>
    <row r="46" spans="1:38" ht="18" customHeight="1" outlineLevel="1">
      <c r="A46" s="171" t="s">
        <v>34</v>
      </c>
      <c r="B46" s="545">
        <v>2.4659499282051698E-4</v>
      </c>
      <c r="C46" s="189"/>
      <c r="D46" s="162"/>
      <c r="E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row>
    <row r="47" spans="1:38" ht="18" customHeight="1" outlineLevel="1">
      <c r="A47" s="173" t="s">
        <v>98</v>
      </c>
      <c r="B47" s="545">
        <v>3.5898535716705697E-2</v>
      </c>
      <c r="C47" s="190"/>
      <c r="D47" s="191"/>
      <c r="E47" s="191"/>
      <c r="N47" s="162"/>
      <c r="O47" s="162"/>
      <c r="P47" s="162"/>
      <c r="Q47" s="162"/>
      <c r="R47" s="162"/>
      <c r="S47" s="162"/>
      <c r="T47" s="162"/>
      <c r="U47" s="162"/>
      <c r="V47" s="162"/>
      <c r="W47" s="162"/>
      <c r="X47" s="162"/>
      <c r="Y47" s="162"/>
      <c r="Z47" s="162"/>
      <c r="AA47" s="162"/>
      <c r="AB47" s="162"/>
      <c r="AC47" s="162"/>
      <c r="AD47" s="162"/>
      <c r="AE47" s="162"/>
      <c r="AF47" s="162"/>
      <c r="AG47" s="162"/>
      <c r="AH47" s="162"/>
      <c r="AI47" s="162"/>
      <c r="AJ47" s="162"/>
      <c r="AK47" s="162"/>
      <c r="AL47" s="162"/>
    </row>
    <row r="48" spans="1:38" ht="18" customHeight="1" outlineLevel="1">
      <c r="A48" s="185" t="s">
        <v>99</v>
      </c>
      <c r="B48" s="546">
        <v>7.9382045261961603E-3</v>
      </c>
      <c r="C48" s="190"/>
      <c r="D48" s="191"/>
      <c r="E48" s="191"/>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row>
    <row r="49" spans="1:39" ht="18" customHeight="1" outlineLevel="1">
      <c r="A49" s="185" t="s">
        <v>100</v>
      </c>
      <c r="B49" s="546">
        <v>2.7960331190509499E-2</v>
      </c>
      <c r="C49" s="190"/>
      <c r="D49" s="191"/>
      <c r="E49" s="191"/>
      <c r="N49" s="162"/>
      <c r="O49" s="162"/>
      <c r="P49" s="162"/>
      <c r="Q49" s="162"/>
      <c r="R49" s="162"/>
      <c r="S49" s="162"/>
      <c r="T49" s="162"/>
      <c r="U49" s="162"/>
      <c r="V49" s="162"/>
      <c r="W49" s="162"/>
      <c r="X49" s="162"/>
      <c r="Y49" s="162"/>
      <c r="Z49" s="162"/>
      <c r="AA49" s="162"/>
      <c r="AB49" s="162"/>
      <c r="AC49" s="162"/>
      <c r="AD49" s="162"/>
      <c r="AE49" s="162"/>
      <c r="AF49" s="162"/>
      <c r="AG49" s="162"/>
      <c r="AH49" s="162"/>
      <c r="AI49" s="162"/>
      <c r="AJ49" s="162"/>
      <c r="AK49" s="162"/>
      <c r="AL49" s="162"/>
    </row>
    <row r="50" spans="1:39" ht="18" customHeight="1" outlineLevel="1">
      <c r="A50" s="192" t="s">
        <v>101</v>
      </c>
      <c r="B50" s="547">
        <v>3.64315299452714E-2</v>
      </c>
      <c r="C50" s="190"/>
      <c r="D50" s="191"/>
      <c r="E50" s="191"/>
      <c r="N50" s="162"/>
      <c r="O50" s="162"/>
      <c r="P50" s="162"/>
      <c r="Q50" s="162"/>
      <c r="R50" s="162"/>
      <c r="S50" s="162"/>
      <c r="T50" s="162"/>
      <c r="U50" s="162"/>
      <c r="V50" s="162"/>
      <c r="W50" s="162"/>
      <c r="X50" s="162"/>
      <c r="Y50" s="162"/>
      <c r="Z50" s="162"/>
      <c r="AA50" s="162"/>
      <c r="AB50" s="162"/>
      <c r="AC50" s="162"/>
      <c r="AD50" s="162"/>
      <c r="AE50" s="162"/>
      <c r="AF50" s="162"/>
      <c r="AG50" s="162"/>
      <c r="AH50" s="162"/>
      <c r="AI50" s="162"/>
      <c r="AJ50" s="162"/>
      <c r="AK50" s="162"/>
      <c r="AL50" s="162"/>
    </row>
    <row r="51" spans="1:39" ht="18" customHeight="1" outlineLevel="1">
      <c r="A51" s="176" t="s">
        <v>103</v>
      </c>
      <c r="B51" s="548">
        <v>1</v>
      </c>
      <c r="C51" s="191"/>
      <c r="D51" s="191"/>
      <c r="E51" s="191"/>
      <c r="N51" s="162"/>
      <c r="O51" s="162"/>
      <c r="P51" s="162"/>
      <c r="Q51" s="162"/>
      <c r="R51" s="162"/>
      <c r="S51" s="162"/>
      <c r="T51" s="162"/>
      <c r="U51" s="162"/>
      <c r="V51" s="162"/>
      <c r="W51" s="162"/>
      <c r="X51" s="162"/>
      <c r="Y51" s="162"/>
      <c r="Z51" s="162"/>
      <c r="AA51" s="162"/>
      <c r="AB51" s="162"/>
      <c r="AC51" s="162"/>
      <c r="AD51" s="162"/>
      <c r="AE51" s="162"/>
      <c r="AF51" s="162"/>
      <c r="AG51" s="162"/>
      <c r="AH51" s="162"/>
      <c r="AI51" s="162"/>
      <c r="AJ51" s="162"/>
      <c r="AK51" s="162"/>
      <c r="AL51" s="162"/>
    </row>
    <row r="52" spans="1:39" ht="18.75" customHeight="1" outlineLevel="1">
      <c r="C52" s="191"/>
      <c r="D52" s="191"/>
      <c r="E52" s="191"/>
      <c r="N52" s="162"/>
      <c r="O52" s="162"/>
      <c r="P52" s="162"/>
      <c r="Q52" s="162"/>
      <c r="R52" s="162"/>
      <c r="S52" s="162"/>
      <c r="T52" s="162"/>
      <c r="U52" s="162"/>
      <c r="V52" s="162"/>
      <c r="W52" s="162"/>
      <c r="X52" s="162"/>
      <c r="Y52" s="162"/>
      <c r="Z52" s="162"/>
      <c r="AA52" s="162"/>
      <c r="AB52" s="162"/>
      <c r="AC52" s="162"/>
      <c r="AD52" s="162"/>
      <c r="AE52" s="162"/>
      <c r="AF52" s="162"/>
      <c r="AG52" s="162"/>
      <c r="AH52" s="162"/>
      <c r="AI52" s="162"/>
      <c r="AJ52" s="162"/>
      <c r="AK52" s="162"/>
      <c r="AL52" s="162"/>
    </row>
    <row r="53" spans="1:39" ht="18.75" customHeight="1" outlineLevel="1">
      <c r="C53" s="191"/>
      <c r="D53" s="191"/>
      <c r="E53" s="191"/>
      <c r="N53" s="162"/>
      <c r="O53" s="162"/>
      <c r="P53" s="162"/>
      <c r="Q53" s="162"/>
      <c r="R53" s="162"/>
      <c r="S53" s="162"/>
      <c r="T53" s="162"/>
      <c r="U53" s="162"/>
      <c r="V53" s="162"/>
      <c r="W53" s="162"/>
      <c r="X53" s="162"/>
      <c r="Y53" s="162"/>
      <c r="Z53" s="162"/>
      <c r="AA53" s="162"/>
      <c r="AB53" s="162"/>
      <c r="AC53" s="162"/>
      <c r="AD53" s="162"/>
      <c r="AE53" s="162"/>
      <c r="AF53" s="162"/>
      <c r="AG53" s="162"/>
      <c r="AH53" s="162"/>
      <c r="AI53" s="162"/>
      <c r="AJ53" s="162"/>
      <c r="AK53" s="162"/>
      <c r="AL53" s="162"/>
    </row>
    <row r="54" spans="1:39" ht="18.75" customHeight="1" outlineLevel="1">
      <c r="C54" s="191"/>
      <c r="D54" s="191"/>
      <c r="E54" s="191"/>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row>
    <row r="55" spans="1:39" ht="18.75" customHeight="1" outlineLevel="1">
      <c r="C55" s="191"/>
      <c r="D55" s="191"/>
      <c r="E55" s="191"/>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row>
    <row r="56" spans="1:39" ht="18.75" customHeight="1">
      <c r="C56" s="191"/>
      <c r="D56" s="191"/>
      <c r="E56" s="191"/>
      <c r="O56" s="162"/>
      <c r="P56" s="162"/>
      <c r="Q56" s="162"/>
      <c r="R56" s="162"/>
      <c r="S56" s="162"/>
      <c r="T56" s="162"/>
      <c r="U56" s="162"/>
      <c r="V56" s="162"/>
      <c r="W56" s="162"/>
      <c r="X56" s="162"/>
      <c r="Y56" s="162"/>
      <c r="Z56" s="162"/>
      <c r="AA56" s="162"/>
      <c r="AB56" s="162"/>
      <c r="AC56" s="162"/>
      <c r="AD56" s="162"/>
      <c r="AE56" s="162"/>
      <c r="AF56" s="162"/>
      <c r="AG56" s="162"/>
      <c r="AH56" s="162"/>
      <c r="AI56" s="162"/>
      <c r="AJ56" s="162"/>
      <c r="AK56" s="162"/>
      <c r="AL56" s="162"/>
    </row>
    <row r="57" spans="1:39" s="578" customFormat="1" ht="24.6" customHeight="1">
      <c r="A57" s="578" t="s">
        <v>107</v>
      </c>
    </row>
    <row r="58" spans="1:39" ht="18.75" customHeight="1" outlineLevel="1" thickBot="1">
      <c r="A58" s="166"/>
      <c r="B58" s="166"/>
      <c r="C58" s="167"/>
      <c r="D58" s="167"/>
      <c r="E58" s="167"/>
      <c r="F58" s="168" t="s">
        <v>94</v>
      </c>
      <c r="G58" s="167"/>
      <c r="H58" s="167"/>
      <c r="J58" s="193"/>
      <c r="K58" s="194"/>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row>
    <row r="59" spans="1:39" ht="45.6" customHeight="1" outlineLevel="1">
      <c r="A59" s="159" t="s">
        <v>95</v>
      </c>
      <c r="B59" s="540">
        <v>43830</v>
      </c>
      <c r="C59" s="540">
        <v>43921</v>
      </c>
      <c r="D59" s="540">
        <v>44012</v>
      </c>
      <c r="E59" s="540">
        <v>44104</v>
      </c>
      <c r="F59" s="540">
        <v>44196</v>
      </c>
      <c r="G59" s="195" t="s">
        <v>96</v>
      </c>
      <c r="H59" s="169" t="s">
        <v>97</v>
      </c>
      <c r="I59" s="194"/>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row>
    <row r="60" spans="1:39" ht="18.600000000000001" customHeight="1" outlineLevel="1">
      <c r="A60" s="181" t="s">
        <v>33</v>
      </c>
      <c r="B60" s="513">
        <v>82.619626130100002</v>
      </c>
      <c r="C60" s="513">
        <v>86.574872590200002</v>
      </c>
      <c r="D60" s="513">
        <v>90.303657780199998</v>
      </c>
      <c r="E60" s="513">
        <v>101.27900101020001</v>
      </c>
      <c r="F60" s="513">
        <v>117.66554487019999</v>
      </c>
      <c r="G60" s="515">
        <v>0.161796065290471</v>
      </c>
      <c r="H60" s="515">
        <v>0.424183942504335</v>
      </c>
      <c r="I60" s="194"/>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row>
    <row r="61" spans="1:39" ht="18.600000000000001" customHeight="1" outlineLevel="1">
      <c r="A61" s="171" t="s">
        <v>34</v>
      </c>
      <c r="B61" s="516">
        <v>75.729534403599999</v>
      </c>
      <c r="C61" s="516">
        <v>84.557616893599999</v>
      </c>
      <c r="D61" s="516">
        <v>87.852512832599999</v>
      </c>
      <c r="E61" s="516">
        <v>96.7470461626</v>
      </c>
      <c r="F61" s="516">
        <v>100.7845935831</v>
      </c>
      <c r="G61" s="518">
        <v>4.1733030419494103E-2</v>
      </c>
      <c r="H61" s="518">
        <v>0.33084924365134999</v>
      </c>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row>
    <row r="62" spans="1:39" ht="18.600000000000001" customHeight="1" outlineLevel="1">
      <c r="A62" s="173" t="s">
        <v>98</v>
      </c>
      <c r="B62" s="516">
        <v>13505.263968360599</v>
      </c>
      <c r="C62" s="516">
        <v>14724.0814708706</v>
      </c>
      <c r="D62" s="516">
        <v>14857.9295937306</v>
      </c>
      <c r="E62" s="516">
        <v>15045.3962649406</v>
      </c>
      <c r="F62" s="516">
        <v>14449.8896591706</v>
      </c>
      <c r="G62" s="519">
        <v>-3.9580652797937703E-2</v>
      </c>
      <c r="H62" s="519">
        <v>6.9945000188298204E-2</v>
      </c>
      <c r="I62" s="162"/>
      <c r="J62" s="162"/>
      <c r="K62" s="162"/>
      <c r="L62" s="162"/>
      <c r="M62" s="162"/>
      <c r="N62" s="162"/>
      <c r="O62" s="162"/>
      <c r="P62" s="162"/>
      <c r="Q62" s="162"/>
      <c r="R62" s="162"/>
      <c r="S62" s="162"/>
      <c r="T62" s="162"/>
      <c r="U62" s="162"/>
      <c r="V62" s="162"/>
      <c r="W62" s="162"/>
      <c r="X62" s="162"/>
      <c r="Y62" s="162"/>
      <c r="Z62" s="162"/>
      <c r="AA62" s="162"/>
      <c r="AB62" s="162"/>
      <c r="AC62" s="162"/>
      <c r="AD62" s="162"/>
      <c r="AE62" s="162"/>
      <c r="AF62" s="162"/>
      <c r="AG62" s="162"/>
      <c r="AH62" s="162"/>
      <c r="AI62" s="162"/>
    </row>
    <row r="63" spans="1:39" s="198" customFormat="1" ht="18.600000000000001" customHeight="1" outlineLevel="1">
      <c r="A63" s="174" t="s">
        <v>99</v>
      </c>
      <c r="B63" s="516">
        <v>2557.9226052204999</v>
      </c>
      <c r="C63" s="516">
        <v>2733.2224726405002</v>
      </c>
      <c r="D63" s="516">
        <v>2910.2299229205</v>
      </c>
      <c r="E63" s="516">
        <v>2803.9776951704998</v>
      </c>
      <c r="F63" s="516">
        <v>3087.7805864004999</v>
      </c>
      <c r="G63" s="518">
        <v>0.10121438972885401</v>
      </c>
      <c r="H63" s="518">
        <v>0.20714386748786101</v>
      </c>
      <c r="I63" s="196"/>
      <c r="J63" s="196"/>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row>
    <row r="64" spans="1:39" s="198" customFormat="1" ht="18.600000000000001" customHeight="1" outlineLevel="1">
      <c r="A64" s="174" t="s">
        <v>100</v>
      </c>
      <c r="B64" s="516">
        <v>10947.3413631401</v>
      </c>
      <c r="C64" s="516">
        <v>11990.8589982301</v>
      </c>
      <c r="D64" s="516">
        <v>11947.6996708101</v>
      </c>
      <c r="E64" s="516">
        <v>12241.4185697701</v>
      </c>
      <c r="F64" s="516">
        <v>11362.109072770099</v>
      </c>
      <c r="G64" s="518">
        <v>-7.1830686287570902E-2</v>
      </c>
      <c r="H64" s="518">
        <v>3.7887528658467902E-2</v>
      </c>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row>
    <row r="65" spans="1:35" s="200" customFormat="1" ht="18.600000000000001" customHeight="1" outlineLevel="1">
      <c r="A65" s="175" t="s">
        <v>101</v>
      </c>
      <c r="B65" s="520">
        <v>13663.6131288943</v>
      </c>
      <c r="C65" s="520">
        <v>14895.2139603544</v>
      </c>
      <c r="D65" s="520">
        <v>15036.085764343399</v>
      </c>
      <c r="E65" s="520">
        <v>15243.4223121134</v>
      </c>
      <c r="F65" s="520">
        <v>14668.339797623899</v>
      </c>
      <c r="G65" s="522">
        <v>-3.7726601199817501E-2</v>
      </c>
      <c r="H65" s="522">
        <v>7.3533014968413898E-2</v>
      </c>
      <c r="I65" s="199"/>
      <c r="J65" s="199"/>
      <c r="K65" s="199"/>
      <c r="L65" s="199"/>
      <c r="M65" s="199"/>
      <c r="N65" s="199"/>
      <c r="O65" s="199"/>
      <c r="P65" s="199"/>
      <c r="Q65" s="199"/>
      <c r="R65" s="199"/>
      <c r="S65" s="199"/>
      <c r="T65" s="199"/>
      <c r="U65" s="199"/>
      <c r="V65" s="199"/>
      <c r="W65" s="199"/>
      <c r="X65" s="199"/>
      <c r="Y65" s="199"/>
      <c r="Z65" s="199"/>
      <c r="AA65" s="199"/>
      <c r="AB65" s="199"/>
      <c r="AC65" s="199"/>
      <c r="AD65" s="199"/>
      <c r="AE65" s="199"/>
      <c r="AF65" s="199"/>
      <c r="AG65" s="199"/>
      <c r="AH65" s="199"/>
      <c r="AI65" s="199"/>
    </row>
    <row r="66" spans="1:35" ht="18.600000000000001" customHeight="1" outlineLevel="1">
      <c r="A66" s="171" t="s">
        <v>102</v>
      </c>
      <c r="B66" s="516">
        <v>247542.167645785</v>
      </c>
      <c r="C66" s="516">
        <v>259426.962535956</v>
      </c>
      <c r="D66" s="516">
        <v>274649.10873952101</v>
      </c>
      <c r="E66" s="516">
        <v>294390.04961217102</v>
      </c>
      <c r="F66" s="516">
        <v>307360.37051384803</v>
      </c>
      <c r="G66" s="523">
        <v>4.4058285661365597E-2</v>
      </c>
      <c r="H66" s="518">
        <v>0.24164853785096899</v>
      </c>
      <c r="I66" s="162"/>
      <c r="J66" s="162"/>
      <c r="K66" s="162"/>
      <c r="L66" s="162"/>
      <c r="M66" s="162"/>
      <c r="N66" s="162"/>
      <c r="O66" s="162"/>
      <c r="P66" s="162"/>
      <c r="Q66" s="162"/>
      <c r="R66" s="162"/>
      <c r="S66" s="162"/>
      <c r="T66" s="162"/>
      <c r="U66" s="162"/>
      <c r="V66" s="162"/>
      <c r="W66" s="162"/>
      <c r="X66" s="162"/>
      <c r="Y66" s="162"/>
      <c r="Z66" s="162"/>
      <c r="AA66" s="162"/>
      <c r="AB66" s="162"/>
    </row>
    <row r="67" spans="1:35" ht="18.600000000000001" customHeight="1" outlineLevel="1">
      <c r="A67" s="176" t="s">
        <v>103</v>
      </c>
      <c r="B67" s="524">
        <v>261205.78077467901</v>
      </c>
      <c r="C67" s="524">
        <v>274322.17649630998</v>
      </c>
      <c r="D67" s="524">
        <v>289685.19450386398</v>
      </c>
      <c r="E67" s="524">
        <v>309633.471924285</v>
      </c>
      <c r="F67" s="524">
        <v>322028.71031147201</v>
      </c>
      <c r="G67" s="526">
        <v>4.0031971705623899E-2</v>
      </c>
      <c r="H67" s="527">
        <v>0.232854454278942</v>
      </c>
      <c r="I67" s="162"/>
      <c r="J67" s="162"/>
      <c r="K67" s="162"/>
      <c r="L67" s="162"/>
      <c r="M67" s="162"/>
      <c r="N67" s="162"/>
      <c r="O67" s="162"/>
      <c r="P67" s="162"/>
      <c r="Q67" s="162"/>
      <c r="R67" s="162"/>
      <c r="S67" s="162"/>
      <c r="T67" s="162"/>
      <c r="U67" s="162"/>
      <c r="V67" s="162"/>
      <c r="W67" s="162"/>
      <c r="X67" s="162"/>
      <c r="Y67" s="162"/>
      <c r="Z67" s="162"/>
      <c r="AA67" s="162"/>
      <c r="AB67" s="162"/>
      <c r="AC67" s="162"/>
      <c r="AD67" s="162"/>
      <c r="AE67" s="162"/>
      <c r="AF67" s="162"/>
      <c r="AG67" s="162"/>
      <c r="AH67" s="162"/>
    </row>
    <row r="68" spans="1:35" ht="26.45" customHeight="1" outlineLevel="1">
      <c r="A68" s="576" t="s">
        <v>104</v>
      </c>
      <c r="B68" s="576"/>
      <c r="C68" s="576"/>
      <c r="D68" s="576"/>
      <c r="E68" s="576"/>
      <c r="F68" s="576"/>
      <c r="G68" s="576"/>
      <c r="H68" s="576"/>
      <c r="I68" s="162"/>
      <c r="J68" s="162"/>
    </row>
    <row r="69" spans="1:35" s="201" customFormat="1" ht="13.9" customHeight="1"/>
    <row r="70" spans="1:35" s="202" customFormat="1" ht="18.600000000000001" customHeight="1" thickBot="1">
      <c r="A70" s="202" t="s">
        <v>108</v>
      </c>
    </row>
    <row r="71" spans="1:35" ht="18.75" customHeight="1" outlineLevel="1" thickBot="1">
      <c r="A71" s="159" t="s">
        <v>95</v>
      </c>
      <c r="B71" s="540">
        <v>43830</v>
      </c>
      <c r="C71" s="540">
        <v>43921</v>
      </c>
      <c r="D71" s="540">
        <v>44012</v>
      </c>
      <c r="E71" s="540">
        <v>44104</v>
      </c>
      <c r="F71" s="540">
        <v>44196</v>
      </c>
      <c r="H71" s="187"/>
    </row>
    <row r="72" spans="1:35" ht="18.600000000000001" customHeight="1" outlineLevel="1">
      <c r="A72" s="181" t="s">
        <v>33</v>
      </c>
      <c r="B72" s="541">
        <v>6.0466895067004802E-3</v>
      </c>
      <c r="C72" s="541">
        <v>5.81226109410919E-3</v>
      </c>
      <c r="D72" s="541">
        <v>6.0057956036900402E-3</v>
      </c>
      <c r="E72" s="541">
        <v>6.64411173137394E-3</v>
      </c>
      <c r="F72" s="541">
        <v>8.0217356901740502E-3</v>
      </c>
      <c r="H72" s="187"/>
    </row>
    <row r="73" spans="1:35" ht="18.600000000000001" customHeight="1" outlineLevel="1">
      <c r="A73" s="171" t="s">
        <v>34</v>
      </c>
      <c r="B73" s="541">
        <v>5.5424237856570701E-3</v>
      </c>
      <c r="C73" s="541">
        <v>5.6768313042472101E-3</v>
      </c>
      <c r="D73" s="541">
        <v>5.8427781145631401E-3</v>
      </c>
      <c r="E73" s="541">
        <v>6.3468061293374097E-3</v>
      </c>
      <c r="F73" s="541">
        <v>6.8708930235871603E-3</v>
      </c>
      <c r="H73" s="187"/>
    </row>
    <row r="74" spans="1:35" ht="18.600000000000001" customHeight="1" outlineLevel="1">
      <c r="A74" s="173" t="s">
        <v>98</v>
      </c>
      <c r="B74" s="541">
        <v>0.98841088670764199</v>
      </c>
      <c r="C74" s="541">
        <v>0.98851090760164395</v>
      </c>
      <c r="D74" s="541">
        <v>0.98815142628174701</v>
      </c>
      <c r="E74" s="541">
        <v>0.98700908213928895</v>
      </c>
      <c r="F74" s="541">
        <v>0.98510737128623904</v>
      </c>
      <c r="H74" s="187"/>
      <c r="I74" s="162"/>
      <c r="J74" s="162"/>
      <c r="K74" s="162"/>
      <c r="L74" s="162"/>
      <c r="M74" s="162"/>
      <c r="N74" s="162"/>
      <c r="O74" s="162"/>
      <c r="P74" s="162"/>
      <c r="Q74" s="162"/>
      <c r="R74" s="162"/>
      <c r="S74" s="162"/>
      <c r="T74" s="162"/>
      <c r="U74" s="162"/>
      <c r="V74" s="162"/>
      <c r="W74" s="162"/>
      <c r="X74" s="162"/>
      <c r="Y74" s="162"/>
      <c r="Z74" s="162"/>
      <c r="AA74" s="162"/>
      <c r="AB74" s="162"/>
    </row>
    <row r="75" spans="1:35" ht="18.600000000000001" customHeight="1" outlineLevel="1">
      <c r="A75" s="185" t="s">
        <v>99</v>
      </c>
      <c r="B75" s="541">
        <v>0.187206896235322</v>
      </c>
      <c r="C75" s="541">
        <v>0.183496690944846</v>
      </c>
      <c r="D75" s="541">
        <v>0.193549702265055</v>
      </c>
      <c r="E75" s="541">
        <v>0.183946730449256</v>
      </c>
      <c r="F75" s="541">
        <v>0.21050648055621701</v>
      </c>
      <c r="H75" s="187"/>
      <c r="I75" s="162"/>
      <c r="J75" s="162"/>
      <c r="K75" s="162"/>
      <c r="L75" s="162"/>
      <c r="M75" s="162"/>
      <c r="N75" s="162"/>
      <c r="O75" s="162"/>
      <c r="P75" s="162"/>
      <c r="Q75" s="162"/>
      <c r="R75" s="162"/>
      <c r="S75" s="162"/>
      <c r="T75" s="162"/>
      <c r="U75" s="162"/>
      <c r="V75" s="162"/>
      <c r="W75" s="162"/>
      <c r="X75" s="162"/>
      <c r="Y75" s="162"/>
      <c r="Z75" s="162"/>
      <c r="AA75" s="162"/>
      <c r="AB75" s="162"/>
    </row>
    <row r="76" spans="1:35" ht="18.600000000000001" customHeight="1" outlineLevel="1">
      <c r="A76" s="185" t="s">
        <v>100</v>
      </c>
      <c r="B76" s="541">
        <v>0.80120399047232005</v>
      </c>
      <c r="C76" s="541">
        <v>0.80501421665679795</v>
      </c>
      <c r="D76" s="541">
        <v>0.79460172401669205</v>
      </c>
      <c r="E76" s="541">
        <v>0.80306235169003204</v>
      </c>
      <c r="F76" s="541">
        <v>0.77460089073002203</v>
      </c>
      <c r="H76" s="187"/>
      <c r="I76" s="162"/>
      <c r="J76" s="162"/>
      <c r="K76" s="162"/>
      <c r="L76" s="162"/>
      <c r="M76" s="162"/>
      <c r="N76" s="162"/>
      <c r="O76" s="162"/>
      <c r="P76" s="162"/>
      <c r="Q76" s="162"/>
      <c r="R76" s="162"/>
      <c r="S76" s="162"/>
      <c r="T76" s="162"/>
      <c r="U76" s="162"/>
      <c r="V76" s="162"/>
      <c r="W76" s="162"/>
      <c r="X76" s="162"/>
      <c r="Y76" s="162"/>
      <c r="Z76" s="162"/>
      <c r="AA76" s="162"/>
      <c r="AB76" s="162"/>
    </row>
    <row r="77" spans="1:35" s="200" customFormat="1" ht="18.600000000000001" customHeight="1" outlineLevel="1">
      <c r="A77" s="186" t="s">
        <v>101</v>
      </c>
      <c r="B77" s="542">
        <v>1</v>
      </c>
      <c r="C77" s="542">
        <v>1</v>
      </c>
      <c r="D77" s="542">
        <v>1</v>
      </c>
      <c r="E77" s="542">
        <v>1</v>
      </c>
      <c r="F77" s="542">
        <v>1</v>
      </c>
      <c r="H77" s="203"/>
      <c r="I77" s="199"/>
      <c r="J77" s="199"/>
      <c r="K77" s="199"/>
      <c r="L77" s="199"/>
      <c r="M77" s="199"/>
      <c r="N77" s="199"/>
      <c r="O77" s="199"/>
      <c r="P77" s="199"/>
      <c r="Q77" s="199"/>
      <c r="R77" s="199"/>
      <c r="S77" s="199"/>
      <c r="T77" s="199"/>
      <c r="U77" s="199"/>
      <c r="V77" s="199"/>
      <c r="W77" s="199"/>
      <c r="X77" s="199"/>
      <c r="Y77" s="199"/>
      <c r="Z77" s="199"/>
      <c r="AA77" s="199"/>
      <c r="AB77" s="199"/>
      <c r="AC77" s="199"/>
      <c r="AD77" s="199"/>
      <c r="AE77" s="199"/>
    </row>
    <row r="78" spans="1:35" outlineLevel="1">
      <c r="J78" s="162"/>
    </row>
    <row r="79" spans="1:35" outlineLevel="1">
      <c r="J79" s="162"/>
    </row>
    <row r="80" spans="1:35" outlineLevel="1">
      <c r="C80" s="162"/>
    </row>
    <row r="81" spans="1:3" outlineLevel="1">
      <c r="C81" s="162"/>
    </row>
    <row r="82" spans="1:3" outlineLevel="1">
      <c r="C82" s="162"/>
    </row>
    <row r="83" spans="1:3" outlineLevel="1">
      <c r="C83" s="162"/>
    </row>
    <row r="84" spans="1:3" outlineLevel="1">
      <c r="C84" s="162"/>
    </row>
    <row r="85" spans="1:3" outlineLevel="1"/>
    <row r="86" spans="1:3" s="204" customFormat="1"/>
    <row r="87" spans="1:3" s="205" customFormat="1" ht="18" customHeight="1">
      <c r="A87" s="205" t="s">
        <v>109</v>
      </c>
    </row>
    <row r="88" spans="1:3" ht="18" customHeight="1" outlineLevel="1">
      <c r="A88" s="159" t="s">
        <v>95</v>
      </c>
      <c r="B88" s="512">
        <v>44196</v>
      </c>
    </row>
    <row r="89" spans="1:3" ht="18.600000000000001" customHeight="1" outlineLevel="1">
      <c r="A89" s="181" t="s">
        <v>36</v>
      </c>
      <c r="B89" s="549">
        <v>0.95445021102796601</v>
      </c>
    </row>
    <row r="90" spans="1:3" ht="18.600000000000001" customHeight="1" outlineLevel="1">
      <c r="A90" s="181" t="s">
        <v>33</v>
      </c>
      <c r="B90" s="549">
        <v>3.6538836787686397E-4</v>
      </c>
    </row>
    <row r="91" spans="1:3" ht="18.600000000000001" customHeight="1" outlineLevel="1">
      <c r="A91" s="171" t="s">
        <v>34</v>
      </c>
      <c r="B91" s="549">
        <v>3.1296772727381798E-4</v>
      </c>
    </row>
    <row r="92" spans="1:3" ht="18.600000000000001" customHeight="1" outlineLevel="1">
      <c r="A92" s="173" t="s">
        <v>98</v>
      </c>
      <c r="B92" s="550">
        <v>4.4871432876883603E-2</v>
      </c>
    </row>
    <row r="93" spans="1:3" ht="18.600000000000001" customHeight="1" outlineLevel="1">
      <c r="A93" s="185" t="s">
        <v>99</v>
      </c>
      <c r="B93" s="549">
        <v>9.5885257665813198E-3</v>
      </c>
      <c r="C93" s="189"/>
    </row>
    <row r="94" spans="1:3" ht="18.600000000000001" customHeight="1" outlineLevel="1">
      <c r="A94" s="185" t="s">
        <v>100</v>
      </c>
      <c r="B94" s="549">
        <v>3.5282907110302297E-2</v>
      </c>
      <c r="C94" s="206"/>
    </row>
    <row r="95" spans="1:3" ht="18.600000000000001" customHeight="1" outlineLevel="1">
      <c r="A95" s="207" t="s">
        <v>101</v>
      </c>
      <c r="B95" s="551">
        <v>4.5549788972034301E-2</v>
      </c>
    </row>
    <row r="96" spans="1:3" ht="18.600000000000001" customHeight="1" outlineLevel="1">
      <c r="A96" s="176" t="s">
        <v>103</v>
      </c>
      <c r="B96" s="552">
        <v>1</v>
      </c>
    </row>
    <row r="97" outlineLevel="1"/>
    <row r="98" ht="18.75" customHeight="1" outlineLevel="1"/>
    <row r="99" ht="18.75" customHeight="1" outlineLevel="1"/>
  </sheetData>
  <mergeCells count="4">
    <mergeCell ref="A31:H31"/>
    <mergeCell ref="A68:H68"/>
    <mergeCell ref="A1:XFD1"/>
    <mergeCell ref="A57:XFD57"/>
  </mergeCells>
  <conditionalFormatting sqref="G23:H30">
    <cfRule type="cellIs" dxfId="37" priority="2" operator="lessThan">
      <formula>0</formula>
    </cfRule>
  </conditionalFormatting>
  <conditionalFormatting sqref="G60:H67">
    <cfRule type="cellIs" dxfId="36" priority="3" operator="lessThan">
      <formula>0</formula>
    </cfRule>
  </conditionalFormatting>
  <conditionalFormatting sqref="E3:E18">
    <cfRule type="cellIs" dxfId="35" priority="4" operator="lessThan">
      <formula>0</formula>
    </cfRule>
  </conditionalFormatting>
  <conditionalFormatting sqref="E19">
    <cfRule type="cellIs" dxfId="34" priority="5" operator="lessThan">
      <formula>0</formula>
    </cfRule>
  </conditionalFormatting>
  <conditionalFormatting sqref="A1">
    <cfRule type="cellIs" dxfId="33" priority="6" operator="lessThan">
      <formula>0</formula>
    </cfRule>
  </conditionalFormatting>
  <conditionalFormatting sqref="A22:A30">
    <cfRule type="cellIs" dxfId="32" priority="7" operator="lessThan">
      <formula>0</formula>
    </cfRule>
  </conditionalFormatting>
  <conditionalFormatting sqref="A31:H31">
    <cfRule type="cellIs" dxfId="31" priority="8" operator="lessThan">
      <formula>0</formula>
    </cfRule>
  </conditionalFormatting>
  <conditionalFormatting sqref="F21">
    <cfRule type="cellIs" dxfId="30" priority="9" operator="lessThan">
      <formula>0</formula>
    </cfRule>
  </conditionalFormatting>
  <conditionalFormatting sqref="G22">
    <cfRule type="cellIs" dxfId="29" priority="10" operator="lessThan">
      <formula>0</formula>
    </cfRule>
  </conditionalFormatting>
  <conditionalFormatting sqref="H22">
    <cfRule type="cellIs" dxfId="28" priority="11" operator="lessThan">
      <formula>0</formula>
    </cfRule>
  </conditionalFormatting>
  <conditionalFormatting sqref="A33:AMJ33">
    <cfRule type="cellIs" dxfId="27" priority="12" operator="lessThan">
      <formula>0</formula>
    </cfRule>
  </conditionalFormatting>
  <conditionalFormatting sqref="A34:A40">
    <cfRule type="cellIs" dxfId="26" priority="13" operator="lessThan">
      <formula>0</formula>
    </cfRule>
  </conditionalFormatting>
  <conditionalFormatting sqref="A42:AMJ42">
    <cfRule type="cellIs" dxfId="25" priority="14" operator="lessThan">
      <formula>0</formula>
    </cfRule>
  </conditionalFormatting>
  <conditionalFormatting sqref="A43">
    <cfRule type="cellIs" dxfId="24" priority="15" operator="lessThan">
      <formula>0</formula>
    </cfRule>
  </conditionalFormatting>
  <conditionalFormatting sqref="A44:A51">
    <cfRule type="cellIs" dxfId="23" priority="16" operator="lessThan">
      <formula>0</formula>
    </cfRule>
  </conditionalFormatting>
  <conditionalFormatting sqref="A57">
    <cfRule type="cellIs" dxfId="22" priority="17" operator="lessThan">
      <formula>0</formula>
    </cfRule>
  </conditionalFormatting>
  <conditionalFormatting sqref="F58">
    <cfRule type="cellIs" dxfId="21" priority="18" operator="lessThan">
      <formula>0</formula>
    </cfRule>
  </conditionalFormatting>
  <conditionalFormatting sqref="A59">
    <cfRule type="cellIs" dxfId="20" priority="19" operator="lessThan">
      <formula>0</formula>
    </cfRule>
  </conditionalFormatting>
  <conditionalFormatting sqref="G59">
    <cfRule type="cellIs" dxfId="19" priority="20" operator="lessThan">
      <formula>0</formula>
    </cfRule>
  </conditionalFormatting>
  <conditionalFormatting sqref="H59">
    <cfRule type="cellIs" dxfId="18" priority="21" operator="lessThan">
      <formula>0</formula>
    </cfRule>
  </conditionalFormatting>
  <conditionalFormatting sqref="A60:A67">
    <cfRule type="cellIs" dxfId="17" priority="22" operator="lessThan">
      <formula>0</formula>
    </cfRule>
  </conditionalFormatting>
  <conditionalFormatting sqref="A68:H68">
    <cfRule type="cellIs" dxfId="16" priority="23" operator="lessThan">
      <formula>0</formula>
    </cfRule>
  </conditionalFormatting>
  <conditionalFormatting sqref="A70:AMJ70">
    <cfRule type="cellIs" dxfId="15" priority="24" operator="lessThan">
      <formula>0</formula>
    </cfRule>
  </conditionalFormatting>
  <conditionalFormatting sqref="A71:A77">
    <cfRule type="cellIs" dxfId="14" priority="25" operator="lessThan">
      <formula>0</formula>
    </cfRule>
  </conditionalFormatting>
  <conditionalFormatting sqref="A87:AMJ87">
    <cfRule type="cellIs" dxfId="13" priority="26" operator="lessThan">
      <formula>0</formula>
    </cfRule>
  </conditionalFormatting>
  <conditionalFormatting sqref="A88:A96">
    <cfRule type="cellIs" dxfId="12" priority="27" operator="lessThan">
      <formula>0</formula>
    </cfRule>
  </conditionalFormatting>
  <pageMargins left="0.75" right="0.75" top="1" bottom="1" header="0.51180555555555496" footer="0.51180555555555496"/>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14"/>
  <sheetViews>
    <sheetView zoomScaleNormal="100" workbookViewId="0">
      <pane ySplit="1" topLeftCell="A2" activePane="bottomLeft" state="frozen"/>
      <selection pane="bottomLeft" sqref="A1:L1"/>
    </sheetView>
  </sheetViews>
  <sheetFormatPr defaultColWidth="9.140625" defaultRowHeight="12.75" outlineLevelRow="1"/>
  <cols>
    <col min="1" max="1" width="40.85546875" style="208" customWidth="1"/>
    <col min="2" max="12" width="12" style="208" customWidth="1"/>
    <col min="13" max="248" width="9.140625" style="208"/>
    <col min="249" max="249" width="44.42578125" style="208" customWidth="1"/>
    <col min="250" max="256" width="12.7109375" style="208" customWidth="1"/>
    <col min="257" max="257" width="20.5703125" style="208" customWidth="1"/>
    <col min="258" max="504" width="9.140625" style="208"/>
    <col min="505" max="505" width="44.42578125" style="208" customWidth="1"/>
    <col min="506" max="512" width="12.7109375" style="208" customWidth="1"/>
    <col min="513" max="513" width="20.5703125" style="208" customWidth="1"/>
    <col min="514" max="760" width="9.140625" style="208"/>
    <col min="761" max="761" width="44.42578125" style="208" customWidth="1"/>
    <col min="762" max="768" width="12.7109375" style="208" customWidth="1"/>
    <col min="769" max="769" width="20.5703125" style="208" customWidth="1"/>
    <col min="770" max="1016" width="9.140625" style="208"/>
    <col min="1017" max="1017" width="44.42578125" style="208" customWidth="1"/>
    <col min="1018" max="1024" width="12.7109375" style="208" customWidth="1"/>
  </cols>
  <sheetData>
    <row r="1" spans="1:22" s="209" customFormat="1" ht="24.6" customHeight="1" thickBot="1">
      <c r="A1" s="579" t="s">
        <v>234</v>
      </c>
      <c r="B1" s="579"/>
      <c r="C1" s="579"/>
      <c r="D1" s="579"/>
      <c r="E1" s="579"/>
      <c r="F1" s="579"/>
      <c r="G1" s="579"/>
      <c r="H1" s="579"/>
      <c r="I1" s="579"/>
      <c r="J1" s="579"/>
      <c r="K1" s="579"/>
      <c r="L1" s="579"/>
    </row>
    <row r="2" spans="1:22" s="212" customFormat="1" ht="18.75" customHeight="1" thickBot="1">
      <c r="A2" s="580" t="s">
        <v>110</v>
      </c>
      <c r="B2" s="210">
        <v>40543</v>
      </c>
      <c r="C2" s="210">
        <v>40908</v>
      </c>
      <c r="D2" s="210">
        <v>41274</v>
      </c>
      <c r="E2" s="210">
        <v>41639</v>
      </c>
      <c r="F2" s="211">
        <v>42004</v>
      </c>
      <c r="G2" s="211">
        <v>42369</v>
      </c>
      <c r="H2" s="211">
        <v>42735</v>
      </c>
      <c r="I2" s="211">
        <v>43100</v>
      </c>
      <c r="J2" s="211">
        <v>43465</v>
      </c>
      <c r="K2" s="211">
        <v>43830</v>
      </c>
      <c r="L2" s="211">
        <v>44196</v>
      </c>
    </row>
    <row r="3" spans="1:22" s="212" customFormat="1" ht="18.75" customHeight="1">
      <c r="A3" s="580"/>
      <c r="B3" s="213">
        <v>2010</v>
      </c>
      <c r="C3" s="213">
        <v>2011</v>
      </c>
      <c r="D3" s="213">
        <v>2012</v>
      </c>
      <c r="E3" s="213">
        <v>2013</v>
      </c>
      <c r="F3" s="214">
        <v>2014</v>
      </c>
      <c r="G3" s="214">
        <v>2015</v>
      </c>
      <c r="H3" s="214">
        <v>2016</v>
      </c>
      <c r="I3" s="214">
        <v>2017</v>
      </c>
      <c r="J3" s="214">
        <v>2018</v>
      </c>
      <c r="K3" s="214">
        <v>2019</v>
      </c>
      <c r="L3" s="214">
        <v>2020</v>
      </c>
    </row>
    <row r="4" spans="1:22" s="212" customFormat="1" ht="18.75" customHeight="1">
      <c r="A4" s="215" t="s">
        <v>111</v>
      </c>
      <c r="B4" s="216">
        <v>105.866588326398</v>
      </c>
      <c r="C4" s="216">
        <v>126.789598825399</v>
      </c>
      <c r="D4" s="216">
        <v>157.20112</v>
      </c>
      <c r="E4" s="216">
        <v>177.52299076724699</v>
      </c>
      <c r="F4" s="217">
        <v>206.358013450415</v>
      </c>
      <c r="G4" s="218">
        <v>236.17500047807701</v>
      </c>
      <c r="H4" s="218">
        <v>230.18800296866499</v>
      </c>
      <c r="I4" s="218">
        <v>275.52231110460201</v>
      </c>
      <c r="J4" s="218">
        <v>296.76538148438101</v>
      </c>
      <c r="K4" s="218">
        <v>339.12980037825901</v>
      </c>
      <c r="L4" s="218">
        <v>414.192854221662</v>
      </c>
      <c r="M4" s="219"/>
      <c r="N4" s="219"/>
      <c r="O4" s="219"/>
      <c r="P4" s="220"/>
    </row>
    <row r="5" spans="1:22" s="212" customFormat="1" ht="18.75" customHeight="1">
      <c r="A5" s="221" t="s">
        <v>112</v>
      </c>
      <c r="B5" s="222">
        <v>942.08799999999997</v>
      </c>
      <c r="C5" s="222">
        <v>1054.28</v>
      </c>
      <c r="D5" s="222">
        <v>1127.192</v>
      </c>
      <c r="E5" s="222">
        <v>1278.095</v>
      </c>
      <c r="F5" s="218">
        <v>1316.8520000000001</v>
      </c>
      <c r="G5" s="218">
        <v>1220.33459324096</v>
      </c>
      <c r="H5" s="218">
        <v>1256.29862238085</v>
      </c>
      <c r="I5" s="218">
        <v>1333.8309999999999</v>
      </c>
      <c r="J5" s="218">
        <v>1359.703</v>
      </c>
      <c r="K5" s="218">
        <v>1493.298</v>
      </c>
      <c r="L5" s="218">
        <v>1822.8140000000001</v>
      </c>
      <c r="M5" s="219"/>
      <c r="N5" s="219"/>
      <c r="O5" s="219"/>
      <c r="P5" s="220"/>
    </row>
    <row r="6" spans="1:22" ht="18.75" customHeight="1" outlineLevel="1">
      <c r="A6" s="221" t="s">
        <v>113</v>
      </c>
      <c r="B6" s="222">
        <v>1082.569</v>
      </c>
      <c r="C6" s="222">
        <v>1302.079</v>
      </c>
      <c r="D6" s="222">
        <v>1411.2380000000001</v>
      </c>
      <c r="E6" s="222">
        <v>1454.931</v>
      </c>
      <c r="F6" s="218" t="s">
        <v>53</v>
      </c>
      <c r="G6" s="218" t="s">
        <v>53</v>
      </c>
      <c r="H6" s="218" t="s">
        <v>53</v>
      </c>
      <c r="I6" s="218" t="s">
        <v>53</v>
      </c>
      <c r="J6" s="218" t="s">
        <v>53</v>
      </c>
      <c r="K6" s="218" t="s">
        <v>53</v>
      </c>
      <c r="L6" s="218" t="s">
        <v>53</v>
      </c>
      <c r="M6" s="219"/>
    </row>
    <row r="7" spans="1:22" s="212" customFormat="1" ht="18.75" customHeight="1">
      <c r="A7" s="221" t="s">
        <v>114</v>
      </c>
      <c r="B7" s="222">
        <v>1079.346</v>
      </c>
      <c r="C7" s="222">
        <v>1299.991</v>
      </c>
      <c r="D7" s="222">
        <v>1404.6690000000001</v>
      </c>
      <c r="E7" s="222">
        <v>1465.1980000000001</v>
      </c>
      <c r="F7" s="218">
        <v>1586.915</v>
      </c>
      <c r="G7" s="218">
        <v>1988.5440000000001</v>
      </c>
      <c r="H7" s="218">
        <v>2385.3670000000002</v>
      </c>
      <c r="I7" s="218">
        <v>2983.8820000000001</v>
      </c>
      <c r="J7" s="218">
        <v>3558.7060000000001</v>
      </c>
      <c r="K7" s="218">
        <v>3978.4003333333299</v>
      </c>
      <c r="L7" s="218">
        <v>4194.1019999999999</v>
      </c>
      <c r="M7" s="219"/>
    </row>
    <row r="8" spans="1:22" s="228" customFormat="1" ht="18" customHeight="1">
      <c r="A8" s="223" t="s">
        <v>115</v>
      </c>
      <c r="B8" s="224">
        <f t="shared" ref="B8:J8" si="0">B4/B5</f>
        <v>0.11237441547540995</v>
      </c>
      <c r="C8" s="225">
        <f t="shared" si="0"/>
        <v>0.12026178892267614</v>
      </c>
      <c r="D8" s="225">
        <f t="shared" si="0"/>
        <v>0.13946259377284437</v>
      </c>
      <c r="E8" s="224">
        <f t="shared" si="0"/>
        <v>0.13889655367343351</v>
      </c>
      <c r="F8" s="226">
        <f t="shared" si="0"/>
        <v>0.15670554735871228</v>
      </c>
      <c r="G8" s="226">
        <f t="shared" si="0"/>
        <v>0.19353298823631995</v>
      </c>
      <c r="H8" s="227">
        <f t="shared" si="0"/>
        <v>0.18322713952549646</v>
      </c>
      <c r="I8" s="226">
        <f t="shared" si="0"/>
        <v>0.20656463307915474</v>
      </c>
      <c r="J8" s="226">
        <f t="shared" si="0"/>
        <v>0.21825750291378412</v>
      </c>
      <c r="K8" s="226">
        <v>0.22692464192969999</v>
      </c>
      <c r="L8" s="226">
        <f>L4/L5</f>
        <v>0.22722716317828479</v>
      </c>
      <c r="M8" s="219"/>
    </row>
    <row r="9" spans="1:22" s="228" customFormat="1" ht="18" customHeight="1" thickBot="1">
      <c r="A9" s="229" t="s">
        <v>116</v>
      </c>
      <c r="B9" s="230">
        <f t="shared" ref="B9:J9" si="1">B4/B7</f>
        <v>9.8084014140412804E-2</v>
      </c>
      <c r="C9" s="230">
        <f t="shared" si="1"/>
        <v>9.7531135850478193E-2</v>
      </c>
      <c r="D9" s="231">
        <f t="shared" si="1"/>
        <v>0.11191328348529084</v>
      </c>
      <c r="E9" s="231">
        <f t="shared" si="1"/>
        <v>0.12115972774140217</v>
      </c>
      <c r="F9" s="232">
        <f t="shared" si="1"/>
        <v>0.13003721903845827</v>
      </c>
      <c r="G9" s="233">
        <f t="shared" si="1"/>
        <v>0.11876780221009794</v>
      </c>
      <c r="H9" s="233">
        <f t="shared" si="1"/>
        <v>9.6500036668850112E-2</v>
      </c>
      <c r="I9" s="233">
        <f t="shared" si="1"/>
        <v>9.2336865567942031E-2</v>
      </c>
      <c r="J9" s="233">
        <f t="shared" si="1"/>
        <v>8.3391373573535155E-2</v>
      </c>
      <c r="K9" s="232">
        <v>8.53250319728803E-2</v>
      </c>
      <c r="L9" s="232">
        <f>L4/L7</f>
        <v>9.8756027922463976E-2</v>
      </c>
      <c r="M9" s="219"/>
    </row>
    <row r="10" spans="1:22">
      <c r="A10" s="581" t="s">
        <v>117</v>
      </c>
      <c r="B10" s="581"/>
      <c r="C10" s="581"/>
      <c r="D10" s="581"/>
      <c r="E10" s="581"/>
      <c r="F10" s="581"/>
      <c r="G10" s="581"/>
      <c r="H10" s="581"/>
      <c r="I10" s="581"/>
      <c r="J10" s="581"/>
      <c r="K10" s="581"/>
      <c r="L10" s="581"/>
      <c r="M10" s="510"/>
      <c r="N10" s="510"/>
      <c r="O10" s="510"/>
      <c r="P10" s="510"/>
      <c r="Q10" s="510"/>
      <c r="R10" s="510"/>
      <c r="S10" s="510"/>
      <c r="T10" s="510"/>
      <c r="U10" s="510"/>
      <c r="V10" s="510"/>
    </row>
    <row r="11" spans="1:22">
      <c r="A11" s="582" t="s">
        <v>118</v>
      </c>
      <c r="B11" s="582"/>
      <c r="C11" s="582"/>
      <c r="D11" s="582"/>
      <c r="E11" s="582"/>
      <c r="F11" s="582"/>
      <c r="G11" s="582"/>
      <c r="H11" s="582"/>
      <c r="I11" s="582"/>
      <c r="J11" s="582"/>
      <c r="K11" s="582"/>
      <c r="L11" s="582"/>
      <c r="M11" s="511"/>
      <c r="N11" s="511"/>
      <c r="O11" s="511"/>
      <c r="P11" s="511"/>
      <c r="Q11" s="511"/>
      <c r="R11" s="511"/>
      <c r="S11" s="511"/>
      <c r="T11" s="511"/>
      <c r="U11" s="511"/>
      <c r="V11" s="511"/>
    </row>
    <row r="12" spans="1:22">
      <c r="A12" s="582" t="s">
        <v>119</v>
      </c>
      <c r="B12" s="582"/>
      <c r="C12" s="582"/>
      <c r="D12" s="582"/>
      <c r="E12" s="582"/>
      <c r="F12" s="582"/>
      <c r="G12" s="582"/>
      <c r="H12" s="582"/>
      <c r="I12" s="582"/>
      <c r="J12" s="582"/>
      <c r="K12" s="582"/>
      <c r="L12" s="582"/>
      <c r="M12" s="511"/>
      <c r="N12" s="511"/>
      <c r="O12" s="511"/>
      <c r="P12" s="511"/>
      <c r="Q12" s="511"/>
      <c r="R12" s="511"/>
      <c r="S12" s="511"/>
      <c r="T12" s="511"/>
      <c r="U12" s="511"/>
      <c r="V12" s="511"/>
    </row>
    <row r="13" spans="1:22">
      <c r="A13" s="582" t="s">
        <v>120</v>
      </c>
      <c r="B13" s="582"/>
      <c r="C13" s="582"/>
      <c r="D13" s="582"/>
      <c r="E13" s="582"/>
      <c r="F13" s="582"/>
      <c r="G13" s="582"/>
      <c r="H13" s="582"/>
      <c r="I13" s="582"/>
      <c r="J13" s="582"/>
      <c r="K13" s="582"/>
      <c r="L13" s="582"/>
      <c r="M13" s="511"/>
      <c r="N13" s="511"/>
      <c r="O13" s="511"/>
      <c r="P13" s="511"/>
      <c r="Q13" s="511"/>
      <c r="R13" s="511"/>
      <c r="S13" s="511"/>
      <c r="T13" s="511"/>
      <c r="U13" s="511"/>
      <c r="V13" s="511"/>
    </row>
    <row r="14" spans="1:22">
      <c r="A14" s="582"/>
      <c r="B14" s="582"/>
      <c r="C14" s="582"/>
      <c r="D14" s="582"/>
      <c r="E14" s="582"/>
      <c r="F14" s="582"/>
      <c r="G14" s="582"/>
      <c r="H14" s="582"/>
      <c r="I14" s="582"/>
    </row>
  </sheetData>
  <mergeCells count="7">
    <mergeCell ref="A1:L1"/>
    <mergeCell ref="A2:A3"/>
    <mergeCell ref="A10:L10"/>
    <mergeCell ref="A11:L11"/>
    <mergeCell ref="A14:I14"/>
    <mergeCell ref="A12:L12"/>
    <mergeCell ref="A13:L13"/>
  </mergeCells>
  <pageMargins left="0.75" right="0.75" top="1" bottom="1" header="0.51180555555555496" footer="0.51180555555555496"/>
  <pageSetup paperSize="9"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42"/>
  <sheetViews>
    <sheetView zoomScaleNormal="100" workbookViewId="0">
      <pane xSplit="1" ySplit="2" topLeftCell="J3" activePane="bottomRight" state="frozen"/>
      <selection pane="topRight" activeCell="B1" sqref="B1"/>
      <selection pane="bottomLeft" activeCell="A3" sqref="A3"/>
      <selection pane="bottomRight" sqref="A1:U1"/>
    </sheetView>
  </sheetViews>
  <sheetFormatPr defaultColWidth="9.140625" defaultRowHeight="12.75" outlineLevelRow="1" outlineLevelCol="1"/>
  <cols>
    <col min="1" max="1" width="20.5703125" style="234" customWidth="1"/>
    <col min="2" max="9" width="15" style="234" hidden="1" customWidth="1" outlineLevel="1"/>
    <col min="10" max="10" width="15" style="234" customWidth="1" collapsed="1"/>
    <col min="11" max="11" width="15" style="234" customWidth="1"/>
    <col min="12" max="15" width="13.85546875" style="234" hidden="1" customWidth="1" outlineLevel="1"/>
    <col min="16" max="19" width="13.85546875" style="235" hidden="1" customWidth="1" outlineLevel="1"/>
    <col min="20" max="20" width="15.28515625" style="235" customWidth="1" collapsed="1"/>
    <col min="21" max="21" width="15.28515625" style="235" customWidth="1"/>
    <col min="22" max="32" width="9.28515625" style="235" customWidth="1"/>
    <col min="33" max="258" width="9.140625" style="235"/>
    <col min="259" max="259" width="11" style="235" customWidth="1"/>
    <col min="260" max="265" width="11.42578125" style="235" customWidth="1"/>
    <col min="266" max="271" width="9.28515625" style="235" customWidth="1"/>
    <col min="272" max="273" width="15.140625" style="235" customWidth="1"/>
    <col min="274" max="288" width="10.5703125" style="235" customWidth="1"/>
    <col min="289" max="514" width="9.140625" style="235"/>
    <col min="515" max="515" width="11" style="235" customWidth="1"/>
    <col min="516" max="521" width="11.42578125" style="235" customWidth="1"/>
    <col min="522" max="527" width="9.28515625" style="235" customWidth="1"/>
    <col min="528" max="529" width="15.140625" style="235" customWidth="1"/>
    <col min="530" max="544" width="10.5703125" style="235" customWidth="1"/>
    <col min="545" max="770" width="9.140625" style="235"/>
    <col min="771" max="771" width="11" style="235" customWidth="1"/>
    <col min="772" max="777" width="11.42578125" style="235" customWidth="1"/>
    <col min="778" max="783" width="9.28515625" style="235" customWidth="1"/>
    <col min="784" max="785" width="15.140625" style="235" customWidth="1"/>
    <col min="786" max="800" width="10.5703125" style="235" customWidth="1"/>
    <col min="801" max="1024" width="9.140625" style="235"/>
  </cols>
  <sheetData>
    <row r="1" spans="1:21" s="236" customFormat="1" ht="45" customHeight="1" thickBot="1">
      <c r="A1" s="587" t="s">
        <v>232</v>
      </c>
      <c r="B1" s="587"/>
      <c r="C1" s="587"/>
      <c r="D1" s="587"/>
      <c r="E1" s="587"/>
      <c r="F1" s="587"/>
      <c r="G1" s="587"/>
      <c r="H1" s="587"/>
      <c r="I1" s="587"/>
      <c r="J1" s="587"/>
      <c r="K1" s="587"/>
      <c r="L1" s="587"/>
      <c r="M1" s="587"/>
      <c r="N1" s="587"/>
      <c r="O1" s="587"/>
      <c r="P1" s="587"/>
      <c r="Q1" s="587"/>
      <c r="R1" s="587"/>
      <c r="S1" s="587"/>
      <c r="T1" s="587"/>
      <c r="U1" s="587"/>
    </row>
    <row r="2" spans="1:21" ht="28.5" customHeight="1" thickBot="1">
      <c r="A2" s="583" t="s">
        <v>121</v>
      </c>
      <c r="B2" s="584" t="s">
        <v>122</v>
      </c>
      <c r="C2" s="585"/>
      <c r="D2" s="585"/>
      <c r="E2" s="585"/>
      <c r="F2" s="585"/>
      <c r="G2" s="585"/>
      <c r="H2" s="585"/>
      <c r="I2" s="585"/>
      <c r="J2" s="585"/>
      <c r="K2" s="586"/>
      <c r="L2" s="584" t="s">
        <v>123</v>
      </c>
      <c r="M2" s="585"/>
      <c r="N2" s="585"/>
      <c r="O2" s="585"/>
      <c r="P2" s="585"/>
      <c r="Q2" s="585"/>
      <c r="R2" s="585"/>
      <c r="S2" s="585"/>
      <c r="T2" s="585"/>
      <c r="U2" s="586"/>
    </row>
    <row r="3" spans="1:21" ht="17.45" customHeight="1" thickBot="1">
      <c r="A3" s="583"/>
      <c r="B3" s="237">
        <v>2011</v>
      </c>
      <c r="C3" s="4">
        <v>2012</v>
      </c>
      <c r="D3" s="4">
        <v>2013</v>
      </c>
      <c r="E3" s="4">
        <v>2014</v>
      </c>
      <c r="F3" s="4">
        <v>2015</v>
      </c>
      <c r="G3" s="4">
        <v>2016</v>
      </c>
      <c r="H3" s="4">
        <v>2017</v>
      </c>
      <c r="I3" s="4">
        <v>2018</v>
      </c>
      <c r="J3" s="238">
        <v>2019</v>
      </c>
      <c r="K3" s="239">
        <v>2020</v>
      </c>
      <c r="L3" s="4">
        <v>2011</v>
      </c>
      <c r="M3" s="4">
        <v>2012</v>
      </c>
      <c r="N3" s="4">
        <v>2013</v>
      </c>
      <c r="O3" s="4">
        <v>2014</v>
      </c>
      <c r="P3" s="239">
        <v>2015</v>
      </c>
      <c r="Q3" s="239">
        <v>2016</v>
      </c>
      <c r="R3" s="239">
        <v>2017</v>
      </c>
      <c r="S3" s="239">
        <v>2018</v>
      </c>
      <c r="T3" s="239">
        <v>2019</v>
      </c>
      <c r="U3" s="239">
        <v>2020</v>
      </c>
    </row>
    <row r="4" spans="1:21" ht="17.45" customHeight="1" outlineLevel="1">
      <c r="A4" s="240" t="s">
        <v>124</v>
      </c>
      <c r="B4" s="241">
        <v>-448.520646714755</v>
      </c>
      <c r="C4" s="242">
        <v>-7987.1377224534399</v>
      </c>
      <c r="D4" s="242">
        <v>-362.77349086077299</v>
      </c>
      <c r="E4" s="242">
        <v>-10445.9286059887</v>
      </c>
      <c r="F4" s="242">
        <v>679.95037201000002</v>
      </c>
      <c r="G4" s="242">
        <v>-119.265932559584</v>
      </c>
      <c r="H4" s="242">
        <v>-295.87270367723499</v>
      </c>
      <c r="I4" s="242">
        <v>1782.9667985599999</v>
      </c>
      <c r="J4" s="243">
        <v>-1313.6296789949999</v>
      </c>
      <c r="K4" s="244">
        <v>-1268.0229779900001</v>
      </c>
      <c r="L4" s="245">
        <v>31</v>
      </c>
      <c r="M4" s="246">
        <v>38</v>
      </c>
      <c r="N4" s="246">
        <v>41</v>
      </c>
      <c r="O4" s="246">
        <v>29</v>
      </c>
      <c r="P4" s="246">
        <v>24</v>
      </c>
      <c r="Q4" s="246">
        <v>21</v>
      </c>
      <c r="R4" s="246">
        <v>17</v>
      </c>
      <c r="S4" s="246">
        <v>17</v>
      </c>
      <c r="T4" s="246">
        <v>17</v>
      </c>
      <c r="U4" s="246">
        <v>17</v>
      </c>
    </row>
    <row r="5" spans="1:21" ht="17.45" customHeight="1" outlineLevel="1">
      <c r="A5" s="509" t="s">
        <v>125</v>
      </c>
      <c r="B5" s="247">
        <v>-3089.91928574333</v>
      </c>
      <c r="C5" s="248">
        <v>-7951.9935603306303</v>
      </c>
      <c r="D5" s="248">
        <v>-1391.73103458831</v>
      </c>
      <c r="E5" s="248">
        <v>-2843.7982728565698</v>
      </c>
      <c r="F5" s="248">
        <v>-1271.2926679300001</v>
      </c>
      <c r="G5" s="248">
        <v>-217.19840537862501</v>
      </c>
      <c r="H5" s="248">
        <v>-551.20216965396503</v>
      </c>
      <c r="I5" s="248">
        <v>1586.6355764499999</v>
      </c>
      <c r="J5" s="249">
        <v>-571.91654324000001</v>
      </c>
      <c r="K5" s="250">
        <v>2721.9649558450001</v>
      </c>
      <c r="L5" s="251">
        <v>34</v>
      </c>
      <c r="M5" s="252">
        <v>38</v>
      </c>
      <c r="N5" s="252">
        <v>41</v>
      </c>
      <c r="O5" s="252">
        <v>30</v>
      </c>
      <c r="P5" s="252">
        <v>24</v>
      </c>
      <c r="Q5" s="252">
        <v>20</v>
      </c>
      <c r="R5" s="252">
        <v>18</v>
      </c>
      <c r="S5" s="252">
        <v>17</v>
      </c>
      <c r="T5" s="252">
        <v>17</v>
      </c>
      <c r="U5" s="252">
        <v>17</v>
      </c>
    </row>
    <row r="6" spans="1:21" ht="17.45" customHeight="1" outlineLevel="1">
      <c r="A6" s="509" t="s">
        <v>126</v>
      </c>
      <c r="B6" s="253">
        <v>15090.601997739501</v>
      </c>
      <c r="C6" s="254">
        <v>-10031.7320488317</v>
      </c>
      <c r="D6" s="254">
        <v>1297.1199999999999</v>
      </c>
      <c r="E6" s="254">
        <v>-803.75285924430398</v>
      </c>
      <c r="F6" s="254">
        <v>-977.96942793000005</v>
      </c>
      <c r="G6" s="254">
        <v>-589.85720480087298</v>
      </c>
      <c r="H6" s="254">
        <v>-576.73303783957101</v>
      </c>
      <c r="I6" s="254">
        <v>-1224.3879933149999</v>
      </c>
      <c r="J6" s="255">
        <v>-198.106300615348</v>
      </c>
      <c r="K6" s="244">
        <v>1946.0811299500001</v>
      </c>
      <c r="L6" s="251">
        <v>35</v>
      </c>
      <c r="M6" s="252">
        <v>38</v>
      </c>
      <c r="N6" s="252">
        <v>41</v>
      </c>
      <c r="O6" s="252">
        <v>30</v>
      </c>
      <c r="P6" s="252">
        <v>24</v>
      </c>
      <c r="Q6" s="252">
        <v>19</v>
      </c>
      <c r="R6" s="252">
        <v>17</v>
      </c>
      <c r="S6" s="252">
        <v>17</v>
      </c>
      <c r="T6" s="252">
        <v>17</v>
      </c>
      <c r="U6" s="252">
        <v>17</v>
      </c>
    </row>
    <row r="7" spans="1:21" ht="17.45" customHeight="1" outlineLevel="1">
      <c r="A7" s="509" t="s">
        <v>127</v>
      </c>
      <c r="B7" s="253">
        <v>7171.99740440817</v>
      </c>
      <c r="C7" s="254">
        <v>-4747.9130667311101</v>
      </c>
      <c r="D7" s="254">
        <v>-3870.1457975670401</v>
      </c>
      <c r="E7" s="254">
        <v>-10437.3019593298</v>
      </c>
      <c r="F7" s="254">
        <v>-412.81528704897602</v>
      </c>
      <c r="G7" s="254">
        <v>-562.81882641224001</v>
      </c>
      <c r="H7" s="254">
        <v>197.72165213</v>
      </c>
      <c r="I7" s="254">
        <v>1868.19474747</v>
      </c>
      <c r="J7" s="255">
        <v>-579.04195888000004</v>
      </c>
      <c r="K7" s="244">
        <v>431.1301158</v>
      </c>
      <c r="L7" s="256">
        <v>35</v>
      </c>
      <c r="M7" s="257">
        <v>36</v>
      </c>
      <c r="N7" s="257">
        <v>42</v>
      </c>
      <c r="O7" s="257">
        <v>29</v>
      </c>
      <c r="P7" s="257">
        <v>23</v>
      </c>
      <c r="Q7" s="257">
        <v>19</v>
      </c>
      <c r="R7" s="257">
        <v>18</v>
      </c>
      <c r="S7" s="257">
        <v>17</v>
      </c>
      <c r="T7" s="257">
        <v>17</v>
      </c>
      <c r="U7" s="257">
        <v>17</v>
      </c>
    </row>
    <row r="8" spans="1:21" ht="17.45" customHeight="1" outlineLevel="1">
      <c r="A8" s="509" t="s">
        <v>128</v>
      </c>
      <c r="B8" s="253">
        <v>8682.4264859649393</v>
      </c>
      <c r="C8" s="254">
        <v>-3322.5449189717901</v>
      </c>
      <c r="D8" s="254">
        <v>-70.310000000000102</v>
      </c>
      <c r="E8" s="254">
        <v>397.63734678153702</v>
      </c>
      <c r="F8" s="254">
        <v>839.77184049658399</v>
      </c>
      <c r="G8" s="254">
        <v>-99.109504320929503</v>
      </c>
      <c r="H8" s="254">
        <v>80.281832449999996</v>
      </c>
      <c r="I8" s="254">
        <v>407.2953321</v>
      </c>
      <c r="J8" s="255">
        <v>-464.30462751499999</v>
      </c>
      <c r="K8" s="244">
        <v>2014.52915601</v>
      </c>
      <c r="L8" s="256">
        <v>35</v>
      </c>
      <c r="M8" s="257">
        <v>38</v>
      </c>
      <c r="N8" s="257">
        <v>39</v>
      </c>
      <c r="O8" s="257">
        <v>29</v>
      </c>
      <c r="P8" s="257">
        <v>23</v>
      </c>
      <c r="Q8" s="257">
        <v>16</v>
      </c>
      <c r="R8" s="257">
        <v>18</v>
      </c>
      <c r="S8" s="257">
        <v>17</v>
      </c>
      <c r="T8" s="257">
        <v>17</v>
      </c>
      <c r="U8" s="257">
        <v>17</v>
      </c>
    </row>
    <row r="9" spans="1:21" ht="17.45" customHeight="1" outlineLevel="1">
      <c r="A9" s="509" t="s">
        <v>129</v>
      </c>
      <c r="B9" s="253">
        <v>2504.8585339687602</v>
      </c>
      <c r="C9" s="254">
        <v>-2579.37865037948</v>
      </c>
      <c r="D9" s="254">
        <v>-8467.4656664828108</v>
      </c>
      <c r="E9" s="254">
        <v>-2130.0567384821202</v>
      </c>
      <c r="F9" s="254">
        <v>-1626.2528777699299</v>
      </c>
      <c r="G9" s="254">
        <v>-118.43</v>
      </c>
      <c r="H9" s="254">
        <v>625.56772004000004</v>
      </c>
      <c r="I9" s="254">
        <v>494.61597842999998</v>
      </c>
      <c r="J9" s="255">
        <v>-494.03855000999999</v>
      </c>
      <c r="K9" s="244">
        <v>-664.02583539</v>
      </c>
      <c r="L9" s="256">
        <v>33</v>
      </c>
      <c r="M9" s="257">
        <v>40</v>
      </c>
      <c r="N9" s="257">
        <v>39</v>
      </c>
      <c r="O9" s="257">
        <v>31</v>
      </c>
      <c r="P9" s="257">
        <v>24</v>
      </c>
      <c r="Q9" s="257">
        <v>16</v>
      </c>
      <c r="R9" s="257">
        <v>18</v>
      </c>
      <c r="S9" s="257">
        <v>17</v>
      </c>
      <c r="T9" s="257">
        <v>17</v>
      </c>
      <c r="U9" s="257">
        <v>17</v>
      </c>
    </row>
    <row r="10" spans="1:21" ht="17.45" customHeight="1" outlineLevel="1">
      <c r="A10" s="509" t="s">
        <v>130</v>
      </c>
      <c r="B10" s="253">
        <v>-43.5034664672053</v>
      </c>
      <c r="C10" s="254">
        <v>-2690.0683767446098</v>
      </c>
      <c r="D10" s="254">
        <v>-5268.4729018600501</v>
      </c>
      <c r="E10" s="254">
        <v>-8860.9704864333598</v>
      </c>
      <c r="F10" s="254">
        <v>-766.75691974471295</v>
      </c>
      <c r="G10" s="254">
        <v>518.72252880659698</v>
      </c>
      <c r="H10" s="254">
        <v>1545.9942526</v>
      </c>
      <c r="I10" s="254">
        <v>207.26159415000001</v>
      </c>
      <c r="J10" s="255">
        <v>506.35533479999998</v>
      </c>
      <c r="K10" s="244">
        <v>4118.16189184</v>
      </c>
      <c r="L10" s="256">
        <v>36</v>
      </c>
      <c r="M10" s="257">
        <v>40</v>
      </c>
      <c r="N10" s="257">
        <v>38</v>
      </c>
      <c r="O10" s="257">
        <v>27</v>
      </c>
      <c r="P10" s="257">
        <v>23</v>
      </c>
      <c r="Q10" s="257">
        <v>18</v>
      </c>
      <c r="R10" s="257">
        <v>18</v>
      </c>
      <c r="S10" s="257">
        <v>17</v>
      </c>
      <c r="T10" s="257">
        <v>17</v>
      </c>
      <c r="U10" s="257">
        <v>17</v>
      </c>
    </row>
    <row r="11" spans="1:21" ht="17.45" customHeight="1" outlineLevel="1">
      <c r="A11" s="509" t="s">
        <v>131</v>
      </c>
      <c r="B11" s="253">
        <v>-11040.6380140202</v>
      </c>
      <c r="C11" s="254">
        <v>-3024.8045535894198</v>
      </c>
      <c r="D11" s="254">
        <v>-15623.22</v>
      </c>
      <c r="E11" s="254">
        <v>-164.68687971921301</v>
      </c>
      <c r="F11" s="254">
        <v>-175.914439649852</v>
      </c>
      <c r="G11" s="254">
        <v>634.20826215995805</v>
      </c>
      <c r="H11" s="254">
        <v>-564.22174462999999</v>
      </c>
      <c r="I11" s="254">
        <v>-776.57719488999999</v>
      </c>
      <c r="J11" s="255">
        <v>-766.56884938999997</v>
      </c>
      <c r="K11" s="244">
        <v>3141.082437515</v>
      </c>
      <c r="L11" s="256">
        <v>38</v>
      </c>
      <c r="M11" s="257">
        <v>40</v>
      </c>
      <c r="N11" s="257">
        <v>36</v>
      </c>
      <c r="O11" s="257">
        <v>27</v>
      </c>
      <c r="P11" s="257">
        <v>20</v>
      </c>
      <c r="Q11" s="257">
        <v>18</v>
      </c>
      <c r="R11" s="257">
        <v>18</v>
      </c>
      <c r="S11" s="257">
        <v>17</v>
      </c>
      <c r="T11" s="257">
        <v>17</v>
      </c>
      <c r="U11" s="257">
        <v>16</v>
      </c>
    </row>
    <row r="12" spans="1:21" ht="17.45" customHeight="1" outlineLevel="1">
      <c r="A12" s="509" t="s">
        <v>132</v>
      </c>
      <c r="B12" s="253">
        <v>-6343.1470437880798</v>
      </c>
      <c r="C12" s="254">
        <v>-1872.8960719193999</v>
      </c>
      <c r="D12" s="254">
        <v>-2359.8037581410799</v>
      </c>
      <c r="E12" s="254">
        <v>-144.186766074421</v>
      </c>
      <c r="F12" s="254">
        <v>-519.79690696801401</v>
      </c>
      <c r="G12" s="254">
        <v>-177.36410713108799</v>
      </c>
      <c r="H12" s="254">
        <v>1554.7161294099999</v>
      </c>
      <c r="I12" s="254">
        <v>-962.32864698000003</v>
      </c>
      <c r="J12" s="255">
        <v>311.16771783000002</v>
      </c>
      <c r="K12" s="244">
        <v>1590.0182899199999</v>
      </c>
      <c r="L12" s="256">
        <v>39</v>
      </c>
      <c r="M12" s="257">
        <v>40</v>
      </c>
      <c r="N12" s="257">
        <v>35</v>
      </c>
      <c r="O12" s="257">
        <v>28</v>
      </c>
      <c r="P12" s="257">
        <v>21</v>
      </c>
      <c r="Q12" s="257">
        <v>18</v>
      </c>
      <c r="R12" s="257">
        <v>18</v>
      </c>
      <c r="S12" s="257">
        <v>17</v>
      </c>
      <c r="T12" s="257">
        <v>17</v>
      </c>
      <c r="U12" s="257">
        <v>16</v>
      </c>
    </row>
    <row r="13" spans="1:21" ht="17.45" customHeight="1" outlineLevel="1">
      <c r="A13" s="509" t="s">
        <v>133</v>
      </c>
      <c r="B13" s="253">
        <v>-7217.0290366096297</v>
      </c>
      <c r="C13" s="254">
        <v>-3333.3451588214398</v>
      </c>
      <c r="D13" s="254">
        <v>-8137.0471992000103</v>
      </c>
      <c r="E13" s="254">
        <v>-1752.6022070807701</v>
      </c>
      <c r="F13" s="254">
        <v>-284.59767997463001</v>
      </c>
      <c r="G13" s="254">
        <v>167.03316855708599</v>
      </c>
      <c r="H13" s="254">
        <v>1098.91831318</v>
      </c>
      <c r="I13" s="254">
        <v>459.55398723000002</v>
      </c>
      <c r="J13" s="255">
        <v>-415.37075584000002</v>
      </c>
      <c r="K13" s="244">
        <v>2925.69330042</v>
      </c>
      <c r="L13" s="256">
        <v>40</v>
      </c>
      <c r="M13" s="257">
        <v>40</v>
      </c>
      <c r="N13" s="257">
        <v>33</v>
      </c>
      <c r="O13" s="257">
        <v>27</v>
      </c>
      <c r="P13" s="257">
        <v>24</v>
      </c>
      <c r="Q13" s="257">
        <v>19</v>
      </c>
      <c r="R13" s="257">
        <v>17</v>
      </c>
      <c r="S13" s="257">
        <v>17</v>
      </c>
      <c r="T13" s="257">
        <v>17</v>
      </c>
      <c r="U13" s="257">
        <v>16</v>
      </c>
    </row>
    <row r="14" spans="1:21" ht="17.45" customHeight="1" outlineLevel="1">
      <c r="A14" s="509" t="s">
        <v>134</v>
      </c>
      <c r="B14" s="253">
        <v>-23654.553215268999</v>
      </c>
      <c r="C14" s="254">
        <v>-3962.7378666603499</v>
      </c>
      <c r="D14" s="254">
        <v>-2444.7152507381702</v>
      </c>
      <c r="E14" s="254">
        <v>-322.03533901537202</v>
      </c>
      <c r="F14" s="254">
        <v>24.137752253103699</v>
      </c>
      <c r="G14" s="254">
        <v>-514.84731989521504</v>
      </c>
      <c r="H14" s="254">
        <v>-1250.6450334000001</v>
      </c>
      <c r="I14" s="254">
        <v>-121.09954801000001</v>
      </c>
      <c r="J14" s="255">
        <v>-255.90286028</v>
      </c>
      <c r="K14" s="244">
        <v>777.85522281999999</v>
      </c>
      <c r="L14" s="256">
        <v>40</v>
      </c>
      <c r="M14" s="257">
        <v>40</v>
      </c>
      <c r="N14" s="257">
        <v>31</v>
      </c>
      <c r="O14" s="257">
        <v>25</v>
      </c>
      <c r="P14" s="257">
        <v>23</v>
      </c>
      <c r="Q14" s="257">
        <v>18</v>
      </c>
      <c r="R14" s="257">
        <v>17</v>
      </c>
      <c r="S14" s="257">
        <v>17</v>
      </c>
      <c r="T14" s="257">
        <v>17</v>
      </c>
      <c r="U14" s="257">
        <v>16</v>
      </c>
    </row>
    <row r="15" spans="1:21" ht="17.45" customHeight="1" outlineLevel="1">
      <c r="A15" s="509" t="s">
        <v>135</v>
      </c>
      <c r="B15" s="258">
        <v>-6137.9722587542101</v>
      </c>
      <c r="C15" s="259">
        <v>-2531.9299999999998</v>
      </c>
      <c r="D15" s="259">
        <v>-1508.1569036613901</v>
      </c>
      <c r="E15" s="259">
        <v>328.86953288038501</v>
      </c>
      <c r="F15" s="259">
        <v>175.05763793162299</v>
      </c>
      <c r="G15" s="259">
        <v>-617.65089120987102</v>
      </c>
      <c r="H15" s="259">
        <v>314.24897535000002</v>
      </c>
      <c r="I15" s="259">
        <v>-679.65997170000003</v>
      </c>
      <c r="J15" s="260">
        <v>-1545.7239910200001</v>
      </c>
      <c r="K15" s="244">
        <v>224.61841526000001</v>
      </c>
      <c r="L15" s="261">
        <v>38</v>
      </c>
      <c r="M15" s="262">
        <v>40</v>
      </c>
      <c r="N15" s="262">
        <v>31</v>
      </c>
      <c r="O15" s="262">
        <v>25</v>
      </c>
      <c r="P15" s="262">
        <v>21</v>
      </c>
      <c r="Q15" s="262">
        <v>17</v>
      </c>
      <c r="R15" s="262">
        <v>17</v>
      </c>
      <c r="S15" s="262">
        <v>17</v>
      </c>
      <c r="T15" s="262">
        <v>17</v>
      </c>
      <c r="U15" s="262">
        <v>16</v>
      </c>
    </row>
    <row r="16" spans="1:21" ht="17.45" customHeight="1" thickBot="1">
      <c r="A16" s="263" t="s">
        <v>136</v>
      </c>
      <c r="B16" s="264">
        <f t="shared" ref="B16:K16" si="0">SUM(B4:B15)</f>
        <v>-24525.398545285036</v>
      </c>
      <c r="C16" s="265">
        <f t="shared" si="0"/>
        <v>-54036.481995433365</v>
      </c>
      <c r="D16" s="265">
        <f t="shared" si="0"/>
        <v>-48206.722003099632</v>
      </c>
      <c r="E16" s="265">
        <f t="shared" si="0"/>
        <v>-37178.813234562695</v>
      </c>
      <c r="F16" s="266">
        <f t="shared" si="0"/>
        <v>-4316.478604324805</v>
      </c>
      <c r="G16" s="266">
        <f t="shared" si="0"/>
        <v>-1696.5782321847846</v>
      </c>
      <c r="H16" s="266">
        <f t="shared" si="0"/>
        <v>2178.7741859592284</v>
      </c>
      <c r="I16" s="266">
        <f t="shared" si="0"/>
        <v>3042.4706594950003</v>
      </c>
      <c r="J16" s="266">
        <f t="shared" si="0"/>
        <v>-5787.0810631553486</v>
      </c>
      <c r="K16" s="266">
        <f t="shared" si="0"/>
        <v>17959.086102000001</v>
      </c>
      <c r="L16" s="267">
        <f t="shared" ref="L16:Q16" si="1">AVERAGE(L4:L15)</f>
        <v>36.166666666666664</v>
      </c>
      <c r="M16" s="268">
        <f t="shared" si="1"/>
        <v>39</v>
      </c>
      <c r="N16" s="268">
        <f t="shared" si="1"/>
        <v>37.25</v>
      </c>
      <c r="O16" s="268">
        <f t="shared" si="1"/>
        <v>28.083333333333332</v>
      </c>
      <c r="P16" s="268">
        <f t="shared" si="1"/>
        <v>22.833333333333332</v>
      </c>
      <c r="Q16" s="268">
        <f t="shared" si="1"/>
        <v>18.25</v>
      </c>
      <c r="R16" s="268">
        <v>17.5833333333333</v>
      </c>
      <c r="S16" s="268">
        <f>AVERAGE(S4:S15)</f>
        <v>17</v>
      </c>
      <c r="T16" s="268">
        <f>AVERAGE(T4:T15)</f>
        <v>17</v>
      </c>
      <c r="U16" s="268">
        <f>AVERAGE(U4:U15)</f>
        <v>16.583333333333332</v>
      </c>
    </row>
    <row r="17" spans="1:21" ht="17.45" customHeight="1">
      <c r="A17" s="269" t="s">
        <v>137</v>
      </c>
      <c r="B17" s="270"/>
      <c r="C17" s="271">
        <f t="shared" ref="C17:K17" si="2">C16/B16-1</f>
        <v>1.2032866008541085</v>
      </c>
      <c r="D17" s="272">
        <f t="shared" si="2"/>
        <v>-0.10788563165208287</v>
      </c>
      <c r="E17" s="272">
        <f t="shared" si="2"/>
        <v>-0.22876288430953373</v>
      </c>
      <c r="F17" s="272">
        <f t="shared" si="2"/>
        <v>-0.88389950542283424</v>
      </c>
      <c r="G17" s="272">
        <f t="shared" si="2"/>
        <v>-0.60695317000183113</v>
      </c>
      <c r="H17" s="272">
        <f t="shared" si="2"/>
        <v>-2.2842167514748146</v>
      </c>
      <c r="I17" s="272">
        <f t="shared" si="2"/>
        <v>0.39641394647583472</v>
      </c>
      <c r="J17" s="271">
        <f t="shared" si="2"/>
        <v>-2.9020992183096048</v>
      </c>
      <c r="K17" s="272">
        <f t="shared" si="2"/>
        <v>-4.1033064693598718</v>
      </c>
      <c r="L17" s="273"/>
      <c r="M17" s="273">
        <f t="shared" ref="M17:U17" si="3">M16/L16-1</f>
        <v>7.8341013824884786E-2</v>
      </c>
      <c r="N17" s="273">
        <f t="shared" si="3"/>
        <v>-4.4871794871794823E-2</v>
      </c>
      <c r="O17" s="273">
        <f t="shared" si="3"/>
        <v>-0.24608501118568238</v>
      </c>
      <c r="P17" s="273">
        <f t="shared" si="3"/>
        <v>-0.18694362017804156</v>
      </c>
      <c r="Q17" s="273">
        <f t="shared" si="3"/>
        <v>-0.20072992700729919</v>
      </c>
      <c r="R17" s="273">
        <f t="shared" si="3"/>
        <v>-3.6529680365298578E-2</v>
      </c>
      <c r="S17" s="273">
        <f t="shared" si="3"/>
        <v>-3.3175355450235089E-2</v>
      </c>
      <c r="T17" s="273">
        <f t="shared" si="3"/>
        <v>0</v>
      </c>
      <c r="U17" s="273">
        <f t="shared" si="3"/>
        <v>-2.4509803921568651E-2</v>
      </c>
    </row>
    <row r="18" spans="1:21" ht="6" customHeight="1">
      <c r="A18" s="274"/>
      <c r="B18" s="275"/>
      <c r="C18" s="275"/>
      <c r="D18" s="275"/>
      <c r="E18" s="275"/>
      <c r="F18" s="275"/>
      <c r="G18" s="275"/>
      <c r="H18" s="275"/>
      <c r="I18" s="275"/>
      <c r="J18" s="276"/>
      <c r="K18" s="276"/>
      <c r="L18" s="276"/>
      <c r="M18" s="274"/>
      <c r="N18" s="274"/>
      <c r="O18" s="274"/>
      <c r="P18" s="277"/>
      <c r="R18" s="275"/>
      <c r="S18" s="276"/>
      <c r="T18" s="277"/>
      <c r="U18" s="277"/>
    </row>
    <row r="19" spans="1:21" ht="31.5" customHeight="1" thickBot="1">
      <c r="A19" s="588" t="s">
        <v>233</v>
      </c>
      <c r="B19" s="588"/>
      <c r="C19" s="588"/>
      <c r="D19" s="588"/>
      <c r="E19" s="588"/>
      <c r="F19" s="588"/>
      <c r="G19" s="588"/>
      <c r="H19" s="588"/>
      <c r="I19" s="588"/>
      <c r="J19" s="588"/>
      <c r="K19" s="588"/>
      <c r="L19" s="588"/>
      <c r="M19" s="588"/>
      <c r="N19" s="588"/>
      <c r="O19" s="588"/>
      <c r="P19" s="588"/>
      <c r="Q19" s="588"/>
      <c r="R19" s="588"/>
      <c r="S19" s="588"/>
      <c r="T19" s="588"/>
      <c r="U19" s="588"/>
    </row>
    <row r="20" spans="1:21" ht="43.5" customHeight="1" outlineLevel="1" thickBot="1">
      <c r="A20" s="589" t="s">
        <v>121</v>
      </c>
      <c r="B20" s="584" t="s">
        <v>138</v>
      </c>
      <c r="C20" s="585"/>
      <c r="D20" s="585"/>
      <c r="E20" s="585"/>
      <c r="F20" s="585"/>
      <c r="G20" s="585"/>
      <c r="H20" s="585"/>
      <c r="I20" s="585"/>
      <c r="J20" s="585"/>
      <c r="K20" s="586"/>
      <c r="L20" s="584" t="s">
        <v>139</v>
      </c>
      <c r="M20" s="585"/>
      <c r="N20" s="585"/>
      <c r="O20" s="585"/>
      <c r="P20" s="585"/>
      <c r="Q20" s="585"/>
      <c r="R20" s="585"/>
      <c r="S20" s="585"/>
      <c r="T20" s="585"/>
      <c r="U20" s="586"/>
    </row>
    <row r="21" spans="1:21" ht="22.5" customHeight="1" outlineLevel="1" thickBot="1">
      <c r="A21" s="589"/>
      <c r="B21" s="237">
        <v>2011</v>
      </c>
      <c r="C21" s="4">
        <v>2012</v>
      </c>
      <c r="D21" s="4">
        <v>2013</v>
      </c>
      <c r="E21" s="4">
        <v>2014</v>
      </c>
      <c r="F21" s="238">
        <v>2015</v>
      </c>
      <c r="G21" s="238">
        <v>2016</v>
      </c>
      <c r="H21" s="238">
        <v>2017</v>
      </c>
      <c r="I21" s="238">
        <v>2018</v>
      </c>
      <c r="J21" s="238">
        <v>2019</v>
      </c>
      <c r="K21" s="239">
        <v>2020</v>
      </c>
      <c r="L21" s="4">
        <v>2011</v>
      </c>
      <c r="M21" s="4">
        <v>2012</v>
      </c>
      <c r="N21" s="4">
        <v>2013</v>
      </c>
      <c r="O21" s="239">
        <v>2014</v>
      </c>
      <c r="P21" s="239">
        <v>2015</v>
      </c>
      <c r="Q21" s="239">
        <v>2016</v>
      </c>
      <c r="R21" s="239">
        <v>2017</v>
      </c>
      <c r="S21" s="239">
        <v>2018</v>
      </c>
      <c r="T21" s="239">
        <v>2019</v>
      </c>
      <c r="U21" s="239">
        <v>2020</v>
      </c>
    </row>
    <row r="22" spans="1:21" ht="22.5" customHeight="1" outlineLevel="1">
      <c r="A22" s="278" t="s">
        <v>140</v>
      </c>
      <c r="B22" s="279">
        <f t="shared" ref="B22:K22" si="4">SUM(B4:B6)</f>
        <v>11552.162065281416</v>
      </c>
      <c r="C22" s="242">
        <f t="shared" si="4"/>
        <v>-25970.863331615772</v>
      </c>
      <c r="D22" s="242">
        <f t="shared" si="4"/>
        <v>-457.38452544908296</v>
      </c>
      <c r="E22" s="242">
        <f t="shared" si="4"/>
        <v>-14093.479738089572</v>
      </c>
      <c r="F22" s="242">
        <f t="shared" si="4"/>
        <v>-1569.3117238500001</v>
      </c>
      <c r="G22" s="242">
        <f t="shared" si="4"/>
        <v>-926.32154273908202</v>
      </c>
      <c r="H22" s="242">
        <f t="shared" si="4"/>
        <v>-1423.8079111707711</v>
      </c>
      <c r="I22" s="242">
        <f t="shared" si="4"/>
        <v>2145.2143816950002</v>
      </c>
      <c r="J22" s="242">
        <f t="shared" si="4"/>
        <v>-2083.6525228503479</v>
      </c>
      <c r="K22" s="280">
        <f t="shared" si="4"/>
        <v>3400.0231078050001</v>
      </c>
      <c r="L22" s="281">
        <f t="shared" ref="L22:R22" si="5">B22</f>
        <v>11552.162065281416</v>
      </c>
      <c r="M22" s="282">
        <f t="shared" si="5"/>
        <v>-25970.863331615772</v>
      </c>
      <c r="N22" s="282">
        <f t="shared" si="5"/>
        <v>-457.38452544908296</v>
      </c>
      <c r="O22" s="282">
        <f t="shared" si="5"/>
        <v>-14093.479738089572</v>
      </c>
      <c r="P22" s="283">
        <f t="shared" si="5"/>
        <v>-1569.3117238500001</v>
      </c>
      <c r="Q22" s="283">
        <f t="shared" si="5"/>
        <v>-926.32154273908202</v>
      </c>
      <c r="R22" s="283">
        <f t="shared" si="5"/>
        <v>-1423.8079111707711</v>
      </c>
      <c r="S22" s="283">
        <v>2145.2143816950002</v>
      </c>
      <c r="T22" s="283">
        <f>J22</f>
        <v>-2083.6525228503479</v>
      </c>
      <c r="U22" s="283">
        <f>K22</f>
        <v>3400.0231078050001</v>
      </c>
    </row>
    <row r="23" spans="1:21" ht="22.5" customHeight="1" outlineLevel="1">
      <c r="A23" s="508" t="s">
        <v>141</v>
      </c>
      <c r="B23" s="285">
        <f t="shared" ref="B23:K23" si="6">SUM(B7:B9)</f>
        <v>18359.282424341869</v>
      </c>
      <c r="C23" s="248">
        <f t="shared" si="6"/>
        <v>-10649.83663608238</v>
      </c>
      <c r="D23" s="248">
        <f t="shared" si="6"/>
        <v>-12407.92146404985</v>
      </c>
      <c r="E23" s="248">
        <f t="shared" si="6"/>
        <v>-12169.721351030383</v>
      </c>
      <c r="F23" s="248">
        <f t="shared" si="6"/>
        <v>-1199.2963243223219</v>
      </c>
      <c r="G23" s="248">
        <f t="shared" si="6"/>
        <v>-780.35833073316962</v>
      </c>
      <c r="H23" s="248">
        <f t="shared" si="6"/>
        <v>903.57120462</v>
      </c>
      <c r="I23" s="248">
        <f t="shared" si="6"/>
        <v>2770.1060579999998</v>
      </c>
      <c r="J23" s="248">
        <f t="shared" si="6"/>
        <v>-1537.3851364050001</v>
      </c>
      <c r="K23" s="286">
        <f t="shared" si="6"/>
        <v>1781.6334364200002</v>
      </c>
      <c r="L23" s="287">
        <f t="shared" ref="L23:R23" si="7">SUM(B22:B23)</f>
        <v>29911.444489623285</v>
      </c>
      <c r="M23" s="288">
        <f t="shared" si="7"/>
        <v>-36620.69996769815</v>
      </c>
      <c r="N23" s="289">
        <f t="shared" si="7"/>
        <v>-12865.305989498933</v>
      </c>
      <c r="O23" s="289">
        <f t="shared" si="7"/>
        <v>-26263.201089119953</v>
      </c>
      <c r="P23" s="290">
        <f t="shared" si="7"/>
        <v>-2768.608048172322</v>
      </c>
      <c r="Q23" s="290">
        <f t="shared" si="7"/>
        <v>-1706.6798734722515</v>
      </c>
      <c r="R23" s="290">
        <f t="shared" si="7"/>
        <v>-520.23670655077115</v>
      </c>
      <c r="S23" s="290">
        <v>4915.3204396949995</v>
      </c>
      <c r="T23" s="290">
        <f>SUM(J22:J23)</f>
        <v>-3621.037659255348</v>
      </c>
      <c r="U23" s="290">
        <f>SUM(K22:K23)</f>
        <v>5181.6565442250003</v>
      </c>
    </row>
    <row r="24" spans="1:21" ht="22.5" customHeight="1" outlineLevel="1">
      <c r="A24" s="508" t="s">
        <v>142</v>
      </c>
      <c r="B24" s="285">
        <f t="shared" ref="B24:K24" si="8">SUM(B10:B12)</f>
        <v>-17427.288524275486</v>
      </c>
      <c r="C24" s="254">
        <f t="shared" si="8"/>
        <v>-7587.7690022534298</v>
      </c>
      <c r="D24" s="254">
        <f t="shared" si="8"/>
        <v>-23251.496660001128</v>
      </c>
      <c r="E24" s="254">
        <f t="shared" si="8"/>
        <v>-9169.8441322269937</v>
      </c>
      <c r="F24" s="254">
        <f t="shared" si="8"/>
        <v>-1462.468266362579</v>
      </c>
      <c r="G24" s="254">
        <f t="shared" si="8"/>
        <v>975.56668383546696</v>
      </c>
      <c r="H24" s="254">
        <f t="shared" si="8"/>
        <v>2536.48863738</v>
      </c>
      <c r="I24" s="254">
        <f t="shared" si="8"/>
        <v>-1531.6442477200001</v>
      </c>
      <c r="J24" s="254">
        <f t="shared" si="8"/>
        <v>50.954203240000027</v>
      </c>
      <c r="K24" s="286">
        <f t="shared" si="8"/>
        <v>8849.2626192749995</v>
      </c>
      <c r="L24" s="287">
        <f t="shared" ref="L24:R24" si="9">SUM(B22:B24)</f>
        <v>12484.1559653478</v>
      </c>
      <c r="M24" s="291">
        <f t="shared" si="9"/>
        <v>-44208.46896995158</v>
      </c>
      <c r="N24" s="292">
        <f t="shared" si="9"/>
        <v>-36116.802649500059</v>
      </c>
      <c r="O24" s="292">
        <f t="shared" si="9"/>
        <v>-35433.045221346947</v>
      </c>
      <c r="P24" s="293">
        <f t="shared" si="9"/>
        <v>-4231.076314534901</v>
      </c>
      <c r="Q24" s="293">
        <f t="shared" si="9"/>
        <v>-731.11318963678457</v>
      </c>
      <c r="R24" s="293">
        <f t="shared" si="9"/>
        <v>2016.251930829229</v>
      </c>
      <c r="S24" s="293">
        <v>3383.6761919750002</v>
      </c>
      <c r="T24" s="293">
        <f>SUM(J22:J24)</f>
        <v>-3570.083456015348</v>
      </c>
      <c r="U24" s="293">
        <f>SUM(K22:K24)</f>
        <v>14030.919163499999</v>
      </c>
    </row>
    <row r="25" spans="1:21" ht="22.5" customHeight="1" outlineLevel="1" thickBot="1">
      <c r="A25" s="284" t="s">
        <v>143</v>
      </c>
      <c r="B25" s="294">
        <f t="shared" ref="B25:K25" si="10">SUM(B13:B15)</f>
        <v>-37009.554510632843</v>
      </c>
      <c r="C25" s="295">
        <f t="shared" si="10"/>
        <v>-9828.0130254817905</v>
      </c>
      <c r="D25" s="295">
        <f t="shared" si="10"/>
        <v>-12089.919353599569</v>
      </c>
      <c r="E25" s="295">
        <f t="shared" si="10"/>
        <v>-1745.768013215757</v>
      </c>
      <c r="F25" s="295">
        <f t="shared" si="10"/>
        <v>-85.402289789903307</v>
      </c>
      <c r="G25" s="295">
        <f t="shared" si="10"/>
        <v>-965.46504254800004</v>
      </c>
      <c r="H25" s="295">
        <f t="shared" si="10"/>
        <v>162.52225512999996</v>
      </c>
      <c r="I25" s="295">
        <f t="shared" si="10"/>
        <v>-341.20553247999999</v>
      </c>
      <c r="J25" s="295">
        <f t="shared" si="10"/>
        <v>-2216.9976071400001</v>
      </c>
      <c r="K25" s="296">
        <f t="shared" si="10"/>
        <v>3928.1669385</v>
      </c>
      <c r="L25" s="297">
        <f t="shared" ref="L25:R25" si="11">SUM(B22:B25)</f>
        <v>-24525.398545285043</v>
      </c>
      <c r="M25" s="298">
        <f t="shared" si="11"/>
        <v>-54036.481995433373</v>
      </c>
      <c r="N25" s="298">
        <f t="shared" si="11"/>
        <v>-48206.722003099625</v>
      </c>
      <c r="O25" s="298">
        <f t="shared" si="11"/>
        <v>-37178.813234562702</v>
      </c>
      <c r="P25" s="299">
        <f t="shared" si="11"/>
        <v>-4316.4786043248041</v>
      </c>
      <c r="Q25" s="299">
        <f t="shared" si="11"/>
        <v>-1696.5782321847846</v>
      </c>
      <c r="R25" s="299">
        <f t="shared" si="11"/>
        <v>2178.7741859592288</v>
      </c>
      <c r="S25" s="299">
        <v>3042.4706594949998</v>
      </c>
      <c r="T25" s="299">
        <f>SUM(J22:J25)</f>
        <v>-5787.0810631553486</v>
      </c>
      <c r="U25" s="299">
        <f>SUM(K22:K25)</f>
        <v>17959.086101999997</v>
      </c>
    </row>
    <row r="26" spans="1:21" ht="43.5" customHeight="1" outlineLevel="1" thickBot="1">
      <c r="A26" s="583" t="s">
        <v>144</v>
      </c>
      <c r="J26" s="584" t="s">
        <v>145</v>
      </c>
      <c r="K26" s="584"/>
    </row>
    <row r="27" spans="1:21" ht="15" customHeight="1" outlineLevel="1" thickBot="1">
      <c r="A27" s="583"/>
      <c r="J27" s="238">
        <v>2019</v>
      </c>
      <c r="K27" s="238">
        <v>2020</v>
      </c>
      <c r="O27" s="235"/>
      <c r="T27" s="239">
        <v>2019</v>
      </c>
      <c r="U27" s="239">
        <v>2020</v>
      </c>
    </row>
    <row r="28" spans="1:21" ht="15" customHeight="1" outlineLevel="1">
      <c r="A28" s="278" t="s">
        <v>146</v>
      </c>
      <c r="J28" s="300">
        <f t="shared" ref="J28:K31" si="12">J22/1000</f>
        <v>-2.0836525228503477</v>
      </c>
      <c r="K28" s="300">
        <f t="shared" si="12"/>
        <v>3.4000231078050001</v>
      </c>
      <c r="O28" s="235"/>
      <c r="T28" s="301">
        <f t="shared" ref="T28:U31" si="13">T22/1000</f>
        <v>-2.0836525228503477</v>
      </c>
      <c r="U28" s="301">
        <f t="shared" si="13"/>
        <v>3.4000231078050001</v>
      </c>
    </row>
    <row r="29" spans="1:21" ht="15" customHeight="1" outlineLevel="1">
      <c r="A29" s="284" t="s">
        <v>147</v>
      </c>
      <c r="H29" s="235"/>
      <c r="I29" s="235"/>
      <c r="J29" s="172">
        <f t="shared" si="12"/>
        <v>-1.5373851364050002</v>
      </c>
      <c r="K29" s="172">
        <f t="shared" si="12"/>
        <v>1.7816334364200002</v>
      </c>
      <c r="O29" s="235"/>
      <c r="T29" s="301">
        <f t="shared" si="13"/>
        <v>-3.6210376592553479</v>
      </c>
      <c r="U29" s="301">
        <f t="shared" si="13"/>
        <v>5.1816565442250004</v>
      </c>
    </row>
    <row r="30" spans="1:21" ht="15" customHeight="1" outlineLevel="1">
      <c r="A30" s="284" t="s">
        <v>148</v>
      </c>
      <c r="H30" s="235"/>
      <c r="I30" s="235"/>
      <c r="J30" s="172">
        <f t="shared" si="12"/>
        <v>5.0954203240000023E-2</v>
      </c>
      <c r="K30" s="172">
        <f t="shared" si="12"/>
        <v>8.8492626192749988</v>
      </c>
      <c r="O30" s="235"/>
      <c r="T30" s="301">
        <f t="shared" si="13"/>
        <v>-3.570083456015348</v>
      </c>
      <c r="U30" s="301">
        <f t="shared" si="13"/>
        <v>14.030919163499998</v>
      </c>
    </row>
    <row r="31" spans="1:21" ht="15" customHeight="1" outlineLevel="1" thickBot="1">
      <c r="A31" s="302" t="s">
        <v>149</v>
      </c>
      <c r="G31" s="235"/>
      <c r="H31" s="235"/>
      <c r="I31" s="235"/>
      <c r="J31" s="303">
        <f t="shared" si="12"/>
        <v>-2.2169976071400002</v>
      </c>
      <c r="K31" s="303">
        <f t="shared" si="12"/>
        <v>3.9281669385</v>
      </c>
      <c r="O31" s="235"/>
      <c r="T31" s="301">
        <f t="shared" si="13"/>
        <v>-5.7870810631553482</v>
      </c>
      <c r="U31" s="301">
        <f t="shared" si="13"/>
        <v>17.959086101999997</v>
      </c>
    </row>
    <row r="32" spans="1:21" outlineLevel="1">
      <c r="O32" s="235"/>
    </row>
    <row r="33" spans="2:15" outlineLevel="1">
      <c r="O33" s="235"/>
    </row>
    <row r="34" spans="2:15" outlineLevel="1">
      <c r="O34" s="235"/>
    </row>
    <row r="35" spans="2:15" outlineLevel="1">
      <c r="B35" s="304"/>
      <c r="C35" s="304"/>
      <c r="D35" s="304"/>
      <c r="O35" s="235"/>
    </row>
    <row r="36" spans="2:15" outlineLevel="1">
      <c r="B36" s="304"/>
      <c r="C36" s="304"/>
      <c r="D36" s="304"/>
      <c r="O36" s="235"/>
    </row>
    <row r="37" spans="2:15" outlineLevel="1">
      <c r="O37" s="235"/>
    </row>
    <row r="38" spans="2:15" outlineLevel="1">
      <c r="O38" s="235"/>
    </row>
    <row r="39" spans="2:15" outlineLevel="1">
      <c r="O39" s="235"/>
    </row>
    <row r="40" spans="2:15" outlineLevel="1">
      <c r="O40" s="235"/>
    </row>
    <row r="41" spans="2:15" outlineLevel="1">
      <c r="O41" s="235"/>
    </row>
    <row r="42" spans="2:15" outlineLevel="1">
      <c r="O42" s="235"/>
    </row>
  </sheetData>
  <mergeCells count="10">
    <mergeCell ref="A20:A21"/>
    <mergeCell ref="A26:A27"/>
    <mergeCell ref="J26:K26"/>
    <mergeCell ref="B20:K20"/>
    <mergeCell ref="L20:U20"/>
    <mergeCell ref="A2:A3"/>
    <mergeCell ref="B2:K2"/>
    <mergeCell ref="L2:U2"/>
    <mergeCell ref="A1:U1"/>
    <mergeCell ref="A19:U19"/>
  </mergeCells>
  <conditionalFormatting sqref="B22:U25">
    <cfRule type="cellIs" dxfId="11" priority="2" operator="lessThan">
      <formula>0</formula>
    </cfRule>
  </conditionalFormatting>
  <conditionalFormatting sqref="B4:U16 B17">
    <cfRule type="cellIs" dxfId="10" priority="3" operator="lessThan">
      <formula>0</formula>
    </cfRule>
  </conditionalFormatting>
  <pageMargins left="0.7" right="0.7" top="0.75" bottom="0.75" header="0.51180555555555496" footer="0.51180555555555496"/>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105"/>
  <sheetViews>
    <sheetView zoomScaleNormal="100" workbookViewId="0">
      <pane ySplit="1" topLeftCell="A14" activePane="bottomLeft" state="frozen"/>
      <selection pane="bottomLeft" sqref="A1:L1"/>
    </sheetView>
  </sheetViews>
  <sheetFormatPr defaultColWidth="9.140625" defaultRowHeight="12.75" outlineLevelRow="3"/>
  <cols>
    <col min="1" max="1" width="28.5703125" style="2" customWidth="1"/>
    <col min="2" max="9" width="14.140625" style="2" customWidth="1"/>
    <col min="10" max="12" width="11.5703125" style="2" customWidth="1"/>
    <col min="13" max="13" width="10.140625" style="2" customWidth="1"/>
    <col min="14" max="14" width="13.7109375" style="2" customWidth="1"/>
    <col min="15" max="15" width="10" style="2" customWidth="1"/>
    <col min="16" max="16" width="10.140625" style="2" customWidth="1"/>
    <col min="17" max="17" width="12.85546875" style="2" customWidth="1"/>
    <col min="18" max="18" width="14.5703125" style="2" customWidth="1"/>
    <col min="19" max="1024" width="9.140625" style="2"/>
  </cols>
  <sheetData>
    <row r="1" spans="1:12" s="305" customFormat="1" ht="25.15" customHeight="1" thickBot="1">
      <c r="A1" s="590" t="s">
        <v>150</v>
      </c>
      <c r="B1" s="590"/>
      <c r="C1" s="590"/>
      <c r="D1" s="590"/>
      <c r="E1" s="590"/>
      <c r="F1" s="590"/>
      <c r="G1" s="590"/>
      <c r="H1" s="590"/>
      <c r="I1" s="590"/>
      <c r="J1" s="590"/>
      <c r="K1" s="590"/>
      <c r="L1" s="590"/>
    </row>
    <row r="2" spans="1:12" s="306" customFormat="1" ht="15" customHeight="1" outlineLevel="1" thickBot="1">
      <c r="A2" s="591" t="s">
        <v>95</v>
      </c>
      <c r="B2" s="592" t="s">
        <v>151</v>
      </c>
      <c r="C2" s="592"/>
      <c r="D2" s="592"/>
      <c r="E2" s="592"/>
      <c r="F2" s="593" t="s">
        <v>152</v>
      </c>
      <c r="G2" s="593"/>
      <c r="H2" s="593"/>
      <c r="I2" s="593"/>
      <c r="J2" s="594" t="s">
        <v>153</v>
      </c>
      <c r="K2" s="594">
        <v>2020</v>
      </c>
      <c r="L2" s="594" t="s">
        <v>154</v>
      </c>
    </row>
    <row r="3" spans="1:12" s="306" customFormat="1" ht="15" customHeight="1" outlineLevel="1" thickBot="1">
      <c r="A3" s="591"/>
      <c r="B3" s="595" t="s">
        <v>155</v>
      </c>
      <c r="C3" s="595"/>
      <c r="D3" s="595" t="s">
        <v>156</v>
      </c>
      <c r="E3" s="595"/>
      <c r="F3" s="595" t="s">
        <v>155</v>
      </c>
      <c r="G3" s="595"/>
      <c r="H3" s="596" t="s">
        <v>156</v>
      </c>
      <c r="I3" s="596"/>
      <c r="J3" s="594"/>
      <c r="K3" s="594"/>
      <c r="L3" s="594"/>
    </row>
    <row r="4" spans="1:12" s="306" customFormat="1" ht="18" customHeight="1" outlineLevel="1">
      <c r="A4" s="309" t="s">
        <v>33</v>
      </c>
      <c r="B4" s="310">
        <v>23</v>
      </c>
      <c r="C4" s="311">
        <v>1.3731343283582101E-2</v>
      </c>
      <c r="D4" s="310">
        <v>2</v>
      </c>
      <c r="E4" s="311">
        <v>1.19402985074627E-3</v>
      </c>
      <c r="F4" s="310">
        <v>1647</v>
      </c>
      <c r="G4" s="311">
        <v>0.98328358208955202</v>
      </c>
      <c r="H4" s="310">
        <v>3</v>
      </c>
      <c r="I4" s="312">
        <v>1.7910447761194E-3</v>
      </c>
      <c r="J4" s="313">
        <f t="shared" ref="J4:J11" si="0">B4+D4+F4+H4</f>
        <v>1675</v>
      </c>
      <c r="K4" s="314">
        <f t="shared" ref="K4:K11" si="1">J4/J83-1</f>
        <v>2.5719534598897642E-2</v>
      </c>
      <c r="L4" s="314">
        <f t="shared" ref="L4:L11" si="2">J4/J56-1</f>
        <v>8.3441138421733507E-2</v>
      </c>
    </row>
    <row r="5" spans="1:12" s="306" customFormat="1" ht="18" customHeight="1" outlineLevel="1">
      <c r="A5" s="315" t="s">
        <v>34</v>
      </c>
      <c r="B5" s="316">
        <v>20</v>
      </c>
      <c r="C5" s="317">
        <v>8.0043543687766106E-5</v>
      </c>
      <c r="D5" s="316">
        <v>1</v>
      </c>
      <c r="E5" s="317">
        <v>4.0021771843883102E-6</v>
      </c>
      <c r="F5" s="316">
        <v>249824</v>
      </c>
      <c r="G5" s="317">
        <v>0.99983991291262397</v>
      </c>
      <c r="H5" s="316">
        <v>19</v>
      </c>
      <c r="I5" s="318">
        <v>7.6041366503377803E-5</v>
      </c>
      <c r="J5" s="319">
        <f t="shared" si="0"/>
        <v>249864</v>
      </c>
      <c r="K5" s="320">
        <f t="shared" si="1"/>
        <v>4.0023373650166505E-5</v>
      </c>
      <c r="L5" s="320">
        <f t="shared" si="2"/>
        <v>-2.8014455458968968E-5</v>
      </c>
    </row>
    <row r="6" spans="1:12" s="306" customFormat="1" ht="18" customHeight="1" outlineLevel="1">
      <c r="A6" s="321" t="s">
        <v>98</v>
      </c>
      <c r="B6" s="322">
        <v>313</v>
      </c>
      <c r="C6" s="323">
        <v>7.8485456369107295E-2</v>
      </c>
      <c r="D6" s="322">
        <v>14</v>
      </c>
      <c r="E6" s="323">
        <v>3.5105315947843501E-3</v>
      </c>
      <c r="F6" s="322">
        <v>3653</v>
      </c>
      <c r="G6" s="323">
        <v>0.91599799398194603</v>
      </c>
      <c r="H6" s="322">
        <v>8</v>
      </c>
      <c r="I6" s="324">
        <v>2.0060180541624901E-3</v>
      </c>
      <c r="J6" s="325">
        <f t="shared" si="0"/>
        <v>3988</v>
      </c>
      <c r="K6" s="320">
        <f t="shared" si="1"/>
        <v>7.3485868102288077E-2</v>
      </c>
      <c r="L6" s="320">
        <f t="shared" si="2"/>
        <v>7.0029514354708944E-2</v>
      </c>
    </row>
    <row r="7" spans="1:12" s="306" customFormat="1" ht="18" customHeight="1" outlineLevel="1">
      <c r="A7" s="326" t="s">
        <v>99</v>
      </c>
      <c r="B7" s="327">
        <v>146</v>
      </c>
      <c r="C7" s="328">
        <v>3.8850452368280997E-2</v>
      </c>
      <c r="D7" s="327">
        <v>9</v>
      </c>
      <c r="E7" s="328">
        <v>2.3948908994145799E-3</v>
      </c>
      <c r="F7" s="327">
        <v>3595</v>
      </c>
      <c r="G7" s="328">
        <v>0.95662586482171397</v>
      </c>
      <c r="H7" s="327">
        <v>8</v>
      </c>
      <c r="I7" s="329">
        <v>2.1287919105907401E-3</v>
      </c>
      <c r="J7" s="330">
        <f t="shared" si="0"/>
        <v>3758</v>
      </c>
      <c r="K7" s="320">
        <f t="shared" si="1"/>
        <v>8.1438848920863283E-2</v>
      </c>
      <c r="L7" s="320">
        <f t="shared" si="2"/>
        <v>8.0195458465076142E-2</v>
      </c>
    </row>
    <row r="8" spans="1:12" s="306" customFormat="1" ht="18" customHeight="1" outlineLevel="1">
      <c r="A8" s="331" t="s">
        <v>100</v>
      </c>
      <c r="B8" s="327">
        <v>167</v>
      </c>
      <c r="C8" s="328">
        <v>0.72608695652173905</v>
      </c>
      <c r="D8" s="327">
        <v>5</v>
      </c>
      <c r="E8" s="328">
        <v>2.1739130434782601E-2</v>
      </c>
      <c r="F8" s="327">
        <v>58</v>
      </c>
      <c r="G8" s="328">
        <v>0.25217391304347803</v>
      </c>
      <c r="H8" s="327">
        <v>0</v>
      </c>
      <c r="I8" s="329">
        <v>0</v>
      </c>
      <c r="J8" s="330">
        <f t="shared" si="0"/>
        <v>230</v>
      </c>
      <c r="K8" s="320">
        <f t="shared" si="1"/>
        <v>-4.166666666666663E-2</v>
      </c>
      <c r="L8" s="320">
        <f t="shared" si="2"/>
        <v>-7.2580645161290369E-2</v>
      </c>
    </row>
    <row r="9" spans="1:12" s="306" customFormat="1" ht="18" customHeight="1" outlineLevel="1">
      <c r="A9" s="332" t="s">
        <v>101</v>
      </c>
      <c r="B9" s="333">
        <v>356</v>
      </c>
      <c r="C9" s="334">
        <v>1.39319915312276E-3</v>
      </c>
      <c r="D9" s="333">
        <v>17</v>
      </c>
      <c r="E9" s="334">
        <v>6.6529173042379104E-5</v>
      </c>
      <c r="F9" s="333">
        <v>255124</v>
      </c>
      <c r="G9" s="334">
        <v>0.99842286725081897</v>
      </c>
      <c r="H9" s="333">
        <v>30</v>
      </c>
      <c r="I9" s="335">
        <v>1.17404423015963E-4</v>
      </c>
      <c r="J9" s="336">
        <f t="shared" si="0"/>
        <v>255527</v>
      </c>
      <c r="K9" s="334">
        <f t="shared" si="1"/>
        <v>1.2735009913715789E-3</v>
      </c>
      <c r="L9" s="335">
        <f t="shared" si="2"/>
        <v>1.5011130969178055E-3</v>
      </c>
    </row>
    <row r="10" spans="1:12" s="306" customFormat="1" ht="18" customHeight="1" outlineLevel="1">
      <c r="A10" s="337" t="s">
        <v>102</v>
      </c>
      <c r="B10" s="338">
        <v>2388</v>
      </c>
      <c r="C10" s="339">
        <v>0.61514683153013905</v>
      </c>
      <c r="D10" s="338">
        <v>337</v>
      </c>
      <c r="E10" s="339">
        <v>8.6810922205048893E-2</v>
      </c>
      <c r="F10" s="338">
        <v>1137</v>
      </c>
      <c r="G10" s="339">
        <v>0.29289026275115898</v>
      </c>
      <c r="H10" s="338">
        <v>20</v>
      </c>
      <c r="I10" s="340">
        <v>5.1519835136527598E-3</v>
      </c>
      <c r="J10" s="341">
        <f t="shared" si="0"/>
        <v>3882</v>
      </c>
      <c r="K10" s="320">
        <f t="shared" si="1"/>
        <v>6.4728469555677348E-2</v>
      </c>
      <c r="L10" s="320">
        <f t="shared" si="2"/>
        <v>-4.7595682041216891E-2</v>
      </c>
    </row>
    <row r="11" spans="1:12" s="306" customFormat="1" ht="18" customHeight="1" outlineLevel="1" thickBot="1">
      <c r="A11" s="342" t="s">
        <v>103</v>
      </c>
      <c r="B11" s="343">
        <v>2744</v>
      </c>
      <c r="C11" s="344">
        <v>1.05778905126653E-2</v>
      </c>
      <c r="D11" s="343">
        <v>354</v>
      </c>
      <c r="E11" s="344">
        <v>1.36464039412665E-3</v>
      </c>
      <c r="F11" s="343">
        <v>256261</v>
      </c>
      <c r="G11" s="344">
        <v>0.98786472327482899</v>
      </c>
      <c r="H11" s="343">
        <v>50</v>
      </c>
      <c r="I11" s="345">
        <v>1.9274581837947001E-4</v>
      </c>
      <c r="J11" s="346">
        <f t="shared" si="0"/>
        <v>259409</v>
      </c>
      <c r="K11" s="347">
        <f t="shared" si="1"/>
        <v>2.1672950921003409E-3</v>
      </c>
      <c r="L11" s="347">
        <f t="shared" si="2"/>
        <v>7.2911040814749306E-4</v>
      </c>
    </row>
    <row r="12" spans="1:12" s="348" customFormat="1" ht="13.5" thickBot="1"/>
    <row r="13" spans="1:12" ht="20.25" customHeight="1" thickBot="1">
      <c r="A13" s="597" t="s">
        <v>157</v>
      </c>
      <c r="B13" s="597"/>
      <c r="C13" s="597"/>
      <c r="D13" s="597"/>
      <c r="E13" s="597"/>
      <c r="F13" s="349"/>
      <c r="J13" s="350"/>
    </row>
    <row r="14" spans="1:12" ht="15" customHeight="1" outlineLevel="1" thickBot="1">
      <c r="A14" s="591" t="s">
        <v>95</v>
      </c>
      <c r="B14" s="592" t="s">
        <v>151</v>
      </c>
      <c r="C14" s="592"/>
      <c r="D14" s="593" t="s">
        <v>152</v>
      </c>
      <c r="E14" s="593"/>
    </row>
    <row r="15" spans="1:12" ht="15" customHeight="1" outlineLevel="1" thickBot="1">
      <c r="A15" s="591"/>
      <c r="B15" s="307" t="s">
        <v>155</v>
      </c>
      <c r="C15" s="307" t="s">
        <v>156</v>
      </c>
      <c r="D15" s="307" t="s">
        <v>155</v>
      </c>
      <c r="E15" s="308" t="s">
        <v>156</v>
      </c>
    </row>
    <row r="16" spans="1:12" ht="18" customHeight="1" outlineLevel="1">
      <c r="A16" s="309" t="s">
        <v>33</v>
      </c>
      <c r="B16" s="311">
        <v>0.10712921451785699</v>
      </c>
      <c r="C16" s="311">
        <v>7.1553122325634599E-2</v>
      </c>
      <c r="D16" s="311">
        <v>0.80589189424209196</v>
      </c>
      <c r="E16" s="312">
        <v>1.54257689144162E-2</v>
      </c>
      <c r="F16" s="351"/>
      <c r="G16" s="351"/>
    </row>
    <row r="17" spans="1:7" ht="18" customHeight="1" outlineLevel="1">
      <c r="A17" s="352" t="s">
        <v>34</v>
      </c>
      <c r="B17" s="317">
        <v>0.194594193506365</v>
      </c>
      <c r="C17" s="317">
        <v>1.00895735719259E-2</v>
      </c>
      <c r="D17" s="317">
        <v>0.78907400346501899</v>
      </c>
      <c r="E17" s="318">
        <v>6.2422294566903203E-3</v>
      </c>
      <c r="G17" s="351"/>
    </row>
    <row r="18" spans="1:7" ht="18" customHeight="1" outlineLevel="1">
      <c r="A18" s="321" t="s">
        <v>98</v>
      </c>
      <c r="B18" s="317">
        <v>0.215773489407518</v>
      </c>
      <c r="C18" s="317">
        <v>4.2965442926706898E-2</v>
      </c>
      <c r="D18" s="317">
        <v>0.74102566632217004</v>
      </c>
      <c r="E18" s="318">
        <v>2.3540134360444499E-4</v>
      </c>
      <c r="G18" s="351"/>
    </row>
    <row r="19" spans="1:7" ht="18" customHeight="1" outlineLevel="1">
      <c r="A19" s="326" t="s">
        <v>99</v>
      </c>
      <c r="B19" s="328">
        <v>0.63365692293720699</v>
      </c>
      <c r="C19" s="328">
        <v>0.17250321233240301</v>
      </c>
      <c r="D19" s="328">
        <v>0.19272471806553701</v>
      </c>
      <c r="E19" s="329">
        <v>1.1151466648541099E-3</v>
      </c>
      <c r="G19" s="351"/>
    </row>
    <row r="20" spans="1:7" ht="18" customHeight="1" outlineLevel="1">
      <c r="A20" s="331" t="s">
        <v>100</v>
      </c>
      <c r="B20" s="328">
        <v>0.103956672259581</v>
      </c>
      <c r="C20" s="328">
        <v>8.3038605015703492E-3</v>
      </c>
      <c r="D20" s="328">
        <v>0.887739467238849</v>
      </c>
      <c r="E20" s="329">
        <v>0</v>
      </c>
      <c r="G20" s="351"/>
    </row>
    <row r="21" spans="1:7" ht="18" customHeight="1" outlineLevel="1">
      <c r="A21" s="353" t="s">
        <v>101</v>
      </c>
      <c r="B21" s="334">
        <v>0.214119807055804</v>
      </c>
      <c r="C21" s="334">
        <v>4.2846613262101901E-2</v>
      </c>
      <c r="D21" s="334">
        <v>0.74263593307029296</v>
      </c>
      <c r="E21" s="335">
        <v>3.9764661180123801E-4</v>
      </c>
      <c r="G21" s="351"/>
    </row>
    <row r="22" spans="1:7" ht="18" customHeight="1" outlineLevel="1">
      <c r="A22" s="337" t="s">
        <v>102</v>
      </c>
      <c r="B22" s="339">
        <v>0.57692541206227899</v>
      </c>
      <c r="C22" s="339">
        <v>0.21375801926403201</v>
      </c>
      <c r="D22" s="339">
        <v>0.201877744296908</v>
      </c>
      <c r="E22" s="340">
        <v>7.4388243767798696E-3</v>
      </c>
      <c r="F22" s="351"/>
      <c r="G22" s="351"/>
    </row>
    <row r="23" spans="1:7" ht="18" customHeight="1" outlineLevel="1" thickBot="1">
      <c r="A23" s="342" t="s">
        <v>103</v>
      </c>
      <c r="B23" s="344">
        <v>0.56047008416287203</v>
      </c>
      <c r="C23" s="344">
        <v>0.20600620069039099</v>
      </c>
      <c r="D23" s="344">
        <v>0.22640424881548299</v>
      </c>
      <c r="E23" s="345">
        <v>7.1194663312538903E-3</v>
      </c>
      <c r="F23" s="351"/>
      <c r="G23" s="351"/>
    </row>
    <row r="24" spans="1:7" outlineLevel="1">
      <c r="A24" s="354" t="s">
        <v>158</v>
      </c>
    </row>
    <row r="51" spans="1:10" s="355" customFormat="1" ht="13.15" customHeight="1"/>
    <row r="52" spans="1:10" s="356" customFormat="1" ht="18" customHeight="1">
      <c r="A52" s="598" t="s">
        <v>159</v>
      </c>
      <c r="B52" s="598"/>
      <c r="C52" s="598"/>
      <c r="D52" s="598"/>
      <c r="E52" s="598"/>
      <c r="F52" s="598"/>
      <c r="G52" s="598"/>
      <c r="H52" s="598"/>
      <c r="I52" s="598"/>
      <c r="J52" s="598"/>
    </row>
    <row r="53" spans="1:10" ht="18" hidden="1" customHeight="1" outlineLevel="1" thickBot="1">
      <c r="A53" s="597" t="s">
        <v>160</v>
      </c>
      <c r="B53" s="597"/>
      <c r="C53" s="597"/>
      <c r="D53" s="597"/>
      <c r="E53" s="597"/>
      <c r="F53" s="597"/>
      <c r="G53" s="597"/>
      <c r="H53" s="597"/>
      <c r="I53" s="597"/>
      <c r="J53" s="597"/>
    </row>
    <row r="54" spans="1:10" ht="18" hidden="1" customHeight="1" outlineLevel="2">
      <c r="A54" s="591" t="s">
        <v>95</v>
      </c>
      <c r="B54" s="592" t="s">
        <v>151</v>
      </c>
      <c r="C54" s="592"/>
      <c r="D54" s="592"/>
      <c r="E54" s="592"/>
      <c r="F54" s="593" t="s">
        <v>152</v>
      </c>
      <c r="G54" s="593"/>
      <c r="H54" s="593"/>
      <c r="I54" s="593"/>
      <c r="J54" s="594" t="s">
        <v>153</v>
      </c>
    </row>
    <row r="55" spans="1:10" ht="18" hidden="1" customHeight="1" outlineLevel="2">
      <c r="A55" s="591"/>
      <c r="B55" s="595" t="s">
        <v>155</v>
      </c>
      <c r="C55" s="595"/>
      <c r="D55" s="595" t="s">
        <v>156</v>
      </c>
      <c r="E55" s="595"/>
      <c r="F55" s="595" t="s">
        <v>155</v>
      </c>
      <c r="G55" s="595"/>
      <c r="H55" s="596" t="s">
        <v>156</v>
      </c>
      <c r="I55" s="596"/>
      <c r="J55" s="594"/>
    </row>
    <row r="56" spans="1:10" ht="18" hidden="1" customHeight="1" outlineLevel="2">
      <c r="A56" s="309" t="s">
        <v>33</v>
      </c>
      <c r="B56" s="310">
        <v>19</v>
      </c>
      <c r="C56" s="311">
        <v>1.2289780077619701E-2</v>
      </c>
      <c r="D56" s="310">
        <v>3</v>
      </c>
      <c r="E56" s="311">
        <v>1.94049159120311E-3</v>
      </c>
      <c r="F56" s="310">
        <v>1523</v>
      </c>
      <c r="G56" s="311">
        <v>0.985122897800776</v>
      </c>
      <c r="H56" s="310">
        <v>1</v>
      </c>
      <c r="I56" s="312">
        <v>6.4683053040103498E-4</v>
      </c>
      <c r="J56" s="313">
        <f t="shared" ref="J56:J63" si="3">SUM(B56,D56,F56,H56)</f>
        <v>1546</v>
      </c>
    </row>
    <row r="57" spans="1:10" ht="18" hidden="1" customHeight="1" outlineLevel="2">
      <c r="A57" s="315" t="s">
        <v>34</v>
      </c>
      <c r="B57" s="316">
        <v>17</v>
      </c>
      <c r="C57" s="317">
        <v>6.8035106114755202E-5</v>
      </c>
      <c r="D57" s="316">
        <v>1</v>
      </c>
      <c r="E57" s="317">
        <v>4.0020650655738402E-6</v>
      </c>
      <c r="F57" s="316">
        <v>249834</v>
      </c>
      <c r="G57" s="317">
        <v>0.99985192359257402</v>
      </c>
      <c r="H57" s="316">
        <v>19</v>
      </c>
      <c r="I57" s="318">
        <v>7.6039236245902894E-5</v>
      </c>
      <c r="J57" s="319">
        <f t="shared" si="3"/>
        <v>249871</v>
      </c>
    </row>
    <row r="58" spans="1:10" ht="18" hidden="1" customHeight="1" outlineLevel="2">
      <c r="A58" s="321" t="s">
        <v>98</v>
      </c>
      <c r="B58" s="322">
        <v>331</v>
      </c>
      <c r="C58" s="323">
        <v>8.8811376442178694E-2</v>
      </c>
      <c r="D58" s="322">
        <v>15</v>
      </c>
      <c r="E58" s="323">
        <v>4.0246847330292499E-3</v>
      </c>
      <c r="F58" s="322">
        <v>3373</v>
      </c>
      <c r="G58" s="323">
        <v>0.90501744030051001</v>
      </c>
      <c r="H58" s="322">
        <v>8</v>
      </c>
      <c r="I58" s="324">
        <v>2.1464985242822601E-3</v>
      </c>
      <c r="J58" s="325">
        <f t="shared" si="3"/>
        <v>3727</v>
      </c>
    </row>
    <row r="59" spans="1:10" ht="18" hidden="1" customHeight="1" outlineLevel="2">
      <c r="A59" s="326" t="s">
        <v>99</v>
      </c>
      <c r="B59" s="327">
        <v>153</v>
      </c>
      <c r="C59" s="328">
        <v>4.3978154642138501E-2</v>
      </c>
      <c r="D59" s="327">
        <v>10</v>
      </c>
      <c r="E59" s="328">
        <v>2.8743891922966402E-3</v>
      </c>
      <c r="F59" s="327">
        <v>3308</v>
      </c>
      <c r="G59" s="328">
        <v>0.95084794481172696</v>
      </c>
      <c r="H59" s="327">
        <v>8</v>
      </c>
      <c r="I59" s="329">
        <v>2.2995113538373099E-3</v>
      </c>
      <c r="J59" s="330">
        <f t="shared" si="3"/>
        <v>3479</v>
      </c>
    </row>
    <row r="60" spans="1:10" ht="18" hidden="1" customHeight="1" outlineLevel="2">
      <c r="A60" s="331" t="s">
        <v>100</v>
      </c>
      <c r="B60" s="327">
        <v>178</v>
      </c>
      <c r="C60" s="328">
        <v>0.717741935483871</v>
      </c>
      <c r="D60" s="327">
        <v>5</v>
      </c>
      <c r="E60" s="328">
        <v>2.0161290322580599E-2</v>
      </c>
      <c r="F60" s="327">
        <v>65</v>
      </c>
      <c r="G60" s="328">
        <v>0.26209677419354799</v>
      </c>
      <c r="H60" s="327">
        <v>0</v>
      </c>
      <c r="I60" s="329">
        <v>0</v>
      </c>
      <c r="J60" s="330">
        <f t="shared" si="3"/>
        <v>248</v>
      </c>
    </row>
    <row r="61" spans="1:10" ht="18" hidden="1" customHeight="1" outlineLevel="2">
      <c r="A61" s="332" t="s">
        <v>101</v>
      </c>
      <c r="B61" s="333">
        <v>367</v>
      </c>
      <c r="C61" s="334">
        <v>1.4384034114068901E-3</v>
      </c>
      <c r="D61" s="333">
        <v>19</v>
      </c>
      <c r="E61" s="334">
        <v>7.4467751544225999E-5</v>
      </c>
      <c r="F61" s="333">
        <v>254730</v>
      </c>
      <c r="G61" s="334">
        <v>0.99837738688740496</v>
      </c>
      <c r="H61" s="333">
        <v>28</v>
      </c>
      <c r="I61" s="335">
        <v>1.09741949644123E-4</v>
      </c>
      <c r="J61" s="336">
        <f t="shared" si="3"/>
        <v>255144</v>
      </c>
    </row>
    <row r="62" spans="1:10" ht="18" hidden="1" customHeight="1" outlineLevel="2">
      <c r="A62" s="337" t="s">
        <v>102</v>
      </c>
      <c r="B62" s="338">
        <v>2680</v>
      </c>
      <c r="C62" s="339">
        <v>0.65750736015701705</v>
      </c>
      <c r="D62" s="338">
        <v>353</v>
      </c>
      <c r="E62" s="339">
        <v>8.66045142296369E-2</v>
      </c>
      <c r="F62" s="338">
        <v>1031</v>
      </c>
      <c r="G62" s="339">
        <v>0.25294406280667298</v>
      </c>
      <c r="H62" s="338">
        <v>12</v>
      </c>
      <c r="I62" s="340">
        <v>2.9440628066732099E-3</v>
      </c>
      <c r="J62" s="341">
        <f t="shared" si="3"/>
        <v>4076</v>
      </c>
    </row>
    <row r="63" spans="1:10" ht="18" hidden="1" customHeight="1" outlineLevel="2">
      <c r="A63" s="342" t="s">
        <v>103</v>
      </c>
      <c r="B63" s="343">
        <v>3047</v>
      </c>
      <c r="C63" s="344">
        <v>1.17544942519867E-2</v>
      </c>
      <c r="D63" s="343">
        <v>372</v>
      </c>
      <c r="E63" s="344">
        <v>1.43507445413163E-3</v>
      </c>
      <c r="F63" s="343">
        <v>255761</v>
      </c>
      <c r="G63" s="344">
        <v>0.98665612221279198</v>
      </c>
      <c r="H63" s="343">
        <v>40</v>
      </c>
      <c r="I63" s="345">
        <v>1.54309081089422E-4</v>
      </c>
      <c r="J63" s="346">
        <f t="shared" si="3"/>
        <v>259220</v>
      </c>
    </row>
    <row r="64" spans="1:10" hidden="1" outlineLevel="1">
      <c r="A64" s="357"/>
      <c r="B64" s="357"/>
      <c r="C64" s="357"/>
      <c r="D64" s="357"/>
      <c r="E64" s="357"/>
    </row>
    <row r="65" spans="1:10" ht="20.25" hidden="1" customHeight="1" outlineLevel="1">
      <c r="A65" s="599" t="s">
        <v>161</v>
      </c>
      <c r="B65" s="599"/>
      <c r="C65" s="599"/>
      <c r="D65" s="599"/>
      <c r="E65" s="599"/>
    </row>
    <row r="66" spans="1:10" ht="15" hidden="1" customHeight="1" outlineLevel="3">
      <c r="A66" s="591" t="s">
        <v>95</v>
      </c>
      <c r="B66" s="592" t="s">
        <v>151</v>
      </c>
      <c r="C66" s="592"/>
      <c r="D66" s="593" t="s">
        <v>152</v>
      </c>
      <c r="E66" s="593"/>
    </row>
    <row r="67" spans="1:10" ht="15" hidden="1" customHeight="1" outlineLevel="3">
      <c r="A67" s="591"/>
      <c r="B67" s="307" t="s">
        <v>155</v>
      </c>
      <c r="C67" s="308" t="s">
        <v>156</v>
      </c>
      <c r="D67" s="307" t="s">
        <v>155</v>
      </c>
      <c r="E67" s="308" t="s">
        <v>156</v>
      </c>
    </row>
    <row r="68" spans="1:10" ht="18" hidden="1" customHeight="1" outlineLevel="3">
      <c r="A68" s="309" t="s">
        <v>33</v>
      </c>
      <c r="B68" s="311">
        <v>0.108030707827052</v>
      </c>
      <c r="C68" s="311">
        <v>9.2986710248201307E-2</v>
      </c>
      <c r="D68" s="311">
        <v>0.78399064610449398</v>
      </c>
      <c r="E68" s="312">
        <v>1.49919358202529E-2</v>
      </c>
      <c r="F68" s="351"/>
    </row>
    <row r="69" spans="1:10" ht="18" hidden="1" customHeight="1" outlineLevel="3">
      <c r="A69" s="352" t="s">
        <v>34</v>
      </c>
      <c r="B69" s="317">
        <v>0.205213237599707</v>
      </c>
      <c r="C69" s="317">
        <v>9.81596315776272E-3</v>
      </c>
      <c r="D69" s="317">
        <v>0.77860073062131196</v>
      </c>
      <c r="E69" s="318">
        <v>6.3700686212181598E-3</v>
      </c>
    </row>
    <row r="70" spans="1:10" ht="18" hidden="1" customHeight="1" outlineLevel="3">
      <c r="A70" s="321" t="s">
        <v>98</v>
      </c>
      <c r="B70" s="317">
        <v>0.17654679254162001</v>
      </c>
      <c r="C70" s="317">
        <v>4.5976385549762501E-2</v>
      </c>
      <c r="D70" s="317">
        <v>0.77715022889880603</v>
      </c>
      <c r="E70" s="318">
        <v>3.2659300981090602E-4</v>
      </c>
    </row>
    <row r="71" spans="1:10" ht="18" hidden="1" customHeight="1" outlineLevel="3">
      <c r="A71" s="326" t="s">
        <v>99</v>
      </c>
      <c r="B71" s="328">
        <v>0.59225597316450196</v>
      </c>
      <c r="C71" s="328">
        <v>0.21244702302722601</v>
      </c>
      <c r="D71" s="328">
        <v>0.19354453371431399</v>
      </c>
      <c r="E71" s="329">
        <v>1.75247009395841E-3</v>
      </c>
    </row>
    <row r="72" spans="1:10" ht="18" hidden="1" customHeight="1" outlineLevel="3">
      <c r="A72" s="331" t="s">
        <v>100</v>
      </c>
      <c r="B72" s="328">
        <v>8.1329810646701695E-2</v>
      </c>
      <c r="C72" s="328">
        <v>7.8467689486160907E-3</v>
      </c>
      <c r="D72" s="328">
        <v>0.910823420404682</v>
      </c>
      <c r="E72" s="329">
        <v>0</v>
      </c>
    </row>
    <row r="73" spans="1:10" ht="18" hidden="1" customHeight="1" outlineLevel="3">
      <c r="A73" s="353" t="s">
        <v>101</v>
      </c>
      <c r="B73" s="334">
        <v>0.192928797854517</v>
      </c>
      <c r="C73" s="334">
        <v>4.5115414267962797E-2</v>
      </c>
      <c r="D73" s="334">
        <v>0.76150347381894701</v>
      </c>
      <c r="E73" s="335">
        <v>4.5231405857346199E-4</v>
      </c>
    </row>
    <row r="74" spans="1:10" ht="18" hidden="1" customHeight="1" outlineLevel="3">
      <c r="A74" s="337" t="s">
        <v>102</v>
      </c>
      <c r="B74" s="339">
        <v>0.52702948192037402</v>
      </c>
      <c r="C74" s="339">
        <v>0.23375426648545</v>
      </c>
      <c r="D74" s="339">
        <v>0.23721214010569699</v>
      </c>
      <c r="E74" s="340">
        <v>2.0041114884780898E-3</v>
      </c>
      <c r="F74" s="351"/>
    </row>
    <row r="75" spans="1:10" ht="18" hidden="1" customHeight="1" outlineLevel="3">
      <c r="A75" s="342" t="s">
        <v>103</v>
      </c>
      <c r="B75" s="344">
        <v>0.510293293369117</v>
      </c>
      <c r="C75" s="344">
        <v>0.22430473360696601</v>
      </c>
      <c r="D75" s="344">
        <v>0.26347559610953297</v>
      </c>
      <c r="E75" s="345">
        <v>1.92637691438449E-3</v>
      </c>
      <c r="F75" s="351"/>
    </row>
    <row r="76" spans="1:10" hidden="1" outlineLevel="3">
      <c r="A76" s="354" t="s">
        <v>158</v>
      </c>
    </row>
    <row r="77" spans="1:10" hidden="1" outlineLevel="1"/>
    <row r="78" spans="1:10" s="358" customFormat="1" collapsed="1"/>
    <row r="79" spans="1:10" s="356" customFormat="1" ht="15" customHeight="1" thickBot="1">
      <c r="A79" s="600" t="s">
        <v>162</v>
      </c>
      <c r="B79" s="600"/>
      <c r="C79" s="600"/>
      <c r="D79" s="600"/>
      <c r="E79" s="600"/>
      <c r="F79" s="600"/>
      <c r="G79" s="600"/>
      <c r="H79" s="600"/>
      <c r="I79" s="600"/>
      <c r="J79" s="600"/>
    </row>
    <row r="80" spans="1:10" ht="20.25" hidden="1" customHeight="1" outlineLevel="1" thickBot="1">
      <c r="A80" s="597" t="s">
        <v>160</v>
      </c>
      <c r="B80" s="597"/>
      <c r="C80" s="597"/>
      <c r="D80" s="597"/>
      <c r="E80" s="597"/>
      <c r="F80" s="597"/>
      <c r="G80" s="597"/>
      <c r="H80" s="597"/>
      <c r="I80" s="597"/>
      <c r="J80" s="597"/>
    </row>
    <row r="81" spans="1:10" ht="15" hidden="1" customHeight="1" outlineLevel="2">
      <c r="A81" s="591" t="s">
        <v>95</v>
      </c>
      <c r="B81" s="592" t="s">
        <v>151</v>
      </c>
      <c r="C81" s="592"/>
      <c r="D81" s="592"/>
      <c r="E81" s="592"/>
      <c r="F81" s="593" t="s">
        <v>152</v>
      </c>
      <c r="G81" s="593"/>
      <c r="H81" s="593"/>
      <c r="I81" s="593"/>
      <c r="J81" s="594" t="s">
        <v>153</v>
      </c>
    </row>
    <row r="82" spans="1:10" ht="15" hidden="1" customHeight="1" outlineLevel="2">
      <c r="A82" s="591"/>
      <c r="B82" s="595" t="s">
        <v>155</v>
      </c>
      <c r="C82" s="595"/>
      <c r="D82" s="595" t="s">
        <v>156</v>
      </c>
      <c r="E82" s="595"/>
      <c r="F82" s="595" t="s">
        <v>155</v>
      </c>
      <c r="G82" s="595"/>
      <c r="H82" s="596" t="s">
        <v>156</v>
      </c>
      <c r="I82" s="596"/>
      <c r="J82" s="594"/>
    </row>
    <row r="83" spans="1:10" ht="18" hidden="1" customHeight="1" outlineLevel="2">
      <c r="A83" s="309" t="s">
        <v>33</v>
      </c>
      <c r="B83" s="310">
        <v>20</v>
      </c>
      <c r="C83" s="311">
        <v>1.2247397428046499E-2</v>
      </c>
      <c r="D83" s="310">
        <v>3</v>
      </c>
      <c r="E83" s="311">
        <v>1.8371096142069799E-3</v>
      </c>
      <c r="F83" s="310">
        <v>1609</v>
      </c>
      <c r="G83" s="311">
        <v>0.98530312308634405</v>
      </c>
      <c r="H83" s="310">
        <v>1</v>
      </c>
      <c r="I83" s="312">
        <v>6.1236987140232701E-4</v>
      </c>
      <c r="J83" s="313">
        <f t="shared" ref="J83:J90" si="4">B83+D83+F83+H83</f>
        <v>1633</v>
      </c>
    </row>
    <row r="84" spans="1:10" ht="18" hidden="1" customHeight="1" outlineLevel="2">
      <c r="A84" s="315" t="s">
        <v>34</v>
      </c>
      <c r="B84" s="316">
        <v>17</v>
      </c>
      <c r="C84" s="317">
        <v>6.8039735205359907E-5</v>
      </c>
      <c r="D84" s="316">
        <v>1</v>
      </c>
      <c r="E84" s="317">
        <v>4.0023373650211696E-6</v>
      </c>
      <c r="F84" s="316">
        <v>249817</v>
      </c>
      <c r="G84" s="317">
        <v>0.99985191351749403</v>
      </c>
      <c r="H84" s="316">
        <v>19</v>
      </c>
      <c r="I84" s="318">
        <v>7.6044409935402293E-5</v>
      </c>
      <c r="J84" s="319">
        <f t="shared" si="4"/>
        <v>249854</v>
      </c>
    </row>
    <row r="85" spans="1:10" ht="18" hidden="1" customHeight="1" outlineLevel="2">
      <c r="A85" s="321" t="s">
        <v>98</v>
      </c>
      <c r="B85" s="322">
        <v>330</v>
      </c>
      <c r="C85" s="323">
        <v>8.8829071332436102E-2</v>
      </c>
      <c r="D85" s="322">
        <v>15</v>
      </c>
      <c r="E85" s="323">
        <v>4.0376850605652803E-3</v>
      </c>
      <c r="F85" s="322">
        <v>3360</v>
      </c>
      <c r="G85" s="323">
        <v>0.90444145356662198</v>
      </c>
      <c r="H85" s="322">
        <v>10</v>
      </c>
      <c r="I85" s="324">
        <v>2.6917900403768502E-3</v>
      </c>
      <c r="J85" s="325">
        <f t="shared" si="4"/>
        <v>3715</v>
      </c>
    </row>
    <row r="86" spans="1:10" ht="18" hidden="1" customHeight="1" outlineLevel="2">
      <c r="A86" s="326" t="s">
        <v>99</v>
      </c>
      <c r="B86" s="327">
        <v>149</v>
      </c>
      <c r="C86" s="328">
        <v>4.2877697841726597E-2</v>
      </c>
      <c r="D86" s="327">
        <v>10</v>
      </c>
      <c r="E86" s="328">
        <v>2.8776978417266201E-3</v>
      </c>
      <c r="F86" s="327">
        <v>3306</v>
      </c>
      <c r="G86" s="328">
        <v>0.95136690647482003</v>
      </c>
      <c r="H86" s="327">
        <v>10</v>
      </c>
      <c r="I86" s="329">
        <v>2.8776978417266201E-3</v>
      </c>
      <c r="J86" s="330">
        <f t="shared" si="4"/>
        <v>3475</v>
      </c>
    </row>
    <row r="87" spans="1:10" ht="18" hidden="1" customHeight="1" outlineLevel="2">
      <c r="A87" s="331" t="s">
        <v>100</v>
      </c>
      <c r="B87" s="327">
        <v>181</v>
      </c>
      <c r="C87" s="328">
        <v>0.75416666666666698</v>
      </c>
      <c r="D87" s="327">
        <v>5</v>
      </c>
      <c r="E87" s="328">
        <v>2.0833333333333301E-2</v>
      </c>
      <c r="F87" s="327">
        <v>54</v>
      </c>
      <c r="G87" s="328">
        <v>0.22500000000000001</v>
      </c>
      <c r="H87" s="327">
        <v>0</v>
      </c>
      <c r="I87" s="329">
        <v>0</v>
      </c>
      <c r="J87" s="330">
        <f t="shared" si="4"/>
        <v>240</v>
      </c>
    </row>
    <row r="88" spans="1:10" ht="18" hidden="1" customHeight="1" outlineLevel="2">
      <c r="A88" s="332" t="s">
        <v>101</v>
      </c>
      <c r="B88" s="333">
        <v>367</v>
      </c>
      <c r="C88" s="334">
        <v>1.43807650410263E-3</v>
      </c>
      <c r="D88" s="333">
        <v>19</v>
      </c>
      <c r="E88" s="334">
        <v>7.4450827187874695E-5</v>
      </c>
      <c r="F88" s="333">
        <v>254786</v>
      </c>
      <c r="G88" s="334">
        <v>0.99836991873104397</v>
      </c>
      <c r="H88" s="333">
        <v>30</v>
      </c>
      <c r="I88" s="335">
        <v>1.17553937665065E-4</v>
      </c>
      <c r="J88" s="336">
        <f t="shared" si="4"/>
        <v>255202</v>
      </c>
    </row>
    <row r="89" spans="1:10" ht="18" hidden="1" customHeight="1" outlineLevel="2">
      <c r="A89" s="337" t="s">
        <v>102</v>
      </c>
      <c r="B89" s="338">
        <v>2524</v>
      </c>
      <c r="C89" s="339">
        <v>0.69226549643444901</v>
      </c>
      <c r="D89" s="338">
        <v>338</v>
      </c>
      <c r="E89" s="339">
        <v>9.2704333516182097E-2</v>
      </c>
      <c r="F89" s="338">
        <v>772</v>
      </c>
      <c r="G89" s="339">
        <v>0.21173889193636899</v>
      </c>
      <c r="H89" s="338">
        <v>12</v>
      </c>
      <c r="I89" s="340">
        <v>3.2912781130005498E-3</v>
      </c>
      <c r="J89" s="341">
        <f t="shared" si="4"/>
        <v>3646</v>
      </c>
    </row>
    <row r="90" spans="1:10" ht="18" hidden="1" customHeight="1" outlineLevel="2">
      <c r="A90" s="342" t="s">
        <v>103</v>
      </c>
      <c r="B90" s="343">
        <v>2891</v>
      </c>
      <c r="C90" s="344">
        <v>1.11687167758685E-2</v>
      </c>
      <c r="D90" s="343">
        <v>357</v>
      </c>
      <c r="E90" s="344">
        <v>1.37918778588206E-3</v>
      </c>
      <c r="F90" s="343">
        <v>255558</v>
      </c>
      <c r="G90" s="344">
        <v>0.98728983805167503</v>
      </c>
      <c r="H90" s="343">
        <v>42</v>
      </c>
      <c r="I90" s="345">
        <v>1.6225738657435999E-4</v>
      </c>
      <c r="J90" s="346">
        <f t="shared" si="4"/>
        <v>258848</v>
      </c>
    </row>
    <row r="91" spans="1:10" s="348" customFormat="1" hidden="1" outlineLevel="1"/>
    <row r="92" spans="1:10" ht="20.25" hidden="1" customHeight="1" outlineLevel="1" thickBot="1">
      <c r="A92" s="599" t="s">
        <v>161</v>
      </c>
      <c r="B92" s="599"/>
      <c r="C92" s="599"/>
      <c r="D92" s="599"/>
      <c r="E92" s="599"/>
      <c r="F92" s="351"/>
    </row>
    <row r="93" spans="1:10" ht="15" hidden="1" customHeight="1" outlineLevel="2" thickBot="1">
      <c r="A93" s="591" t="s">
        <v>95</v>
      </c>
      <c r="B93" s="592" t="s">
        <v>151</v>
      </c>
      <c r="C93" s="592"/>
      <c r="D93" s="593" t="s">
        <v>152</v>
      </c>
      <c r="E93" s="593"/>
    </row>
    <row r="94" spans="1:10" ht="15" hidden="1" customHeight="1" outlineLevel="2" thickBot="1">
      <c r="A94" s="591"/>
      <c r="B94" s="307" t="s">
        <v>155</v>
      </c>
      <c r="C94" s="308" t="s">
        <v>156</v>
      </c>
      <c r="D94" s="307" t="s">
        <v>155</v>
      </c>
      <c r="E94" s="308" t="s">
        <v>156</v>
      </c>
    </row>
    <row r="95" spans="1:10" ht="18" hidden="1" customHeight="1" outlineLevel="2">
      <c r="A95" s="309" t="s">
        <v>33</v>
      </c>
      <c r="B95" s="311">
        <v>0.10819277516701201</v>
      </c>
      <c r="C95" s="311">
        <v>0.108946598812803</v>
      </c>
      <c r="D95" s="311">
        <v>0.78029513569390496</v>
      </c>
      <c r="E95" s="312">
        <v>2.5654903262806801E-3</v>
      </c>
      <c r="F95" s="351"/>
    </row>
    <row r="96" spans="1:10" ht="18" hidden="1" customHeight="1" outlineLevel="2">
      <c r="A96" s="315" t="s">
        <v>34</v>
      </c>
      <c r="B96" s="317">
        <v>0.23903128817965</v>
      </c>
      <c r="C96" s="317">
        <v>1.35643599832412E-2</v>
      </c>
      <c r="D96" s="317">
        <v>0.74061165964869702</v>
      </c>
      <c r="E96" s="318">
        <v>6.7926921884114699E-3</v>
      </c>
    </row>
    <row r="97" spans="1:6" ht="18" hidden="1" customHeight="1" outlineLevel="2">
      <c r="A97" s="321" t="s">
        <v>98</v>
      </c>
      <c r="B97" s="317">
        <v>0.22757016840608199</v>
      </c>
      <c r="C97" s="317">
        <v>3.3224967071822903E-2</v>
      </c>
      <c r="D97" s="317">
        <v>0.73881714311333702</v>
      </c>
      <c r="E97" s="318">
        <v>3.8772140875736302E-4</v>
      </c>
    </row>
    <row r="98" spans="1:6" ht="18" hidden="1" customHeight="1" outlineLevel="2">
      <c r="A98" s="326" t="s">
        <v>99</v>
      </c>
      <c r="B98" s="328">
        <v>0.66941272627595305</v>
      </c>
      <c r="C98" s="328">
        <v>0.16741287668986399</v>
      </c>
      <c r="D98" s="328">
        <v>0.16112727112979</v>
      </c>
      <c r="E98" s="329">
        <v>2.0471259043922298E-3</v>
      </c>
    </row>
    <row r="99" spans="1:6" ht="18" hidden="1" customHeight="1" outlineLevel="2">
      <c r="A99" s="331" t="s">
        <v>100</v>
      </c>
      <c r="B99" s="328">
        <v>0.12433324248663</v>
      </c>
      <c r="C99" s="328">
        <v>1.87183678190676E-3</v>
      </c>
      <c r="D99" s="328">
        <v>0.87379492073146403</v>
      </c>
      <c r="E99" s="329">
        <v>0</v>
      </c>
    </row>
    <row r="100" spans="1:6" ht="18" hidden="1" customHeight="1" outlineLevel="2">
      <c r="A100" s="332" t="s">
        <v>101</v>
      </c>
      <c r="B100" s="334">
        <v>0.223170545762405</v>
      </c>
      <c r="C100" s="334">
        <v>3.3283986071918299E-2</v>
      </c>
      <c r="D100" s="334">
        <v>0.743113599315673</v>
      </c>
      <c r="E100" s="335">
        <v>4.31868850003545E-4</v>
      </c>
    </row>
    <row r="101" spans="1:6" ht="18" hidden="1" customHeight="1" outlineLevel="2">
      <c r="A101" s="337" t="s">
        <v>102</v>
      </c>
      <c r="B101" s="339">
        <v>0.61399408950909196</v>
      </c>
      <c r="C101" s="339">
        <v>0.22258575890589499</v>
      </c>
      <c r="D101" s="339">
        <v>0.161867399767023</v>
      </c>
      <c r="E101" s="340">
        <v>1.5527518179897001E-3</v>
      </c>
      <c r="F101" s="351"/>
    </row>
    <row r="102" spans="1:6" ht="18" hidden="1" customHeight="1" outlineLevel="2" thickBot="1">
      <c r="A102" s="342" t="s">
        <v>103</v>
      </c>
      <c r="B102" s="344">
        <v>0.59337389519591399</v>
      </c>
      <c r="C102" s="344">
        <v>0.21259803067886801</v>
      </c>
      <c r="D102" s="344">
        <v>0.19253446107962899</v>
      </c>
      <c r="E102" s="345">
        <v>1.49361304558968E-3</v>
      </c>
      <c r="F102" s="351"/>
    </row>
    <row r="103" spans="1:6" hidden="1" outlineLevel="2">
      <c r="A103" s="352"/>
    </row>
    <row r="104" spans="1:6" s="355" customFormat="1" ht="13.15" hidden="1" customHeight="1" outlineLevel="1"/>
    <row r="105" spans="1:6" collapsed="1"/>
  </sheetData>
  <mergeCells count="43">
    <mergeCell ref="A92:E92"/>
    <mergeCell ref="B93:C93"/>
    <mergeCell ref="D93:E93"/>
    <mergeCell ref="A80:J80"/>
    <mergeCell ref="A81:A82"/>
    <mergeCell ref="B81:E81"/>
    <mergeCell ref="F81:I81"/>
    <mergeCell ref="J81:J82"/>
    <mergeCell ref="B82:C82"/>
    <mergeCell ref="D82:E82"/>
    <mergeCell ref="F82:G82"/>
    <mergeCell ref="H82:I82"/>
    <mergeCell ref="A65:E65"/>
    <mergeCell ref="A66:A67"/>
    <mergeCell ref="B66:C66"/>
    <mergeCell ref="D66:E66"/>
    <mergeCell ref="A79:J79"/>
    <mergeCell ref="A52:J52"/>
    <mergeCell ref="A53:J53"/>
    <mergeCell ref="A54:A55"/>
    <mergeCell ref="B54:E54"/>
    <mergeCell ref="F54:I54"/>
    <mergeCell ref="J54:J55"/>
    <mergeCell ref="B55:C55"/>
    <mergeCell ref="D55:E55"/>
    <mergeCell ref="F55:G55"/>
    <mergeCell ref="H55:I55"/>
    <mergeCell ref="A1:L1"/>
    <mergeCell ref="A93:A94"/>
    <mergeCell ref="A2:A3"/>
    <mergeCell ref="B2:E2"/>
    <mergeCell ref="F2:I2"/>
    <mergeCell ref="J2:J3"/>
    <mergeCell ref="K2:K3"/>
    <mergeCell ref="L2:L3"/>
    <mergeCell ref="B3:C3"/>
    <mergeCell ref="D3:E3"/>
    <mergeCell ref="F3:G3"/>
    <mergeCell ref="H3:I3"/>
    <mergeCell ref="A13:E13"/>
    <mergeCell ref="A14:A15"/>
    <mergeCell ref="B14:C14"/>
    <mergeCell ref="D14:E14"/>
  </mergeCells>
  <pageMargins left="0.75" right="0.75" top="1" bottom="1" header="0.51180555555555496" footer="0.51180555555555496"/>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18"/>
  <sheetViews>
    <sheetView zoomScaleNormal="100" workbookViewId="0">
      <selection sqref="A1:O1"/>
    </sheetView>
  </sheetViews>
  <sheetFormatPr defaultColWidth="9.140625" defaultRowHeight="14.25" outlineLevelRow="1" outlineLevelCol="1"/>
  <cols>
    <col min="1" max="1" width="32" style="359" customWidth="1"/>
    <col min="2" max="5" width="9.28515625" style="359" customWidth="1"/>
    <col min="6" max="9" width="12.42578125" style="359" customWidth="1"/>
    <col min="10" max="11" width="12.42578125" style="359" hidden="1" customWidth="1" outlineLevel="1"/>
    <col min="12" max="13" width="11.7109375" style="359" hidden="1" customWidth="1" outlineLevel="1"/>
    <col min="14" max="14" width="9.28515625" style="359" customWidth="1" collapsed="1"/>
    <col min="15" max="15" width="9.28515625" style="359" customWidth="1"/>
    <col min="16" max="27" width="9" style="359" customWidth="1"/>
    <col min="28" max="1024" width="9.140625" style="359"/>
  </cols>
  <sheetData>
    <row r="1" spans="1:15" s="360" customFormat="1" ht="26.25" customHeight="1">
      <c r="A1" s="602" t="s">
        <v>163</v>
      </c>
      <c r="B1" s="602"/>
      <c r="C1" s="602"/>
      <c r="D1" s="602"/>
      <c r="E1" s="602"/>
      <c r="F1" s="602"/>
      <c r="G1" s="602"/>
      <c r="H1" s="602"/>
      <c r="I1" s="602"/>
      <c r="J1" s="602"/>
      <c r="K1" s="602"/>
      <c r="L1" s="602"/>
      <c r="M1" s="602"/>
      <c r="N1" s="602"/>
      <c r="O1" s="602"/>
    </row>
    <row r="2" spans="1:15" s="361" customFormat="1" ht="18.75" customHeight="1" thickBot="1">
      <c r="A2" s="361" t="s">
        <v>154</v>
      </c>
    </row>
    <row r="3" spans="1:15" ht="32.25" customHeight="1">
      <c r="A3" s="605" t="s">
        <v>164</v>
      </c>
      <c r="B3" s="603" t="s">
        <v>33</v>
      </c>
      <c r="C3" s="603"/>
      <c r="D3" s="603" t="s">
        <v>34</v>
      </c>
      <c r="E3" s="603"/>
      <c r="F3" s="603" t="s">
        <v>183</v>
      </c>
      <c r="G3" s="603"/>
      <c r="H3" s="603" t="s">
        <v>184</v>
      </c>
      <c r="I3" s="603"/>
      <c r="J3" s="603" t="s">
        <v>35</v>
      </c>
      <c r="K3" s="603"/>
      <c r="L3" s="603" t="s">
        <v>165</v>
      </c>
      <c r="M3" s="603"/>
      <c r="N3" s="604" t="s">
        <v>36</v>
      </c>
      <c r="O3" s="604"/>
    </row>
    <row r="4" spans="1:15" ht="21.75" customHeight="1">
      <c r="A4" s="605"/>
      <c r="B4" s="476" t="s">
        <v>166</v>
      </c>
      <c r="C4" s="477" t="s">
        <v>167</v>
      </c>
      <c r="D4" s="476" t="s">
        <v>166</v>
      </c>
      <c r="E4" s="477" t="s">
        <v>167</v>
      </c>
      <c r="F4" s="476" t="s">
        <v>166</v>
      </c>
      <c r="G4" s="477" t="s">
        <v>167</v>
      </c>
      <c r="H4" s="476" t="s">
        <v>166</v>
      </c>
      <c r="I4" s="477" t="s">
        <v>167</v>
      </c>
      <c r="J4" s="476" t="s">
        <v>166</v>
      </c>
      <c r="K4" s="477" t="s">
        <v>167</v>
      </c>
      <c r="L4" s="476" t="s">
        <v>166</v>
      </c>
      <c r="M4" s="477" t="s">
        <v>167</v>
      </c>
      <c r="N4" s="476" t="s">
        <v>166</v>
      </c>
      <c r="O4" s="478" t="s">
        <v>167</v>
      </c>
    </row>
    <row r="5" spans="1:15" s="362" customFormat="1" ht="19.899999999999999" customHeight="1">
      <c r="A5" s="479" t="s">
        <v>168</v>
      </c>
      <c r="B5" s="480">
        <v>4.1322599854342101</v>
      </c>
      <c r="C5" s="481">
        <v>0.448662236895359</v>
      </c>
      <c r="D5" s="480">
        <v>-6.5671737523150702</v>
      </c>
      <c r="E5" s="481">
        <v>-0.66604921858851196</v>
      </c>
      <c r="F5" s="480">
        <v>3.5509645598042399</v>
      </c>
      <c r="G5" s="481">
        <v>5.8244971840431099E-2</v>
      </c>
      <c r="H5" s="480">
        <v>-2.9844815635614799</v>
      </c>
      <c r="I5" s="481">
        <v>-3.40451306742037E-2</v>
      </c>
      <c r="J5" s="480">
        <v>-2.23541965451866</v>
      </c>
      <c r="K5" s="481">
        <v>-2.7110698408751799E-2</v>
      </c>
      <c r="L5" s="480">
        <v>-2.3496144160293699</v>
      </c>
      <c r="M5" s="481">
        <v>-2.88214869216942E-2</v>
      </c>
      <c r="N5" s="482">
        <v>0.60139220092079204</v>
      </c>
      <c r="O5" s="483">
        <v>7.0539480971881603E-3</v>
      </c>
    </row>
    <row r="6" spans="1:15" s="362" customFormat="1" ht="19.899999999999999" customHeight="1">
      <c r="A6" s="484" t="s">
        <v>169</v>
      </c>
      <c r="B6" s="485" t="s">
        <v>53</v>
      </c>
      <c r="C6" s="486" t="s">
        <v>53</v>
      </c>
      <c r="D6" s="485" t="s">
        <v>53</v>
      </c>
      <c r="E6" s="486" t="s">
        <v>53</v>
      </c>
      <c r="F6" s="487">
        <v>2.4860529913492699E-3</v>
      </c>
      <c r="G6" s="488">
        <v>2.3010899381825298E-2</v>
      </c>
      <c r="H6" s="487">
        <v>0.49605062936032901</v>
      </c>
      <c r="I6" s="488">
        <v>0.52415845772981595</v>
      </c>
      <c r="J6" s="487">
        <v>0.365049472207502</v>
      </c>
      <c r="K6" s="488">
        <v>0.46630566751132102</v>
      </c>
      <c r="L6" s="487">
        <v>0.358263231527709</v>
      </c>
      <c r="M6" s="488">
        <v>0.46356304252368502</v>
      </c>
      <c r="N6" s="487">
        <v>-0.51900682051993396</v>
      </c>
      <c r="O6" s="489">
        <v>-0.15165181612377099</v>
      </c>
    </row>
    <row r="7" spans="1:15" s="362" customFormat="1" ht="28.9" customHeight="1">
      <c r="A7" s="490" t="s">
        <v>170</v>
      </c>
      <c r="B7" s="491">
        <v>-6.43149788979599</v>
      </c>
      <c r="C7" s="492">
        <v>-0.23413421779318799</v>
      </c>
      <c r="D7" s="491">
        <v>-0.539592407183491</v>
      </c>
      <c r="E7" s="492">
        <v>-5.58218687855691E-2</v>
      </c>
      <c r="F7" s="491">
        <v>-10.4895239139104</v>
      </c>
      <c r="G7" s="492">
        <v>-0.57033288475125499</v>
      </c>
      <c r="H7" s="491">
        <v>0.14318679682093799</v>
      </c>
      <c r="I7" s="492">
        <v>4.9823143625587901E-2</v>
      </c>
      <c r="J7" s="491">
        <v>-1.8033783654754501</v>
      </c>
      <c r="K7" s="492">
        <v>-0.30561839097376903</v>
      </c>
      <c r="L7" s="491">
        <v>-1.80004027833029</v>
      </c>
      <c r="M7" s="492">
        <v>-0.29680957839619798</v>
      </c>
      <c r="N7" s="491">
        <v>6.4929981665255695E-2</v>
      </c>
      <c r="O7" s="493">
        <v>3.0851064064460899E-2</v>
      </c>
    </row>
    <row r="8" spans="1:15" s="362" customFormat="1" ht="19.899999999999999" customHeight="1">
      <c r="A8" s="494" t="s">
        <v>171</v>
      </c>
      <c r="B8" s="487">
        <v>-0.158776199047584</v>
      </c>
      <c r="C8" s="488">
        <v>-0.13344382255152301</v>
      </c>
      <c r="D8" s="485" t="s">
        <v>53</v>
      </c>
      <c r="E8" s="486" t="s">
        <v>53</v>
      </c>
      <c r="F8" s="487">
        <v>1.2340283254080899E-2</v>
      </c>
      <c r="G8" s="488">
        <v>0.17772066495555</v>
      </c>
      <c r="H8" s="485" t="s">
        <v>53</v>
      </c>
      <c r="I8" s="486" t="s">
        <v>53</v>
      </c>
      <c r="J8" s="487">
        <v>4.5393568007687998E-3</v>
      </c>
      <c r="K8" s="488">
        <v>0.335160419453786</v>
      </c>
      <c r="L8" s="487">
        <v>4.8180381604838399E-3</v>
      </c>
      <c r="M8" s="488">
        <v>0.22827745442737199</v>
      </c>
      <c r="N8" s="487">
        <v>-5.01757207394079E-5</v>
      </c>
      <c r="O8" s="489">
        <v>-4.7451462051581697E-2</v>
      </c>
    </row>
    <row r="9" spans="1:15" s="362" customFormat="1" ht="19.899999999999999" customHeight="1">
      <c r="A9" s="490" t="s">
        <v>172</v>
      </c>
      <c r="B9" s="491">
        <v>1.18065467498831</v>
      </c>
      <c r="C9" s="492">
        <v>3.7881553017272702E-2</v>
      </c>
      <c r="D9" s="491">
        <v>11.5692817761381</v>
      </c>
      <c r="E9" s="492">
        <v>0.233534844458299</v>
      </c>
      <c r="F9" s="491">
        <v>7.0569285575353202</v>
      </c>
      <c r="G9" s="492">
        <v>0.728729993317211</v>
      </c>
      <c r="H9" s="491">
        <v>-1.7978963666701601E-2</v>
      </c>
      <c r="I9" s="492">
        <v>-0.98649990156147604</v>
      </c>
      <c r="J9" s="491">
        <v>1.79852074964521</v>
      </c>
      <c r="K9" s="492">
        <v>0.94482639946607705</v>
      </c>
      <c r="L9" s="491">
        <v>1.9227717570155101</v>
      </c>
      <c r="M9" s="492">
        <v>0.80347844669002499</v>
      </c>
      <c r="N9" s="491">
        <v>0.63608522692748504</v>
      </c>
      <c r="O9" s="493">
        <v>4.94571718999478</v>
      </c>
    </row>
    <row r="10" spans="1:15" s="362" customFormat="1" ht="19.899999999999999" customHeight="1">
      <c r="A10" s="495" t="s">
        <v>173</v>
      </c>
      <c r="B10" s="487">
        <v>-0.21498098295347001</v>
      </c>
      <c r="C10" s="496">
        <v>-0.14400091219470201</v>
      </c>
      <c r="D10" s="485" t="s">
        <v>53</v>
      </c>
      <c r="E10" s="486" t="s">
        <v>53</v>
      </c>
      <c r="F10" s="487">
        <v>8.8192650802132802E-2</v>
      </c>
      <c r="G10" s="496">
        <v>0.23266102685763301</v>
      </c>
      <c r="H10" s="487">
        <v>-9.6365407350326401E-4</v>
      </c>
      <c r="I10" s="496">
        <v>-7.1562861705083396E-3</v>
      </c>
      <c r="J10" s="487">
        <v>2.5124205435349999E-2</v>
      </c>
      <c r="K10" s="496">
        <v>0.13779523812782099</v>
      </c>
      <c r="L10" s="487">
        <v>2.47604353817856E-2</v>
      </c>
      <c r="M10" s="496">
        <v>0.130520783783136</v>
      </c>
      <c r="N10" s="487">
        <v>-3.2814332375823698E-3</v>
      </c>
      <c r="O10" s="497">
        <v>-5.9781499476698502E-2</v>
      </c>
    </row>
    <row r="11" spans="1:15" s="362" customFormat="1" ht="19.899999999999999" customHeight="1">
      <c r="A11" s="498" t="s">
        <v>174</v>
      </c>
      <c r="B11" s="491">
        <v>-0.397925585467446</v>
      </c>
      <c r="C11" s="492">
        <v>-1.46065674667019E-2</v>
      </c>
      <c r="D11" s="491">
        <v>0.60574375681645098</v>
      </c>
      <c r="E11" s="492">
        <v>2.3889676198960302E-2</v>
      </c>
      <c r="F11" s="491">
        <v>-0.23732450722200599</v>
      </c>
      <c r="G11" s="492">
        <v>-2.7898190014613199E-2</v>
      </c>
      <c r="H11" s="491">
        <v>0.434508650683051</v>
      </c>
      <c r="I11" s="492">
        <v>7.4723686960423905E-2</v>
      </c>
      <c r="J11" s="491">
        <v>0.35613946529839502</v>
      </c>
      <c r="K11" s="492">
        <v>5.6173915281320597E-2</v>
      </c>
      <c r="L11" s="491">
        <v>0.389580922492823</v>
      </c>
      <c r="M11" s="492">
        <v>5.9069457867748899E-2</v>
      </c>
      <c r="N11" s="491">
        <v>-0.14171890333771001</v>
      </c>
      <c r="O11" s="493">
        <v>-5.2683195701202397E-2</v>
      </c>
    </row>
    <row r="12" spans="1:15" s="362" customFormat="1" ht="19.899999999999999" customHeight="1">
      <c r="A12" s="498" t="s">
        <v>175</v>
      </c>
      <c r="B12" s="487">
        <v>1.8902659968419799</v>
      </c>
      <c r="C12" s="488">
        <v>0.84846645974577695</v>
      </c>
      <c r="D12" s="491">
        <v>-0.199846549558713</v>
      </c>
      <c r="E12" s="492">
        <v>-0.281618484512828</v>
      </c>
      <c r="F12" s="491">
        <v>8.3187987302946204E-3</v>
      </c>
      <c r="G12" s="492">
        <v>4.3902720020088104E-3</v>
      </c>
      <c r="H12" s="491">
        <v>2.0720333997651599</v>
      </c>
      <c r="I12" s="492">
        <v>0.97146103381013804</v>
      </c>
      <c r="J12" s="491">
        <v>1.60947847430739</v>
      </c>
      <c r="K12" s="492">
        <v>0.77138971232252695</v>
      </c>
      <c r="L12" s="491">
        <v>1.5989615912742601</v>
      </c>
      <c r="M12" s="492">
        <v>0.76919909227645999</v>
      </c>
      <c r="N12" s="491">
        <v>-9.3981813707499195E-2</v>
      </c>
      <c r="O12" s="493">
        <v>-2.78694107332828E-2</v>
      </c>
    </row>
    <row r="13" spans="1:15" s="362" customFormat="1" ht="22.5" hidden="1" customHeight="1" outlineLevel="1">
      <c r="A13" s="495" t="s">
        <v>176</v>
      </c>
      <c r="B13" s="485" t="s">
        <v>53</v>
      </c>
      <c r="C13" s="486" t="s">
        <v>53</v>
      </c>
      <c r="D13" s="485" t="s">
        <v>53</v>
      </c>
      <c r="E13" s="486" t="s">
        <v>53</v>
      </c>
      <c r="F13" s="485" t="s">
        <v>53</v>
      </c>
      <c r="G13" s="486" t="s">
        <v>53</v>
      </c>
      <c r="H13" s="485" t="s">
        <v>53</v>
      </c>
      <c r="I13" s="486" t="s">
        <v>53</v>
      </c>
      <c r="J13" s="485" t="s">
        <v>53</v>
      </c>
      <c r="K13" s="486" t="s">
        <v>53</v>
      </c>
      <c r="L13" s="485" t="s">
        <v>53</v>
      </c>
      <c r="M13" s="486" t="s">
        <v>53</v>
      </c>
      <c r="N13" s="485" t="s">
        <v>53</v>
      </c>
      <c r="O13" s="499" t="s">
        <v>53</v>
      </c>
    </row>
    <row r="14" spans="1:15" s="362" customFormat="1" ht="22.5" customHeight="1" collapsed="1">
      <c r="A14" s="484" t="s">
        <v>177</v>
      </c>
      <c r="B14" s="485" t="s">
        <v>53</v>
      </c>
      <c r="C14" s="486" t="s">
        <v>53</v>
      </c>
      <c r="D14" s="485" t="s">
        <v>53</v>
      </c>
      <c r="E14" s="486" t="s">
        <v>53</v>
      </c>
      <c r="F14" s="485" t="s">
        <v>53</v>
      </c>
      <c r="G14" s="486" t="s">
        <v>53</v>
      </c>
      <c r="H14" s="487">
        <v>1.0778571681634401E-2</v>
      </c>
      <c r="I14" s="488">
        <v>7.3588210138569699E-2</v>
      </c>
      <c r="J14" s="487">
        <v>4.5758554999613199E-3</v>
      </c>
      <c r="K14" s="488">
        <v>3.8810788649674098E-2</v>
      </c>
      <c r="L14" s="487">
        <v>4.2912027334701102E-3</v>
      </c>
      <c r="M14" s="488">
        <v>3.6867763747361303E-2</v>
      </c>
      <c r="N14" s="487">
        <v>-0.717330824457861</v>
      </c>
      <c r="O14" s="489">
        <v>-0.32674707687586901</v>
      </c>
    </row>
    <row r="15" spans="1:15" s="362" customFormat="1" ht="22.5" hidden="1" customHeight="1" outlineLevel="1">
      <c r="A15" s="484" t="s">
        <v>178</v>
      </c>
      <c r="B15" s="485" t="s">
        <v>53</v>
      </c>
      <c r="C15" s="486" t="s">
        <v>53</v>
      </c>
      <c r="D15" s="485" t="s">
        <v>53</v>
      </c>
      <c r="E15" s="486" t="s">
        <v>53</v>
      </c>
      <c r="F15" s="485" t="s">
        <v>53</v>
      </c>
      <c r="G15" s="486" t="s">
        <v>53</v>
      </c>
      <c r="H15" s="487" t="s">
        <v>53</v>
      </c>
      <c r="I15" s="496" t="s">
        <v>53</v>
      </c>
      <c r="J15" s="487" t="s">
        <v>53</v>
      </c>
      <c r="K15" s="496" t="s">
        <v>53</v>
      </c>
      <c r="L15" s="487" t="s">
        <v>53</v>
      </c>
      <c r="M15" s="496" t="s">
        <v>53</v>
      </c>
      <c r="N15" s="487" t="s">
        <v>53</v>
      </c>
      <c r="O15" s="497" t="s">
        <v>53</v>
      </c>
    </row>
    <row r="16" spans="1:15" s="362" customFormat="1" ht="22.5" customHeight="1" collapsed="1">
      <c r="A16" s="500" t="s">
        <v>179</v>
      </c>
      <c r="B16" s="485" t="s">
        <v>53</v>
      </c>
      <c r="C16" s="486" t="s">
        <v>53</v>
      </c>
      <c r="D16" s="487">
        <v>-4.8684128238973301</v>
      </c>
      <c r="E16" s="501">
        <v>-1</v>
      </c>
      <c r="F16" s="487">
        <v>7.6175180150102198E-3</v>
      </c>
      <c r="G16" s="496" t="s">
        <v>53</v>
      </c>
      <c r="H16" s="487">
        <v>-0.153133867009456</v>
      </c>
      <c r="I16" s="496">
        <v>-0.56698631641600905</v>
      </c>
      <c r="J16" s="487">
        <v>-0.124629559200487</v>
      </c>
      <c r="K16" s="496">
        <v>-0.57326513284853398</v>
      </c>
      <c r="L16" s="487">
        <v>-0.153792484226391</v>
      </c>
      <c r="M16" s="496">
        <v>-0.62719029899157697</v>
      </c>
      <c r="N16" s="502">
        <v>0.17296256146776501</v>
      </c>
      <c r="O16" s="503">
        <v>0.223255945586916</v>
      </c>
    </row>
    <row r="17" spans="1:15" s="362" customFormat="1" ht="19.899999999999999" customHeight="1" thickBot="1">
      <c r="A17" s="504" t="s">
        <v>180</v>
      </c>
      <c r="B17" s="505">
        <v>2.4580141034093699</v>
      </c>
      <c r="C17" s="506">
        <v>3.9561985365944102E-2</v>
      </c>
      <c r="D17" s="505">
        <v>7.1067661594985596</v>
      </c>
      <c r="E17" s="506">
        <v>8.8311572727026805E-2</v>
      </c>
      <c r="F17" s="505">
        <v>6.9237330178607603</v>
      </c>
      <c r="G17" s="506">
        <v>0.338327878526899</v>
      </c>
      <c r="H17" s="505">
        <v>2.34524413738019</v>
      </c>
      <c r="I17" s="506">
        <v>0.27535341316727602</v>
      </c>
      <c r="J17" s="505">
        <v>3.66920919098582</v>
      </c>
      <c r="K17" s="506">
        <v>0.33825107090251999</v>
      </c>
      <c r="L17" s="505">
        <v>3.78657342467146</v>
      </c>
      <c r="M17" s="506">
        <v>0.32591162946697899</v>
      </c>
      <c r="N17" s="505">
        <v>-0.147265186345402</v>
      </c>
      <c r="O17" s="507">
        <v>-1.5979566175530899E-2</v>
      </c>
    </row>
    <row r="18" spans="1:15" ht="15" customHeight="1">
      <c r="A18" s="601" t="s">
        <v>242</v>
      </c>
      <c r="B18" s="601"/>
      <c r="C18" s="601"/>
      <c r="D18" s="601"/>
      <c r="E18" s="601"/>
      <c r="F18" s="601"/>
      <c r="G18" s="601"/>
      <c r="H18" s="601"/>
      <c r="I18" s="601"/>
      <c r="J18" s="601"/>
      <c r="K18" s="601"/>
      <c r="L18" s="601"/>
      <c r="M18" s="601"/>
      <c r="N18" s="601"/>
      <c r="O18" s="601"/>
    </row>
  </sheetData>
  <mergeCells count="10">
    <mergeCell ref="A18:O18"/>
    <mergeCell ref="A1:O1"/>
    <mergeCell ref="J3:K3"/>
    <mergeCell ref="L3:M3"/>
    <mergeCell ref="N3:O3"/>
    <mergeCell ref="A3:A4"/>
    <mergeCell ref="B3:C3"/>
    <mergeCell ref="D3:E3"/>
    <mergeCell ref="F3:G3"/>
    <mergeCell ref="H3:I3"/>
  </mergeCells>
  <conditionalFormatting sqref="B5:O17">
    <cfRule type="cellIs" dxfId="9" priority="2" operator="lessThan">
      <formula>0</formula>
    </cfRule>
  </conditionalFormatting>
  <pageMargins left="0.75" right="0.75" top="1" bottom="1"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MJ102"/>
  <sheetViews>
    <sheetView zoomScaleNormal="100" workbookViewId="0">
      <pane ySplit="1" topLeftCell="A2" activePane="bottomLeft" state="frozen"/>
      <selection pane="bottomLeft" activeCell="A2" sqref="A2"/>
    </sheetView>
  </sheetViews>
  <sheetFormatPr defaultColWidth="9.140625" defaultRowHeight="12.75" outlineLevelRow="1"/>
  <cols>
    <col min="1" max="1" width="37.7109375" style="2" customWidth="1"/>
    <col min="2" max="2" width="11" style="2" customWidth="1"/>
    <col min="3" max="3" width="2.28515625" style="2" customWidth="1"/>
    <col min="4" max="4" width="37.42578125" style="2" customWidth="1"/>
    <col min="5" max="5" width="10" style="2" customWidth="1"/>
    <col min="6" max="6" width="2.7109375" style="2" customWidth="1"/>
    <col min="7" max="7" width="37" style="2" customWidth="1"/>
    <col min="8" max="8" width="10" style="2" customWidth="1"/>
    <col min="9" max="9" width="2" style="2" customWidth="1"/>
    <col min="10" max="10" width="37.28515625" style="2" customWidth="1"/>
    <col min="11" max="11" width="10.5703125" style="2" customWidth="1"/>
    <col min="12" max="12" width="2.28515625" style="2" customWidth="1"/>
    <col min="13" max="13" width="37.7109375" style="2" customWidth="1"/>
    <col min="14" max="14" width="9.140625" style="2"/>
    <col min="15" max="15" width="2.42578125" style="2" customWidth="1"/>
    <col min="16" max="16" width="38" style="2" customWidth="1"/>
    <col min="17" max="1024" width="9.140625" style="2"/>
  </cols>
  <sheetData>
    <row r="1" spans="1:17" s="360" customFormat="1" ht="25.15" customHeight="1">
      <c r="A1" s="360" t="s">
        <v>181</v>
      </c>
    </row>
    <row r="2" spans="1:17" s="361" customFormat="1" ht="18.75" customHeight="1">
      <c r="A2" s="361" t="s">
        <v>182</v>
      </c>
    </row>
    <row r="3" spans="1:17" s="366" customFormat="1" ht="36" customHeight="1">
      <c r="A3" s="609" t="s">
        <v>225</v>
      </c>
      <c r="B3" s="609"/>
      <c r="D3" s="609" t="s">
        <v>226</v>
      </c>
      <c r="E3" s="609"/>
      <c r="G3" s="609" t="s">
        <v>227</v>
      </c>
      <c r="H3" s="609"/>
      <c r="J3" s="609" t="s">
        <v>230</v>
      </c>
      <c r="K3" s="609"/>
      <c r="M3" s="606" t="s">
        <v>228</v>
      </c>
      <c r="N3" s="606"/>
      <c r="P3" s="606" t="s">
        <v>229</v>
      </c>
      <c r="Q3" s="606"/>
    </row>
    <row r="4" spans="1:17" s="366" customFormat="1" ht="14.45" customHeight="1">
      <c r="A4" s="367" t="s">
        <v>223</v>
      </c>
      <c r="B4" s="462">
        <v>0.13342440039874501</v>
      </c>
      <c r="D4" s="367" t="s">
        <v>223</v>
      </c>
      <c r="E4" s="462">
        <v>3.2927188337496499E-2</v>
      </c>
      <c r="G4" s="367" t="s">
        <v>223</v>
      </c>
      <c r="H4" s="463">
        <v>0.645169921429666</v>
      </c>
      <c r="I4" s="464"/>
      <c r="J4" s="367" t="s">
        <v>223</v>
      </c>
      <c r="K4" s="463">
        <v>0.84678027125907396</v>
      </c>
      <c r="L4" s="464"/>
      <c r="M4" s="367" t="s">
        <v>223</v>
      </c>
      <c r="N4" s="463">
        <v>0.80219839181492103</v>
      </c>
      <c r="O4" s="464"/>
      <c r="P4" s="367" t="s">
        <v>223</v>
      </c>
      <c r="Q4" s="463">
        <v>0.79173397301342896</v>
      </c>
    </row>
    <row r="5" spans="1:17" s="366" customFormat="1" ht="14.45" customHeight="1">
      <c r="A5" s="366" t="s">
        <v>170</v>
      </c>
      <c r="B5" s="462">
        <v>0.21037779990282901</v>
      </c>
      <c r="D5" s="366" t="s">
        <v>170</v>
      </c>
      <c r="E5" s="462">
        <v>9.12673405093367E-2</v>
      </c>
      <c r="G5" s="367" t="s">
        <v>169</v>
      </c>
      <c r="H5" s="463">
        <v>1.10524115741423E-3</v>
      </c>
      <c r="I5" s="464"/>
      <c r="J5" s="367" t="s">
        <v>169</v>
      </c>
      <c r="K5" s="463">
        <v>1.44242595164126E-2</v>
      </c>
      <c r="L5" s="464"/>
      <c r="M5" s="367" t="s">
        <v>169</v>
      </c>
      <c r="N5" s="463">
        <v>1.1479039336507299E-2</v>
      </c>
      <c r="O5" s="464"/>
      <c r="P5" s="367" t="s">
        <v>169</v>
      </c>
      <c r="Q5" s="463">
        <v>1.1311100693111699E-2</v>
      </c>
    </row>
    <row r="6" spans="1:17" s="366" customFormat="1" ht="14.45" customHeight="1">
      <c r="A6" s="366" t="s">
        <v>171</v>
      </c>
      <c r="B6" s="462">
        <v>1.03105931384235E-2</v>
      </c>
      <c r="D6" s="366" t="s">
        <v>171</v>
      </c>
      <c r="E6" s="462">
        <v>0</v>
      </c>
      <c r="G6" s="366" t="s">
        <v>170</v>
      </c>
      <c r="H6" s="463">
        <v>7.9024085773842304E-2</v>
      </c>
      <c r="I6" s="464"/>
      <c r="J6" s="366" t="s">
        <v>170</v>
      </c>
      <c r="K6" s="463">
        <v>3.01708808849699E-2</v>
      </c>
      <c r="L6" s="464"/>
      <c r="M6" s="366" t="s">
        <v>170</v>
      </c>
      <c r="N6" s="463">
        <v>4.0973737447934498E-2</v>
      </c>
      <c r="O6" s="464"/>
      <c r="P6" s="366" t="s">
        <v>170</v>
      </c>
      <c r="Q6" s="463">
        <v>4.2645897381831603E-2</v>
      </c>
    </row>
    <row r="7" spans="1:17" s="366" customFormat="1" ht="14.45" customHeight="1">
      <c r="A7" s="366" t="s">
        <v>172</v>
      </c>
      <c r="B7" s="462">
        <v>0.32347662913799602</v>
      </c>
      <c r="D7" s="366" t="s">
        <v>172</v>
      </c>
      <c r="E7" s="462">
        <v>0.61109134396306697</v>
      </c>
      <c r="G7" s="366" t="s">
        <v>171</v>
      </c>
      <c r="H7" s="463">
        <v>8.1776683670247102E-4</v>
      </c>
      <c r="I7" s="464"/>
      <c r="J7" s="366" t="s">
        <v>171</v>
      </c>
      <c r="K7" s="463">
        <v>0</v>
      </c>
      <c r="L7" s="464"/>
      <c r="M7" s="366" t="s">
        <v>171</v>
      </c>
      <c r="N7" s="463">
        <v>1.8083189954357201E-4</v>
      </c>
      <c r="O7" s="464"/>
      <c r="P7" s="366" t="s">
        <v>171</v>
      </c>
      <c r="Q7" s="463">
        <v>2.5924100397640699E-4</v>
      </c>
    </row>
    <row r="8" spans="1:17" s="366" customFormat="1" ht="14.45" customHeight="1">
      <c r="A8" s="366" t="s">
        <v>173</v>
      </c>
      <c r="B8" s="462">
        <v>1.27793305263816E-2</v>
      </c>
      <c r="D8" s="366" t="s">
        <v>173</v>
      </c>
      <c r="E8" s="462">
        <v>0</v>
      </c>
      <c r="G8" s="366" t="s">
        <v>172</v>
      </c>
      <c r="H8" s="463">
        <v>0.16740801353015999</v>
      </c>
      <c r="I8" s="464"/>
      <c r="J8" s="366" t="s">
        <v>172</v>
      </c>
      <c r="K8" s="463">
        <v>2.46039334559407E-6</v>
      </c>
      <c r="L8" s="464"/>
      <c r="M8" s="366" t="s">
        <v>172</v>
      </c>
      <c r="N8" s="463">
        <v>3.7020669996881403E-2</v>
      </c>
      <c r="O8" s="464"/>
      <c r="P8" s="366" t="s">
        <v>172</v>
      </c>
      <c r="Q8" s="463">
        <v>4.3158312907671401E-2</v>
      </c>
    </row>
    <row r="9" spans="1:17" s="366" customFormat="1" ht="14.45" customHeight="1">
      <c r="A9" s="366" t="s">
        <v>174</v>
      </c>
      <c r="B9" s="462">
        <v>0.26844996913236202</v>
      </c>
      <c r="D9" s="366" t="s">
        <v>174</v>
      </c>
      <c r="E9" s="462">
        <v>0.259616235005032</v>
      </c>
      <c r="G9" s="366" t="s">
        <v>173</v>
      </c>
      <c r="H9" s="463">
        <v>4.6725334692851398E-3</v>
      </c>
      <c r="I9" s="464"/>
      <c r="J9" s="366" t="s">
        <v>173</v>
      </c>
      <c r="K9" s="463">
        <v>1.3369474981684999E-3</v>
      </c>
      <c r="L9" s="464"/>
      <c r="M9" s="366" t="s">
        <v>173</v>
      </c>
      <c r="N9" s="463">
        <v>2.0745420302238199E-3</v>
      </c>
      <c r="O9" s="464"/>
      <c r="P9" s="366" t="s">
        <v>173</v>
      </c>
      <c r="Q9" s="463">
        <v>2.1446535948740401E-3</v>
      </c>
    </row>
    <row r="10" spans="1:17" s="366" customFormat="1" ht="14.45" customHeight="1">
      <c r="A10" s="366" t="s">
        <v>175</v>
      </c>
      <c r="B10" s="462">
        <v>4.1181277763262802E-2</v>
      </c>
      <c r="D10" s="366" t="s">
        <v>175</v>
      </c>
      <c r="E10" s="462">
        <v>5.0978921850682399E-3</v>
      </c>
      <c r="G10" s="366" t="s">
        <v>174</v>
      </c>
      <c r="H10" s="463">
        <v>8.2694821027298998E-2</v>
      </c>
      <c r="I10" s="464"/>
      <c r="J10" s="366" t="s">
        <v>174</v>
      </c>
      <c r="K10" s="463">
        <v>6.2493803246835698E-2</v>
      </c>
      <c r="L10" s="464"/>
      <c r="M10" s="366" t="s">
        <v>174</v>
      </c>
      <c r="N10" s="463">
        <v>6.6960832544189899E-2</v>
      </c>
      <c r="O10" s="464"/>
      <c r="P10" s="366" t="s">
        <v>174</v>
      </c>
      <c r="Q10" s="463">
        <v>6.98488307280304E-2</v>
      </c>
    </row>
    <row r="11" spans="1:17" s="366" customFormat="1" ht="14.45" customHeight="1">
      <c r="A11" s="373"/>
      <c r="B11" s="462"/>
      <c r="D11" s="465"/>
      <c r="E11" s="462">
        <v>0</v>
      </c>
      <c r="G11" s="366" t="s">
        <v>175</v>
      </c>
      <c r="H11" s="463">
        <v>1.90314415954809E-2</v>
      </c>
      <c r="I11" s="464"/>
      <c r="J11" s="366" t="s">
        <v>175</v>
      </c>
      <c r="K11" s="463">
        <v>4.2049376827486003E-2</v>
      </c>
      <c r="L11" s="464"/>
      <c r="M11" s="366" t="s">
        <v>175</v>
      </c>
      <c r="N11" s="463">
        <v>3.6959445609000101E-2</v>
      </c>
      <c r="O11" s="464"/>
      <c r="P11" s="366" t="s">
        <v>175</v>
      </c>
      <c r="Q11" s="463">
        <v>3.6776972623501401E-2</v>
      </c>
    </row>
    <row r="12" spans="1:17" s="366" customFormat="1" ht="14.45" customHeight="1">
      <c r="B12" s="466"/>
      <c r="C12" s="467"/>
      <c r="E12" s="466"/>
      <c r="G12" s="367" t="s">
        <v>177</v>
      </c>
      <c r="H12" s="468">
        <v>0</v>
      </c>
      <c r="I12" s="464"/>
      <c r="J12" s="367" t="s">
        <v>177</v>
      </c>
      <c r="K12" s="463">
        <v>1.5725001950374999E-3</v>
      </c>
      <c r="L12" s="464"/>
      <c r="M12" s="367" t="s">
        <v>177</v>
      </c>
      <c r="N12" s="463">
        <v>1.2247749211099E-3</v>
      </c>
      <c r="O12" s="464"/>
      <c r="P12" s="367" t="s">
        <v>177</v>
      </c>
      <c r="Q12" s="463">
        <v>1.20685643222886E-3</v>
      </c>
    </row>
    <row r="13" spans="1:17" s="366" customFormat="1" ht="14.45" customHeight="1">
      <c r="B13" s="466"/>
      <c r="C13" s="373"/>
      <c r="E13" s="466"/>
      <c r="F13" s="469"/>
      <c r="G13" s="465" t="s">
        <v>221</v>
      </c>
      <c r="H13" s="468">
        <v>7.6175180150102201E-5</v>
      </c>
      <c r="I13" s="464"/>
      <c r="J13" s="465" t="s">
        <v>221</v>
      </c>
      <c r="K13" s="463">
        <v>1.16950017867051E-3</v>
      </c>
      <c r="L13" s="464"/>
      <c r="M13" s="465" t="s">
        <v>221</v>
      </c>
      <c r="N13" s="468">
        <v>9.2773439968863E-4</v>
      </c>
      <c r="O13" s="464"/>
      <c r="P13" s="465" t="s">
        <v>221</v>
      </c>
      <c r="Q13" s="463">
        <v>9.1416162134474099E-4</v>
      </c>
    </row>
    <row r="14" spans="1:17" s="474" customFormat="1" ht="14.45" customHeight="1">
      <c r="A14" s="475" t="s">
        <v>222</v>
      </c>
      <c r="B14" s="470">
        <f>SUM(B7:B10)</f>
        <v>0.64588720656000231</v>
      </c>
      <c r="C14" s="471"/>
      <c r="D14" s="475" t="s">
        <v>222</v>
      </c>
      <c r="E14" s="470">
        <f>SUM(E7:E11)</f>
        <v>0.8758054711531672</v>
      </c>
      <c r="F14" s="472"/>
      <c r="G14" s="475" t="s">
        <v>222</v>
      </c>
      <c r="H14" s="379">
        <f>SUM(H8:H13)</f>
        <v>0.27388298480237522</v>
      </c>
      <c r="I14" s="473"/>
      <c r="J14" s="475" t="s">
        <v>222</v>
      </c>
      <c r="K14" s="379">
        <f>SUM(K8:K13)</f>
        <v>0.10862458833954382</v>
      </c>
      <c r="L14" s="473"/>
      <c r="M14" s="475" t="s">
        <v>222</v>
      </c>
      <c r="N14" s="379">
        <f>SUM(N8:N13)</f>
        <v>0.14516799950109374</v>
      </c>
      <c r="O14" s="473"/>
      <c r="P14" s="475" t="s">
        <v>222</v>
      </c>
      <c r="Q14" s="379">
        <f>SUM(Q8:Q13)</f>
        <v>0.15404978790765086</v>
      </c>
    </row>
    <row r="15" spans="1:17" s="608" customFormat="1" ht="14.45" customHeight="1"/>
    <row r="16" spans="1:17" s="374" customFormat="1" ht="14.45" customHeight="1">
      <c r="A16" s="374" t="s">
        <v>224</v>
      </c>
    </row>
    <row r="17" spans="1:13" outlineLevel="1">
      <c r="A17" s="306"/>
      <c r="B17" s="306"/>
      <c r="C17" s="375"/>
      <c r="D17" s="306"/>
      <c r="E17" s="306"/>
      <c r="F17" s="375"/>
      <c r="I17" s="375"/>
    </row>
    <row r="18" spans="1:13" outlineLevel="1">
      <c r="A18" s="306"/>
      <c r="B18" s="306"/>
      <c r="C18" s="306"/>
      <c r="F18" s="306"/>
      <c r="I18" s="306"/>
    </row>
    <row r="19" spans="1:13" outlineLevel="1"/>
    <row r="20" spans="1:13" outlineLevel="1"/>
    <row r="21" spans="1:13" outlineLevel="1"/>
    <row r="22" spans="1:13" outlineLevel="1"/>
    <row r="23" spans="1:13" outlineLevel="1"/>
    <row r="24" spans="1:13" outlineLevel="1"/>
    <row r="25" spans="1:13" outlineLevel="1"/>
    <row r="26" spans="1:13" outlineLevel="1"/>
    <row r="27" spans="1:13" outlineLevel="1"/>
    <row r="28" spans="1:13" ht="14.25" outlineLevel="1">
      <c r="M28" s="373"/>
    </row>
    <row r="29" spans="1:13" outlineLevel="1"/>
    <row r="30" spans="1:13" outlineLevel="1"/>
    <row r="31" spans="1:13" outlineLevel="1"/>
    <row r="32" spans="1:13"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358" customFormat="1"/>
    <row r="62" spans="1:2" ht="28.5" customHeight="1">
      <c r="A62" s="607" t="s">
        <v>231</v>
      </c>
      <c r="B62" s="607"/>
    </row>
    <row r="63" spans="1:2" ht="14.45" customHeight="1">
      <c r="A63" s="367" t="s">
        <v>185</v>
      </c>
      <c r="B63" s="377">
        <v>0.85857505888590013</v>
      </c>
    </row>
    <row r="64" spans="1:2" ht="14.45" customHeight="1">
      <c r="A64" s="367" t="s">
        <v>169</v>
      </c>
      <c r="B64" s="377">
        <v>2.9033512743962885E-2</v>
      </c>
    </row>
    <row r="65" spans="1:4" ht="14.45" customHeight="1">
      <c r="A65" s="366" t="s">
        <v>170</v>
      </c>
      <c r="B65" s="377">
        <v>2.1695569575643558E-2</v>
      </c>
      <c r="D65" s="368"/>
    </row>
    <row r="66" spans="1:4" ht="14.45" customHeight="1">
      <c r="A66" s="366" t="s">
        <v>171</v>
      </c>
      <c r="B66" s="377">
        <v>1.0072357597512202E-5</v>
      </c>
    </row>
    <row r="67" spans="1:4" ht="14.45" customHeight="1">
      <c r="A67" s="366" t="s">
        <v>172</v>
      </c>
      <c r="B67" s="377">
        <v>7.6469857105769352E-3</v>
      </c>
    </row>
    <row r="68" spans="1:4" ht="14.45" customHeight="1">
      <c r="A68" s="366" t="s">
        <v>173</v>
      </c>
      <c r="B68" s="377">
        <v>5.1609013912566539E-4</v>
      </c>
    </row>
    <row r="69" spans="1:4" ht="14.45" customHeight="1">
      <c r="A69" s="366" t="s">
        <v>174</v>
      </c>
      <c r="B69" s="377">
        <v>2.5483021071849278E-2</v>
      </c>
    </row>
    <row r="70" spans="1:4" ht="14.45" customHeight="1">
      <c r="A70" s="366" t="s">
        <v>175</v>
      </c>
      <c r="B70" s="377">
        <v>3.2782392428095719E-2</v>
      </c>
    </row>
    <row r="71" spans="1:4" ht="14.45" customHeight="1">
      <c r="A71" s="367" t="s">
        <v>177</v>
      </c>
      <c r="B71" s="377">
        <v>1.4780394641350347E-2</v>
      </c>
    </row>
    <row r="72" spans="1:4" ht="14.45" customHeight="1">
      <c r="A72" s="465" t="s">
        <v>221</v>
      </c>
      <c r="B72" s="377">
        <v>9.4769024458977291E-3</v>
      </c>
    </row>
    <row r="73" spans="1:4" ht="14.45" customHeight="1">
      <c r="A73" s="376"/>
      <c r="B73" s="377"/>
    </row>
    <row r="74" spans="1:4" s="372" customFormat="1" ht="14.45" customHeight="1">
      <c r="A74" s="475" t="s">
        <v>222</v>
      </c>
      <c r="B74" s="379">
        <f>SUM(B67:B72)</f>
        <v>9.0685786436895677E-2</v>
      </c>
    </row>
    <row r="75" spans="1:4" s="372" customFormat="1" ht="14.25">
      <c r="A75" s="378"/>
      <c r="B75" s="379"/>
    </row>
    <row r="76" spans="1:4" s="374" customFormat="1" ht="14.45" customHeight="1">
      <c r="A76" s="374" t="s">
        <v>186</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row r="102" outlineLevel="1"/>
  </sheetData>
  <mergeCells count="8">
    <mergeCell ref="P3:Q3"/>
    <mergeCell ref="A62:B62"/>
    <mergeCell ref="A15:XFD15"/>
    <mergeCell ref="A3:B3"/>
    <mergeCell ref="D3:E3"/>
    <mergeCell ref="G3:H3"/>
    <mergeCell ref="J3:K3"/>
    <mergeCell ref="M3:N3"/>
  </mergeCells>
  <pageMargins left="0.39374999999999999" right="0.39374999999999999" top="0.39374999999999999" bottom="0.39374999999999999" header="0.51180555555555496" footer="0.51180555555555496"/>
  <pageSetup paperSize="9" scale="6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54</TotalTime>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AMC and CII</vt:lpstr>
      <vt:lpstr>Fund Types</vt:lpstr>
      <vt:lpstr>Regional Breakdown</vt:lpstr>
      <vt:lpstr>Assets and NAV</vt:lpstr>
      <vt:lpstr>CII, Banks, GDP</vt:lpstr>
      <vt:lpstr>Capital Flow in Open-ended CII</vt:lpstr>
      <vt:lpstr>Investors</vt:lpstr>
      <vt:lpstr>Asset Structure_Change</vt:lpstr>
      <vt:lpstr>Asset Structure_CII Types</vt:lpstr>
      <vt:lpstr>Asset Structure_2019-2020</vt:lpstr>
      <vt:lpstr>Asset Structure_Instrument Type</vt:lpstr>
      <vt:lpstr>Rates of Return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gavrylyuk</cp:lastModifiedBy>
  <cp:revision>12</cp:revision>
  <dcterms:created xsi:type="dcterms:W3CDTF">1996-10-08T23:32:33Z</dcterms:created>
  <dcterms:modified xsi:type="dcterms:W3CDTF">2021-07-09T16:12:11Z</dcterms:modified>
  <dc:language>uk-UA</dc:language>
</cp:coreProperties>
</file>