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40009_{29FC6488-8002-4288-87FB-BFEFB045B7DF}" xr6:coauthVersionLast="45" xr6:coauthVersionMax="45" xr10:uidLastSave="{00000000-0000-0000-0000-000000000000}"/>
  <bookViews>
    <workbookView xWindow="-120" yWindow="-120" windowWidth="19440" windowHeight="15000" tabRatio="904" firstSheet="4" activeTab="12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NAV'!$B$3:$G$19</definedName>
    <definedName name="_xlnm._FilterDatabase" localSheetId="12" hidden="1">'C_diagram(ROR)'!$A$1:$B$1</definedName>
    <definedName name="_xlnm._FilterDatabase" localSheetId="11" hidden="1">'C_dynamics NAV'!$B$34:$E$34</definedName>
    <definedName name="_xlnm._FilterDatabase" localSheetId="9" hidden="1">C_NAV!$A$2:$J$2</definedName>
    <definedName name="_xlnm._FilterDatabase" localSheetId="0" hidden="1">'IDX + ROR'!$A$22:$C$22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NAV'!$B$34:$E$34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24" l="1"/>
  <c r="K7" i="16"/>
  <c r="E64" i="14"/>
  <c r="E65" i="14"/>
  <c r="E66" i="14"/>
  <c r="E67" i="14"/>
  <c r="D64" i="14"/>
  <c r="D65" i="14"/>
  <c r="D66" i="14"/>
  <c r="D67" i="14"/>
  <c r="C64" i="14"/>
  <c r="C65" i="14"/>
  <c r="C66" i="14"/>
  <c r="C67" i="14"/>
  <c r="B64" i="14"/>
  <c r="B65" i="14"/>
  <c r="B66" i="14"/>
  <c r="B67" i="14"/>
  <c r="E68" i="14"/>
  <c r="D68" i="14"/>
  <c r="C68" i="14"/>
  <c r="B68" i="14"/>
  <c r="K20" i="21"/>
  <c r="C19" i="12"/>
  <c r="C23" i="12"/>
  <c r="D23" i="12" s="1"/>
  <c r="C26" i="12"/>
  <c r="D26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B26" i="12"/>
  <c r="B27" i="12"/>
  <c r="B28" i="12"/>
  <c r="B29" i="12"/>
  <c r="B30" i="12"/>
  <c r="B31" i="12"/>
  <c r="B32" i="12"/>
  <c r="B33" i="12"/>
  <c r="I7" i="16"/>
  <c r="H7" i="16"/>
  <c r="G7" i="16"/>
  <c r="F7" i="16"/>
  <c r="E7" i="16"/>
  <c r="B36" i="17"/>
  <c r="C25" i="12"/>
  <c r="B25" i="12"/>
  <c r="C24" i="12"/>
  <c r="B24" i="12"/>
  <c r="E36" i="20"/>
  <c r="D36" i="20"/>
  <c r="C36" i="20"/>
  <c r="B36" i="20"/>
  <c r="E35" i="20"/>
  <c r="D35" i="20"/>
  <c r="C35" i="20"/>
  <c r="B35" i="20"/>
  <c r="I6" i="24"/>
  <c r="H6" i="24"/>
  <c r="G6" i="24"/>
  <c r="F6" i="24"/>
  <c r="E6" i="24"/>
  <c r="E36" i="17"/>
  <c r="D36" i="17"/>
  <c r="C36" i="17"/>
  <c r="E35" i="17"/>
  <c r="D35" i="17"/>
  <c r="C35" i="17"/>
  <c r="B35" i="17"/>
  <c r="E6" i="22"/>
  <c r="E63" i="14"/>
  <c r="E62" i="14"/>
  <c r="E61" i="14"/>
  <c r="E60" i="14"/>
  <c r="E59" i="14"/>
  <c r="E69" i="14" s="1"/>
  <c r="D63" i="14"/>
  <c r="D62" i="14"/>
  <c r="D61" i="14"/>
  <c r="D60" i="14"/>
  <c r="D59" i="14"/>
  <c r="C63" i="14"/>
  <c r="C62" i="14"/>
  <c r="C61" i="14"/>
  <c r="C60" i="14"/>
  <c r="C59" i="14"/>
  <c r="C69" i="14" s="1"/>
  <c r="C70" i="14" s="1"/>
  <c r="B63" i="14"/>
  <c r="B62" i="14"/>
  <c r="B61" i="14"/>
  <c r="B60" i="14"/>
  <c r="B59" i="14"/>
  <c r="I20" i="21"/>
  <c r="H20" i="21"/>
  <c r="G20" i="21"/>
  <c r="F20" i="21"/>
  <c r="E20" i="21"/>
  <c r="D25" i="12"/>
  <c r="D24" i="12"/>
  <c r="F5" i="23"/>
  <c r="E5" i="23"/>
  <c r="F6" i="22"/>
  <c r="D19" i="12"/>
  <c r="E70" i="14" l="1"/>
</calcChain>
</file>

<file path=xl/sharedStrings.xml><?xml version="1.0" encoding="utf-8"?>
<sst xmlns="http://schemas.openxmlformats.org/spreadsheetml/2006/main" count="362" uniqueCount="139">
  <si>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</si>
  <si>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</si>
  <si>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</si>
  <si>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</si>
  <si>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</si>
  <si>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</si>
  <si>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</si>
  <si>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</si>
  <si>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</si>
  <si>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</si>
  <si>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</si>
  <si>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</si>
  <si>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</si>
  <si>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становив 2610,69 тис. грн.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</si>
  <si>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</si>
  <si>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</si>
  <si>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</si>
  <si>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</si>
  <si>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</si>
  <si>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</si>
  <si>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</si>
  <si>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January'20</t>
  </si>
  <si>
    <t>February'20</t>
  </si>
  <si>
    <t>YTD 2020</t>
  </si>
  <si>
    <t>Index</t>
  </si>
  <si>
    <t>Monthly change</t>
  </si>
  <si>
    <t>YTD change</t>
  </si>
  <si>
    <t>HANG SENG (Hong Kong)</t>
  </si>
  <si>
    <t>WIG20 (Poland)</t>
  </si>
  <si>
    <t>FTSE 100  (UK)</t>
  </si>
  <si>
    <t>CAC 40 (France)</t>
  </si>
  <si>
    <t>SHANGHAI SE COMPOSITE (China)</t>
  </si>
  <si>
    <t>РТС (RTSI) (Russia)</t>
  </si>
  <si>
    <t>DAX (Germany)</t>
  </si>
  <si>
    <t>NIKKEI 225 (Japan)</t>
  </si>
  <si>
    <t>S&amp;P 500 (USA)</t>
  </si>
  <si>
    <t>ММВБ (MICEX) (Russia)</t>
  </si>
  <si>
    <t>DJIA (USA)</t>
  </si>
  <si>
    <t>КІNТО-Klasychnyi</t>
  </si>
  <si>
    <t>UNIVER.UA/Myhailo Hrushevskyi: Fond Derzhavnykh Paperiv</t>
  </si>
  <si>
    <t>Sofiivskyi</t>
  </si>
  <si>
    <t>КІNTO-Ekviti</t>
  </si>
  <si>
    <t>Altus – Depozyt</t>
  </si>
  <si>
    <t>Altus – Zbalansovanyi</t>
  </si>
  <si>
    <t>KINTO-Kaznacheiskyi</t>
  </si>
  <si>
    <t>VSI</t>
  </si>
  <si>
    <t>UNIVER.UA/Volodymyr Velykyi: Fond Zbalansovanyi</t>
  </si>
  <si>
    <t>UNIVER.UA/Iaroslav Mudryi: Fond Aktsii</t>
  </si>
  <si>
    <t>UNIVER.UA/Taras Shevchenko: Fond Zaoshchadzhen</t>
  </si>
  <si>
    <t>ТАSK Resurs</t>
  </si>
  <si>
    <t>Nadbannia</t>
  </si>
  <si>
    <t>Bonum Optimum</t>
  </si>
  <si>
    <t>OTP Fond Aktsii</t>
  </si>
  <si>
    <t>OTP Klasychnyi'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</si>
  <si>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</si>
  <si>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</si>
  <si>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</si>
  <si>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</si>
  <si>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</si>
  <si>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</si>
  <si>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</si>
  <si>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</si>
  <si>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</si>
  <si>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* All funds are diversified unit CII.</t>
  </si>
  <si>
    <t>Others</t>
  </si>
  <si>
    <t>Total</t>
  </si>
  <si>
    <t>PrJSC “KINTO”</t>
  </si>
  <si>
    <t>LLC AMC “Univer Menedzhment”</t>
  </si>
  <si>
    <t>TOV "KUA "Iveks Esset Menedzhment"</t>
  </si>
  <si>
    <t>LLC AMC "Altus Essets Activitis"</t>
  </si>
  <si>
    <t>LLC AMC "Vsesvit"</t>
  </si>
  <si>
    <t>LLC AMC "TASK-Invest"</t>
  </si>
  <si>
    <t>LLC AMC “ART-KAPITAL Menedzhment”</t>
  </si>
  <si>
    <t>LLC AMC "Bonum Grup"</t>
  </si>
  <si>
    <t>TOV "KUA "OTP Kapital"</t>
  </si>
  <si>
    <t>Average</t>
  </si>
  <si>
    <t>*The indicator "since the fund's inception, % per annum (average)" is calculated based on compound interest formula.</t>
  </si>
  <si>
    <t>Rates of Return of Open-Ended CII. Ranking by Date of Reaching Compliance with Standards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</si>
  <si>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</si>
  <si>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</si>
  <si>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</si>
  <si>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</si>
  <si>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</si>
  <si>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</si>
  <si>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YTD</t>
  </si>
  <si>
    <t>Since fund's inception</t>
  </si>
  <si>
    <t>Since fund's inception, % per annum (average)*</t>
  </si>
  <si>
    <t>1 year</t>
  </si>
  <si>
    <t>OTP Klasychnyi</t>
  </si>
  <si>
    <t>Funds' average rate of return</t>
  </si>
  <si>
    <t>EURO Deposits</t>
  </si>
  <si>
    <t>USD Deposits</t>
  </si>
  <si>
    <t>UAH Deposits</t>
  </si>
  <si>
    <t>"Gold" deposit (at official rate of gold)</t>
  </si>
  <si>
    <t>1 month*</t>
  </si>
  <si>
    <t>ТАSК Ukrainskyi Kapital</t>
  </si>
  <si>
    <t>Zbalansovanyi Fond Parytet</t>
  </si>
  <si>
    <t>Optimum</t>
  </si>
  <si>
    <t xml:space="preserve"> LLC AMC “ART-KAPITAL Menedzhment”</t>
  </si>
  <si>
    <t>LLC AMC "ТАSК-Іnvest"</t>
  </si>
  <si>
    <t>LLC AMC "SЕМ"</t>
  </si>
  <si>
    <t>Interval Funds. Ranking by NAV</t>
  </si>
  <si>
    <t>No</t>
  </si>
  <si>
    <t>Form</t>
  </si>
  <si>
    <t>Type</t>
  </si>
  <si>
    <t>Rates of Return on Investment Certificates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</si>
  <si>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</si>
  <si>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</si>
  <si>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</si>
  <si>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</si>
  <si>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</si>
  <si>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</si>
  <si>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</si>
  <si>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</si>
  <si>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</si>
  <si>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</si>
  <si>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</si>
  <si>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inflow-outflow,   UAH, k</t>
  </si>
  <si>
    <t>Іndeks Ukrainskoi Birzhi</t>
  </si>
  <si>
    <t>ТАSК Universal</t>
  </si>
  <si>
    <t>Closed-End Funds. Ranking by NAV</t>
  </si>
  <si>
    <t>Number of securities in circulation</t>
  </si>
  <si>
    <t>NAV per one security, UAH</t>
  </si>
  <si>
    <t>Security nominal, UAH</t>
  </si>
  <si>
    <t>unit</t>
  </si>
  <si>
    <t>non-diversified</t>
  </si>
  <si>
    <t>Rates of Return of Closed-End CII. Ranking by Date of Reaching Compliance with Standards</t>
  </si>
  <si>
    <t>Closed-End Funds' Dynamics /Ranking by Net Inflows</t>
  </si>
  <si>
    <t>Number of Securities in Circulation</t>
  </si>
  <si>
    <t>NAV change, UAH, k</t>
  </si>
  <si>
    <t>NAV change, %</t>
  </si>
  <si>
    <t>Net inflow/ outflow of capital, UAH, k</t>
  </si>
  <si>
    <t>diversified</t>
  </si>
  <si>
    <t>specialized</t>
  </si>
  <si>
    <t>Open-Ended Funds Dynamics. Ranking by Net Inflow</t>
  </si>
  <si>
    <t>n/a</t>
  </si>
  <si>
    <t>n/a**</t>
  </si>
  <si>
    <t>** According to the available data, net inflow / outflow amounted to UAH 194.46 k , but given the data of funds that are not enough to compare with the previous period, net inflow / outflow</t>
  </si>
  <si>
    <t>Since fund's inception, % per annum (average)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</si>
</sst>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2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4" fontId="18" fillId="0" borderId="17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1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4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3" xfId="5" applyNumberFormat="1" applyFont="1" applyFill="1" applyBorder="1" applyAlignment="1">
      <alignment horizontal="center" vertical="center" wrapText="1"/>
    </xf>
    <xf numFmtId="10" fontId="15" fillId="0" borderId="24" xfId="5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vertical="center"/>
    </xf>
    <xf numFmtId="4" fontId="10" fillId="0" borderId="25" xfId="0" applyNumberFormat="1" applyFont="1" applyFill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 indent="1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1" xfId="1" applyFont="1" applyFill="1" applyBorder="1" applyAlignment="1" applyProtection="1">
      <alignment vertical="center" wrapText="1"/>
    </xf>
    <xf numFmtId="10" fontId="15" fillId="0" borderId="27" xfId="5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0" fillId="0" borderId="30" xfId="0" applyBorder="1"/>
    <xf numFmtId="0" fontId="11" fillId="0" borderId="31" xfId="0" applyFont="1" applyFill="1" applyBorder="1" applyAlignment="1">
      <alignment horizontal="center" vertical="center" wrapText="1" shrinkToFit="1"/>
    </xf>
    <xf numFmtId="4" fontId="11" fillId="0" borderId="32" xfId="0" applyNumberFormat="1" applyFont="1" applyFill="1" applyBorder="1" applyAlignment="1">
      <alignment horizontal="right" vertical="center" indent="1"/>
    </xf>
    <xf numFmtId="3" fontId="11" fillId="0" borderId="33" xfId="0" applyNumberFormat="1" applyFont="1" applyFill="1" applyBorder="1" applyAlignment="1">
      <alignment horizontal="right" vertical="center" indent="1"/>
    </xf>
    <xf numFmtId="4" fontId="11" fillId="0" borderId="34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5" xfId="0" applyFont="1" applyBorder="1" applyAlignment="1">
      <alignment vertical="center"/>
    </xf>
    <xf numFmtId="14" fontId="10" fillId="0" borderId="35" xfId="0" applyNumberFormat="1" applyFont="1" applyBorder="1" applyAlignment="1">
      <alignment horizontal="center" vertical="center"/>
    </xf>
    <xf numFmtId="14" fontId="10" fillId="0" borderId="3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7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" fontId="11" fillId="0" borderId="33" xfId="0" applyNumberFormat="1" applyFont="1" applyFill="1" applyBorder="1" applyAlignment="1">
      <alignment horizontal="right" vertical="center" indent="1"/>
    </xf>
    <xf numFmtId="0" fontId="10" fillId="0" borderId="38" xfId="0" applyFont="1" applyFill="1" applyBorder="1" applyAlignment="1">
      <alignment vertical="center"/>
    </xf>
    <xf numFmtId="4" fontId="11" fillId="0" borderId="24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9" xfId="0" applyNumberFormat="1" applyFont="1" applyBorder="1" applyAlignment="1">
      <alignment horizontal="right" vertical="center" indent="1"/>
    </xf>
    <xf numFmtId="10" fontId="10" fillId="0" borderId="21" xfId="0" applyNumberFormat="1" applyFont="1" applyBorder="1" applyAlignment="1">
      <alignment horizontal="right" vertical="center" indent="1"/>
    </xf>
    <xf numFmtId="0" fontId="10" fillId="0" borderId="40" xfId="0" applyFont="1" applyFill="1" applyBorder="1" applyAlignment="1">
      <alignment horizontal="left" vertical="center" wrapText="1" shrinkToFit="1"/>
    </xf>
    <xf numFmtId="0" fontId="10" fillId="0" borderId="41" xfId="0" applyFont="1" applyFill="1" applyBorder="1" applyAlignment="1">
      <alignment horizontal="left" vertical="center" wrapText="1" shrinkToFi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42" xfId="10" applyNumberFormat="1" applyFont="1" applyFill="1" applyBorder="1" applyAlignment="1">
      <alignment horizontal="right" vertical="center" indent="1"/>
    </xf>
    <xf numFmtId="4" fontId="10" fillId="0" borderId="4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0" fillId="0" borderId="44" xfId="0" applyFont="1" applyFill="1" applyBorder="1" applyAlignment="1">
      <alignment horizontal="left" vertical="center" wrapText="1" shrinkToFit="1"/>
    </xf>
    <xf numFmtId="4" fontId="10" fillId="0" borderId="45" xfId="0" applyNumberFormat="1" applyFont="1" applyFill="1" applyBorder="1" applyAlignment="1">
      <alignment horizontal="right" vertical="center" indent="1"/>
    </xf>
    <xf numFmtId="4" fontId="10" fillId="0" borderId="46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7" xfId="0" applyFont="1" applyFill="1" applyBorder="1" applyAlignment="1">
      <alignment horizontal="left" vertical="center" wrapText="1" shrinkToFit="1"/>
    </xf>
    <xf numFmtId="4" fontId="10" fillId="0" borderId="48" xfId="0" applyNumberFormat="1" applyFont="1" applyFill="1" applyBorder="1" applyAlignment="1">
      <alignment horizontal="right" vertical="center" indent="1"/>
    </xf>
    <xf numFmtId="10" fontId="10" fillId="0" borderId="48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1" xfId="5" applyNumberFormat="1" applyFont="1" applyFill="1" applyBorder="1" applyAlignment="1">
      <alignment horizontal="right" vertical="center" indent="1"/>
    </xf>
    <xf numFmtId="10" fontId="15" fillId="0" borderId="24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50" xfId="5" applyNumberFormat="1" applyFont="1" applyFill="1" applyBorder="1" applyAlignment="1">
      <alignment horizontal="right" vertical="center" indent="1"/>
    </xf>
    <xf numFmtId="10" fontId="15" fillId="0" borderId="34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7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5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51" xfId="0" applyFont="1" applyFill="1" applyBorder="1" applyAlignment="1">
      <alignment horizontal="left" vertical="center" wrapText="1" shrinkToFit="1"/>
    </xf>
    <xf numFmtId="4" fontId="10" fillId="0" borderId="52" xfId="0" applyNumberFormat="1" applyFont="1" applyFill="1" applyBorder="1" applyAlignment="1">
      <alignment horizontal="right" vertical="center" indent="1"/>
    </xf>
    <xf numFmtId="10" fontId="15" fillId="0" borderId="52" xfId="5" applyNumberFormat="1" applyFont="1" applyFill="1" applyBorder="1" applyAlignment="1">
      <alignment horizontal="right" vertical="center" wrapText="1" indent="1"/>
    </xf>
    <xf numFmtId="4" fontId="10" fillId="0" borderId="53" xfId="0" applyNumberFormat="1" applyFont="1" applyFill="1" applyBorder="1" applyAlignment="1">
      <alignment horizontal="right" vertical="center" indent="1"/>
    </xf>
    <xf numFmtId="4" fontId="10" fillId="0" borderId="19" xfId="0" applyNumberFormat="1" applyFont="1" applyFill="1" applyBorder="1" applyAlignment="1">
      <alignment horizontal="right" vertical="center" indent="1"/>
    </xf>
    <xf numFmtId="10" fontId="13" fillId="0" borderId="39" xfId="0" applyNumberFormat="1" applyFont="1" applyBorder="1" applyAlignment="1">
      <alignment horizontal="right" vertical="center" indent="1"/>
    </xf>
    <xf numFmtId="10" fontId="13" fillId="0" borderId="21" xfId="0" applyNumberFormat="1" applyFont="1" applyBorder="1" applyAlignment="1">
      <alignment horizontal="right" vertical="center" indent="1"/>
    </xf>
    <xf numFmtId="0" fontId="15" fillId="0" borderId="44" xfId="4" applyFont="1" applyFill="1" applyBorder="1" applyAlignment="1">
      <alignment horizontal="left" vertical="center" wrapText="1"/>
    </xf>
    <xf numFmtId="10" fontId="15" fillId="0" borderId="46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8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21" fillId="0" borderId="54" xfId="4" applyFont="1" applyFill="1" applyBorder="1" applyAlignment="1">
      <alignment vertical="center" wrapText="1"/>
    </xf>
    <xf numFmtId="10" fontId="21" fillId="0" borderId="54" xfId="5" applyNumberFormat="1" applyFont="1" applyFill="1" applyBorder="1" applyAlignment="1">
      <alignment horizontal="center" vertical="center" wrapText="1"/>
    </xf>
    <xf numFmtId="10" fontId="21" fillId="0" borderId="54" xfId="5" applyNumberFormat="1" applyFont="1" applyFill="1" applyBorder="1" applyAlignment="1">
      <alignment horizontal="right" vertical="center" wrapText="1" indent="1"/>
    </xf>
    <xf numFmtId="0" fontId="10" fillId="0" borderId="55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10" fontId="20" fillId="0" borderId="12" xfId="0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left" vertical="center"/>
    </xf>
    <xf numFmtId="0" fontId="21" fillId="0" borderId="25" xfId="6" applyFont="1" applyFill="1" applyBorder="1" applyAlignment="1">
      <alignment horizontal="center" vertical="center" wrapText="1"/>
    </xf>
    <xf numFmtId="0" fontId="21" fillId="0" borderId="56" xfId="6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9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0" xfId="0" applyFont="1" applyBorder="1" applyAlignment="1">
      <alignment horizontal="center" vertical="center" wrapText="1"/>
    </xf>
    <xf numFmtId="0" fontId="15" fillId="0" borderId="26" xfId="4" applyFont="1" applyBorder="1" applyAlignment="1">
      <alignment vertical="center" wrapText="1"/>
    </xf>
    <xf numFmtId="0" fontId="15" fillId="0" borderId="22" xfId="4" applyFont="1" applyBorder="1" applyAlignment="1">
      <alignment vertical="center" wrapText="1"/>
    </xf>
    <xf numFmtId="0" fontId="11" fillId="0" borderId="61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22" fillId="0" borderId="5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22" fillId="0" borderId="26" xfId="4" applyFont="1" applyBorder="1" applyAlignment="1">
      <alignment vertical="center" wrapText="1"/>
    </xf>
    <xf numFmtId="0" fontId="22" fillId="0" borderId="0" xfId="4" applyFont="1" applyAlignment="1">
      <alignment vertical="center" wrapText="1"/>
    </xf>
    <xf numFmtId="0" fontId="15" fillId="0" borderId="63" xfId="4" applyFont="1" applyBorder="1" applyAlignment="1">
      <alignment vertical="center" wrapText="1"/>
    </xf>
    <xf numFmtId="0" fontId="22" fillId="0" borderId="63" xfId="4" applyFont="1" applyBorder="1" applyAlignment="1">
      <alignment vertical="center" wrapText="1"/>
    </xf>
    <xf numFmtId="0" fontId="22" fillId="0" borderId="64" xfId="4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22" fillId="0" borderId="65" xfId="11" applyFont="1" applyBorder="1" applyAlignment="1">
      <alignment vertical="center" wrapText="1"/>
    </xf>
    <xf numFmtId="0" fontId="22" fillId="0" borderId="66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21" fillId="0" borderId="0" xfId="4" applyFont="1" applyAlignment="1">
      <alignment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9" xfId="4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59" xfId="0" applyBorder="1"/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2" fillId="0" borderId="22" xfId="4" applyFont="1" applyBorder="1" applyAlignment="1">
      <alignment vertical="center" wrapText="1"/>
    </xf>
    <xf numFmtId="0" fontId="11" fillId="0" borderId="67" xfId="0" applyFont="1" applyBorder="1" applyAlignment="1">
      <alignment horizontal="center"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</cellXfs>
  <cellStyles count="12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  <a:endParaRPr lang="uk-UA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2167428024361E-2"/>
          <c:y val="0.29118882898119081"/>
          <c:w val="0.94700933744769755"/>
          <c:h val="0.32567171662370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077340113580183E-3"/>
                  <c:y val="1.016185794428434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FF-47E4-B04D-9F554C4B327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7FF-47E4-B04D-9F554C4B327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7FF-47E4-B04D-9F554C4B327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January'20</c:v>
                </c:pt>
                <c:pt idx="1">
                  <c:v>February'20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-7.8485234965164352E-4</c:v>
                </c:pt>
                <c:pt idx="1">
                  <c:v>4.6460481099656281E-2</c:v>
                </c:pt>
                <c:pt idx="2">
                  <c:v>4.5639164132247556E-2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FF-47E4-B04D-9F554C4B3276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1364329908045763E-3"/>
                  <c:y val="8.38641513870325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FF-47E4-B04D-9F554C4B327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7FF-47E4-B04D-9F554C4B327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7FF-47E4-B04D-9F554C4B327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January'20</c:v>
                </c:pt>
                <c:pt idx="1">
                  <c:v>February'20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-4.0362937210283167E-3</c:v>
                </c:pt>
                <c:pt idx="1">
                  <c:v>4.8836763432258623E-2</c:v>
                </c:pt>
                <c:pt idx="2">
                  <c:v>4.4603350189633462E-2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FF-47E4-B04D-9F554C4B3276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600623239476034E-4"/>
                  <c:y val="-2.37514817636355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FF-47E4-B04D-9F554C4B3276}"/>
                </c:ext>
              </c:extLst>
            </c:dLbl>
            <c:dLbl>
              <c:idx val="1"/>
              <c:layout>
                <c:manualLayout>
                  <c:x val="1.3958371279020332E-3"/>
                  <c:y val="-2.662491117185761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FF-47E4-B04D-9F554C4B3276}"/>
                </c:ext>
              </c:extLst>
            </c:dLbl>
            <c:dLbl>
              <c:idx val="2"/>
              <c:layout>
                <c:manualLayout>
                  <c:x val="1.9656680234091395E-3"/>
                  <c:y val="-1.83598780022458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FF-47E4-B04D-9F554C4B327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7FF-47E4-B04D-9F554C4B327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7FF-47E4-B04D-9F554C4B327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January'20</c:v>
                </c:pt>
                <c:pt idx="1">
                  <c:v>February'20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2.1383156816949689E-2</c:v>
                </c:pt>
                <c:pt idx="1">
                  <c:v>2.4177319767612202E-2</c:v>
                </c:pt>
                <c:pt idx="2">
                  <c:v>4.6881664211832159E-2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7FF-47E4-B04D-9F554C4B3276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6287875922313E-3"/>
                  <c:y val="-5.531574477274758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FF-47E4-B04D-9F554C4B3276}"/>
                </c:ext>
              </c:extLst>
            </c:dLbl>
            <c:dLbl>
              <c:idx val="1"/>
              <c:layout>
                <c:manualLayout>
                  <c:x val="1.5754980514918193E-3"/>
                  <c:y val="-7.3728128402037463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FF-47E4-B04D-9F554C4B327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D7FF-47E4-B04D-9F554C4B327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7FF-47E4-B04D-9F554C4B327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January'20</c:v>
                </c:pt>
                <c:pt idx="1">
                  <c:v>February'20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-3.4069172769990441E-4</c:v>
                </c:pt>
                <c:pt idx="1">
                  <c:v>1.4925815053874136E-2</c:v>
                </c:pt>
                <c:pt idx="2">
                  <c:v>5.3869046518774484E-3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FF-47E4-B04D-9F554C4B3276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D7FF-47E4-B04D-9F554C4B327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7FF-47E4-B04D-9F554C4B327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7FF-47E4-B04D-9F554C4B327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January'20</c:v>
                </c:pt>
                <c:pt idx="1">
                  <c:v>February'20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6.4632304779362881E-3</c:v>
                </c:pt>
                <c:pt idx="1">
                  <c:v>2.7420706234535186E-2</c:v>
                </c:pt>
                <c:pt idx="2">
                  <c:v>3.4297735048122058E-2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FF-47E4-B04D-9F554C4B32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45492944"/>
        <c:axId val="1"/>
      </c:barChart>
      <c:catAx>
        <c:axId val="44549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5"/>
          <c:min val="-0.1400000000000000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54929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CD4-4CE2-9D1E-8A1E1CCADB8E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CD4-4CE2-9D1E-8A1E1CCADB8E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CD4-4CE2-9D1E-8A1E1CCADB8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CD4-4CE2-9D1E-8A1E1CCADB8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CD4-4CE2-9D1E-8A1E1CCADB8E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CD4-4CE2-9D1E-8A1E1CCADB8E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CD4-4CE2-9D1E-8A1E1CCADB8E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CD4-4CE2-9D1E-8A1E1CCADB8E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D4-4CE2-9D1E-8A1E1CCADB8E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CD4-4CE2-9D1E-8A1E1CCADB8E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CD4-4CE2-9D1E-8A1E1CCADB8E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CD4-4CE2-9D1E-8A1E1CCADB8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ROR'!$A$23:$A$35</c:f>
              <c:strCache>
                <c:ptCount val="13"/>
                <c:pt idx="0">
                  <c:v>WIG20 (Poland)</c:v>
                </c:pt>
                <c:pt idx="1">
                  <c:v>РТС (RTSI) (Russia)</c:v>
                </c:pt>
                <c:pt idx="2">
                  <c:v>DJIA (USA)</c:v>
                </c:pt>
                <c:pt idx="3">
                  <c:v>FTSE 100  (UK)</c:v>
                </c:pt>
                <c:pt idx="4">
                  <c:v>ММВБ (MICEX) (Russia)</c:v>
                </c:pt>
                <c:pt idx="5">
                  <c:v>NIKKEI 225 (Japan)</c:v>
                </c:pt>
                <c:pt idx="6">
                  <c:v>CAC 40 (France)</c:v>
                </c:pt>
                <c:pt idx="7">
                  <c:v>S&amp;P 500 (USA)</c:v>
                </c:pt>
                <c:pt idx="8">
                  <c:v>DAX (Germany)</c:v>
                </c:pt>
                <c:pt idx="9">
                  <c:v>SHANGHAI SE COMPOSITE (China)</c:v>
                </c:pt>
                <c:pt idx="10">
                  <c:v>HANG SENG (Hong Kong)</c:v>
                </c:pt>
                <c:pt idx="11">
                  <c:v>PFTS Index</c:v>
                </c:pt>
                <c:pt idx="12">
                  <c:v>UX Index</c:v>
                </c:pt>
              </c:strCache>
            </c:strRef>
          </c:cat>
          <c:val>
            <c:numRef>
              <c:f>'IDX + ROR'!$B$23:$B$35</c:f>
              <c:numCache>
                <c:formatCode>0.00%</c:formatCode>
                <c:ptCount val="13"/>
                <c:pt idx="0">
                  <c:v>-0.14375816835277599</c:v>
                </c:pt>
                <c:pt idx="1">
                  <c:v>-0.14328936700350015</c:v>
                </c:pt>
                <c:pt idx="2">
                  <c:v>-0.12251104227317156</c:v>
                </c:pt>
                <c:pt idx="3">
                  <c:v>-9.6815678265607774E-2</c:v>
                </c:pt>
                <c:pt idx="4">
                  <c:v>-9.4768660718638875E-2</c:v>
                </c:pt>
                <c:pt idx="5">
                  <c:v>-8.8868950811844649E-2</c:v>
                </c:pt>
                <c:pt idx="6">
                  <c:v>-8.5499643493147204E-2</c:v>
                </c:pt>
                <c:pt idx="7">
                  <c:v>-8.4110469009648137E-2</c:v>
                </c:pt>
                <c:pt idx="8">
                  <c:v>-8.4087391975177783E-2</c:v>
                </c:pt>
                <c:pt idx="9">
                  <c:v>-3.232959184016293E-2</c:v>
                </c:pt>
                <c:pt idx="10">
                  <c:v>-6.9434336286414711E-3</c:v>
                </c:pt>
                <c:pt idx="11">
                  <c:v>4.6460481099656281E-2</c:v>
                </c:pt>
                <c:pt idx="12">
                  <c:v>4.8836763432258623E-2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D4-4CE2-9D1E-8A1E1CCADB8E}"/>
            </c:ext>
          </c:extLst>
        </c:ser>
        <c:ser>
          <c:idx val="1"/>
          <c:order val="1"/>
          <c:tx>
            <c:strRef>
              <c:f>'IDX + ROR'!$C$22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ROR'!$A$23:$A$35</c:f>
              <c:strCache>
                <c:ptCount val="13"/>
                <c:pt idx="0">
                  <c:v>WIG20 (Poland)</c:v>
                </c:pt>
                <c:pt idx="1">
                  <c:v>РТС (RTSI) (Russia)</c:v>
                </c:pt>
                <c:pt idx="2">
                  <c:v>DJIA (USA)</c:v>
                </c:pt>
                <c:pt idx="3">
                  <c:v>FTSE 100  (UK)</c:v>
                </c:pt>
                <c:pt idx="4">
                  <c:v>ММВБ (MICEX) (Russia)</c:v>
                </c:pt>
                <c:pt idx="5">
                  <c:v>NIKKEI 225 (Japan)</c:v>
                </c:pt>
                <c:pt idx="6">
                  <c:v>CAC 40 (France)</c:v>
                </c:pt>
                <c:pt idx="7">
                  <c:v>S&amp;P 500 (USA)</c:v>
                </c:pt>
                <c:pt idx="8">
                  <c:v>DAX (Germany)</c:v>
                </c:pt>
                <c:pt idx="9">
                  <c:v>SHANGHAI SE COMPOSITE (China)</c:v>
                </c:pt>
                <c:pt idx="10">
                  <c:v>HANG SENG (Hong Kong)</c:v>
                </c:pt>
                <c:pt idx="11">
                  <c:v>PFTS Index</c:v>
                </c:pt>
                <c:pt idx="12">
                  <c:v>UX Index</c:v>
                </c:pt>
              </c:strCache>
            </c:strRef>
          </c:cat>
          <c:val>
            <c:numRef>
              <c:f>'IDX + ROR'!$C$23:$C$35</c:f>
              <c:numCache>
                <c:formatCode>0.00%</c:formatCode>
                <c:ptCount val="13"/>
                <c:pt idx="0">
                  <c:v>-0.17728560199805588</c:v>
                </c:pt>
                <c:pt idx="1">
                  <c:v>-0.16090566330088063</c:v>
                </c:pt>
                <c:pt idx="2">
                  <c:v>-0.10964439541895066</c:v>
                </c:pt>
                <c:pt idx="3">
                  <c:v>-0.12752239328387105</c:v>
                </c:pt>
                <c:pt idx="4">
                  <c:v>-8.5620857095017211E-2</c:v>
                </c:pt>
                <c:pt idx="5">
                  <c:v>-0.10625609237498845</c:v>
                </c:pt>
                <c:pt idx="6">
                  <c:v>-0.11176870088289526</c:v>
                </c:pt>
                <c:pt idx="7">
                  <c:v>-8.5601619423173458E-2</c:v>
                </c:pt>
                <c:pt idx="8">
                  <c:v>-0.10254803943841839</c:v>
                </c:pt>
                <c:pt idx="9">
                  <c:v>-5.5676497973850103E-2</c:v>
                </c:pt>
                <c:pt idx="10">
                  <c:v>-7.306982147766472E-2</c:v>
                </c:pt>
                <c:pt idx="11">
                  <c:v>4.5639164132247556E-2</c:v>
                </c:pt>
                <c:pt idx="12">
                  <c:v>4.4603350189633462E-2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D4-4CE2-9D1E-8A1E1CCADB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45493600"/>
        <c:axId val="1"/>
      </c:barChart>
      <c:catAx>
        <c:axId val="445493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5493600"/>
        <c:crosses val="autoZero"/>
        <c:crossBetween val="between"/>
        <c:majorUnit val="0.0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3C4F-4FFC-B1FC-35CAC092770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C4F-4FFC-B1FC-35CAC092770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3C4F-4FFC-B1FC-35CAC092770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C4F-4FFC-B1FC-35CAC092770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3C4F-4FFC-B1FC-35CAC092770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C4F-4FFC-B1FC-35CAC092770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C4F-4FFC-B1FC-35CAC092770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C4F-4FFC-B1FC-35CAC092770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3C4F-4FFC-B1FC-35CAC092770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C4F-4FFC-B1FC-35CAC092770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3C4F-4FFC-B1FC-35CAC0927707}"/>
              </c:ext>
            </c:extLst>
          </c:dPt>
          <c:dLbls>
            <c:dLbl>
              <c:idx val="0"/>
              <c:layout>
                <c:manualLayout>
                  <c:x val="-3.2219933914061583E-2"/>
                  <c:y val="-0.1231610757306428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4F-4FFC-B1FC-35CAC0927707}"/>
                </c:ext>
              </c:extLst>
            </c:dLbl>
            <c:dLbl>
              <c:idx val="1"/>
              <c:layout>
                <c:manualLayout>
                  <c:x val="3.1060704961318519E-2"/>
                  <c:y val="-0.1046495187087214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4F-4FFC-B1FC-35CAC0927707}"/>
                </c:ext>
              </c:extLst>
            </c:dLbl>
            <c:dLbl>
              <c:idx val="2"/>
              <c:layout>
                <c:manualLayout>
                  <c:x val="8.251595541863932E-2"/>
                  <c:y val="-0.1345441234737125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4F-4FFC-B1FC-35CAC0927707}"/>
                </c:ext>
              </c:extLst>
            </c:dLbl>
            <c:dLbl>
              <c:idx val="3"/>
              <c:layout>
                <c:manualLayout>
                  <c:x val="0.1026565372847088"/>
                  <c:y val="-3.48740085445728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4F-4FFC-B1FC-35CAC0927707}"/>
                </c:ext>
              </c:extLst>
            </c:dLbl>
            <c:dLbl>
              <c:idx val="4"/>
              <c:layout>
                <c:manualLayout>
                  <c:x val="9.0642580146521823E-2"/>
                  <c:y val="7.446872228221956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4F-4FFC-B1FC-35CAC0927707}"/>
                </c:ext>
              </c:extLst>
            </c:dLbl>
            <c:dLbl>
              <c:idx val="5"/>
              <c:layout>
                <c:manualLayout>
                  <c:x val="5.6782149072784671E-2"/>
                  <c:y val="0.1484258081132356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4F-4FFC-B1FC-35CAC0927707}"/>
                </c:ext>
              </c:extLst>
            </c:dLbl>
            <c:dLbl>
              <c:idx val="6"/>
              <c:layout>
                <c:manualLayout>
                  <c:x val="4.2772460723660144E-2"/>
                  <c:y val="8.91460797992279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4F-4FFC-B1FC-35CAC0927707}"/>
                </c:ext>
              </c:extLst>
            </c:dLbl>
            <c:dLbl>
              <c:idx val="7"/>
              <c:layout>
                <c:manualLayout>
                  <c:x val="-9.2969809752571297E-2"/>
                  <c:y val="0.105964315254451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4F-4FFC-B1FC-35CAC0927707}"/>
                </c:ext>
              </c:extLst>
            </c:dLbl>
            <c:dLbl>
              <c:idx val="8"/>
              <c:layout>
                <c:manualLayout>
                  <c:x val="-7.8737169263243589E-2"/>
                  <c:y val="-6.7520350165454213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4F-4FFC-B1FC-35CAC0927707}"/>
                </c:ext>
              </c:extLst>
            </c:dLbl>
            <c:dLbl>
              <c:idx val="9"/>
              <c:layout>
                <c:manualLayout>
                  <c:x val="-0.10015710514783238"/>
                  <c:y val="-9.69667401291656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4F-4FFC-B1FC-35CAC0927707}"/>
                </c:ext>
              </c:extLst>
            </c:dLbl>
            <c:dLbl>
              <c:idx val="10"/>
              <c:layout>
                <c:manualLayout>
                  <c:x val="-5.506598490511494E-2"/>
                  <c:y val="-0.1221063349705148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4F-4FFC-B1FC-35CAC092770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OTP Klasychnyi'</c:v>
                </c:pt>
                <c:pt idx="4">
                  <c:v>UNIVER.UA/Myhailo Hrushevskyi: Fond Derzhavnykh Paperiv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O_NAV!$C$23:$C$33</c:f>
              <c:numCache>
                <c:formatCode>#,##0.00</c:formatCode>
                <c:ptCount val="11"/>
                <c:pt idx="0">
                  <c:v>6744663.2400000095</c:v>
                </c:pt>
                <c:pt idx="1">
                  <c:v>29406847.710000001</c:v>
                </c:pt>
                <c:pt idx="2">
                  <c:v>9809083.4399999995</c:v>
                </c:pt>
                <c:pt idx="3">
                  <c:v>8571726.1600000001</c:v>
                </c:pt>
                <c:pt idx="4">
                  <c:v>8054185.4400000004</c:v>
                </c:pt>
                <c:pt idx="5">
                  <c:v>5356735.3101000004</c:v>
                </c:pt>
                <c:pt idx="6">
                  <c:v>5091174.62</c:v>
                </c:pt>
                <c:pt idx="7">
                  <c:v>4406022.92</c:v>
                </c:pt>
                <c:pt idx="8">
                  <c:v>3540918.08</c:v>
                </c:pt>
                <c:pt idx="9">
                  <c:v>2662158.11</c:v>
                </c:pt>
                <c:pt idx="10">
                  <c:v>1865681.14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C4F-4FFC-B1FC-35CAC092770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C4F-4FFC-B1FC-35CAC09277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3C4F-4FFC-B1FC-35CAC092770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C4F-4FFC-B1FC-35CAC092770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C4F-4FFC-B1FC-35CAC092770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C4F-4FFC-B1FC-35CAC092770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C4F-4FFC-B1FC-35CAC092770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3C4F-4FFC-B1FC-35CAC092770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C4F-4FFC-B1FC-35CAC092770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3C4F-4FFC-B1FC-35CAC092770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C4F-4FFC-B1FC-35CAC092770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C4F-4FFC-B1FC-35CAC092770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OTP Klasychnyi'</c:v>
                </c:pt>
                <c:pt idx="4">
                  <c:v>UNIVER.UA/Myhailo Hrushevskyi: Fond Derzhavnykh Paperiv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O_NAV!$D$23:$D$33</c:f>
              <c:numCache>
                <c:formatCode>0.00%</c:formatCode>
                <c:ptCount val="11"/>
                <c:pt idx="0">
                  <c:v>7.8876466416350377E-2</c:v>
                </c:pt>
                <c:pt idx="1">
                  <c:v>0.34390274996273079</c:v>
                </c:pt>
                <c:pt idx="2">
                  <c:v>0.11471378377229959</c:v>
                </c:pt>
                <c:pt idx="3">
                  <c:v>0.10024332520853792</c:v>
                </c:pt>
                <c:pt idx="4">
                  <c:v>9.4190868359680671E-2</c:v>
                </c:pt>
                <c:pt idx="5">
                  <c:v>6.2645137014784497E-2</c:v>
                </c:pt>
                <c:pt idx="6">
                  <c:v>5.9539498066059834E-2</c:v>
                </c:pt>
                <c:pt idx="7">
                  <c:v>5.1526889707105603E-2</c:v>
                </c:pt>
                <c:pt idx="8">
                  <c:v>4.1409792614073862E-2</c:v>
                </c:pt>
                <c:pt idx="9">
                  <c:v>3.1133003574308846E-2</c:v>
                </c:pt>
                <c:pt idx="10">
                  <c:v>2.1818485304068061E-2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C4F-4FFC-B1FC-35CAC092770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722621352558514E-2"/>
          <c:y val="0.38398395788945983"/>
          <c:w val="0.90627428951888578"/>
          <c:h val="0.344969545055771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NAV'!$C$58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EAF-43CD-BA7D-C069BD740CA4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EAF-43CD-BA7D-C069BD740CA4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EAF-43CD-BA7D-C069BD740CA4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EAF-43CD-BA7D-C069BD740CA4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EAF-43CD-BA7D-C069BD740CA4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EAF-43CD-BA7D-C069BD740CA4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EAF-43CD-BA7D-C069BD740CA4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EAF-43CD-BA7D-C069BD740CA4}"/>
                </c:ext>
              </c:extLst>
            </c:dLbl>
            <c:dLbl>
              <c:idx val="8"/>
              <c:layout>
                <c:manualLayout>
                  <c:x val="3.5975714763769595E-5"/>
                  <c:y val="-1.616208678124320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AF-43CD-BA7D-C069BD740CA4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EAF-43CD-BA7D-C069BD740CA4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EAF-43CD-BA7D-C069BD740CA4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DEAF-43CD-BA7D-C069BD740CA4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EAF-43CD-BA7D-C069BD740CA4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DEAF-43CD-BA7D-C069BD740CA4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EAF-43CD-BA7D-C069BD740CA4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EAF-43CD-BA7D-C069BD740CA4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EAF-43CD-BA7D-C069BD740CA4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EAF-43CD-BA7D-C069BD740CA4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EAF-43CD-BA7D-C069BD740CA4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EAF-43CD-BA7D-C069BD740CA4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AF-43CD-BA7D-C069BD740CA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NAV'!$B$59:$B$69</c:f>
              <c:strCache>
                <c:ptCount val="11"/>
                <c:pt idx="0">
                  <c:v>VSI</c:v>
                </c:pt>
                <c:pt idx="1">
                  <c:v>UNIVER.UA/Iaroslav Mudryi: Fond Aktsii</c:v>
                </c:pt>
                <c:pt idx="2">
                  <c:v>KINTO-Kaznacheiskyi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Altus – Zbalansovanyi</c:v>
                </c:pt>
                <c:pt idx="6">
                  <c:v>Bonum Optimum</c:v>
                </c:pt>
                <c:pt idx="7">
                  <c:v>Altus – Depozyt</c:v>
                </c:pt>
                <c:pt idx="8">
                  <c:v>UNIVER.UA/Volodymyr Velykyi: Fond Zbalansovanyi</c:v>
                </c:pt>
                <c:pt idx="9">
                  <c:v>КІNТО-Klasychnyi</c:v>
                </c:pt>
                <c:pt idx="10">
                  <c:v>Others</c:v>
                </c:pt>
              </c:strCache>
            </c:strRef>
          </c:cat>
          <c:val>
            <c:numRef>
              <c:f>' O_dynamics NAV'!$C$59:$C$69</c:f>
              <c:numCache>
                <c:formatCode>#,##0.00</c:formatCode>
                <c:ptCount val="11"/>
                <c:pt idx="0">
                  <c:v>100.56657999999986</c:v>
                </c:pt>
                <c:pt idx="1">
                  <c:v>42.902820000000069</c:v>
                </c:pt>
                <c:pt idx="2">
                  <c:v>212.84688999999969</c:v>
                </c:pt>
                <c:pt idx="3">
                  <c:v>292.32169000000039</c:v>
                </c:pt>
                <c:pt idx="4">
                  <c:v>231.82445999999993</c:v>
                </c:pt>
                <c:pt idx="5">
                  <c:v>10.10739000000013</c:v>
                </c:pt>
                <c:pt idx="6">
                  <c:v>-0.02</c:v>
                </c:pt>
                <c:pt idx="7">
                  <c:v>-4.3581699999999257</c:v>
                </c:pt>
                <c:pt idx="8">
                  <c:v>88.528820000000067</c:v>
                </c:pt>
                <c:pt idx="9">
                  <c:v>160.05074999999999</c:v>
                </c:pt>
                <c:pt idx="10">
                  <c:v>336.14005999999972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EAF-43CD-BA7D-C069BD740CA4}"/>
            </c:ext>
          </c:extLst>
        </c:ser>
        <c:ser>
          <c:idx val="0"/>
          <c:order val="1"/>
          <c:tx>
            <c:strRef>
              <c:f>' O_dynamics NAV'!$E$58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7166672417986748E-3"/>
                  <c:y val="-6.025430309583135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EAF-43CD-BA7D-C069BD740CA4}"/>
                </c:ext>
              </c:extLst>
            </c:dLbl>
            <c:dLbl>
              <c:idx val="1"/>
              <c:layout>
                <c:manualLayout>
                  <c:x val="4.6932330952618728E-3"/>
                  <c:y val="-2.8101708026062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EAF-43CD-BA7D-C069BD740CA4}"/>
                </c:ext>
              </c:extLst>
            </c:dLbl>
            <c:dLbl>
              <c:idx val="2"/>
              <c:layout>
                <c:manualLayout>
                  <c:x val="3.5964331671757277E-3"/>
                  <c:y val="3.797354823510046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EAF-43CD-BA7D-C069BD740CA4}"/>
                </c:ext>
              </c:extLst>
            </c:dLbl>
            <c:dLbl>
              <c:idx val="3"/>
              <c:layout>
                <c:manualLayout>
                  <c:x val="4.0114295251845733E-3"/>
                  <c:y val="-2.93547139841243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EAF-43CD-BA7D-C069BD740CA4}"/>
                </c:ext>
              </c:extLst>
            </c:dLbl>
            <c:dLbl>
              <c:idx val="4"/>
              <c:layout>
                <c:manualLayout>
                  <c:x val="1.7438538352940736E-3"/>
                  <c:y val="-2.93547139841243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EAF-43CD-BA7D-C069BD740CA4}"/>
                </c:ext>
              </c:extLst>
            </c:dLbl>
            <c:dLbl>
              <c:idx val="5"/>
              <c:layout>
                <c:manualLayout>
                  <c:x val="9.8799505869612281E-4"/>
                  <c:y val="-2.93547139841243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EAF-43CD-BA7D-C069BD740CA4}"/>
                </c:ext>
              </c:extLst>
            </c:dLbl>
            <c:dLbl>
              <c:idx val="6"/>
              <c:layout>
                <c:manualLayout>
                  <c:x val="3.25557010868327E-3"/>
                  <c:y val="-7.042251696695367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EAF-43CD-BA7D-C069BD740CA4}"/>
                </c:ext>
              </c:extLst>
            </c:dLbl>
            <c:dLbl>
              <c:idx val="7"/>
              <c:layout>
                <c:manualLayout>
                  <c:x val="1.7438528754391003E-3"/>
                  <c:y val="-4.988861547553846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EAF-43CD-BA7D-C069BD740CA4}"/>
                </c:ext>
              </c:extLst>
            </c:dLbl>
            <c:dLbl>
              <c:idx val="8"/>
              <c:layout>
                <c:manualLayout>
                  <c:x val="1.4898064384741838E-3"/>
                  <c:y val="-6.419500355479335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EAF-43CD-BA7D-C069BD740CA4}"/>
                </c:ext>
              </c:extLst>
            </c:dLbl>
            <c:dLbl>
              <c:idx val="9"/>
              <c:layout>
                <c:manualLayout>
                  <c:x val="1.8307472700107574E-3"/>
                  <c:y val="6.810797564447801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EAF-43CD-BA7D-C069BD740CA4}"/>
                </c:ext>
              </c:extLst>
            </c:dLbl>
            <c:dLbl>
              <c:idx val="10"/>
              <c:layout>
                <c:manualLayout>
                  <c:x val="9.8799345893774149E-4"/>
                  <c:y val="-5.016301099859810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EAF-43CD-BA7D-C069BD740CA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EAF-43CD-BA7D-C069BD740CA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EAF-43CD-BA7D-C069BD740CA4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EAF-43CD-BA7D-C069BD740CA4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EAF-43CD-BA7D-C069BD740CA4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EAF-43CD-BA7D-C069BD740CA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EAF-43CD-BA7D-C069BD740CA4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EAF-43CD-BA7D-C069BD740CA4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EAF-43CD-BA7D-C069BD740CA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EAF-43CD-BA7D-C069BD740CA4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EAF-43CD-BA7D-C069BD740CA4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EAF-43CD-BA7D-C069BD740CA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NAV'!$B$59:$B$69</c:f>
              <c:strCache>
                <c:ptCount val="11"/>
                <c:pt idx="0">
                  <c:v>VSI</c:v>
                </c:pt>
                <c:pt idx="1">
                  <c:v>UNIVER.UA/Iaroslav Mudryi: Fond Aktsii</c:v>
                </c:pt>
                <c:pt idx="2">
                  <c:v>KINTO-Kaznacheiskyi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Altus – Zbalansovanyi</c:v>
                </c:pt>
                <c:pt idx="6">
                  <c:v>Bonum Optimum</c:v>
                </c:pt>
                <c:pt idx="7">
                  <c:v>Altus – Depozyt</c:v>
                </c:pt>
                <c:pt idx="8">
                  <c:v>UNIVER.UA/Volodymyr Velykyi: Fond Zbalansovanyi</c:v>
                </c:pt>
                <c:pt idx="9">
                  <c:v>КІNТО-Klasychnyi</c:v>
                </c:pt>
                <c:pt idx="10">
                  <c:v>Others</c:v>
                </c:pt>
              </c:strCache>
            </c:strRef>
          </c:cat>
          <c:val>
            <c:numRef>
              <c:f>' O_dynamics NAV'!$E$59:$E$69</c:f>
              <c:numCache>
                <c:formatCode>#,##0.00</c:formatCode>
                <c:ptCount val="11"/>
                <c:pt idx="0">
                  <c:v>104.98393200168898</c:v>
                </c:pt>
                <c:pt idx="1">
                  <c:v>103.5366651646107</c:v>
                </c:pt>
                <c:pt idx="2">
                  <c:v>39.742260860070068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-6.1631778124999785</c:v>
                </c:pt>
                <c:pt idx="9">
                  <c:v>-47.640294455542104</c:v>
                </c:pt>
                <c:pt idx="10">
                  <c:v>6.142416723093902E-4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EAF-43CD-BA7D-C069BD740C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46016736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031643517506734E-2"/>
                  <c:y val="-9.189068071110362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EAF-43CD-BA7D-C069BD740CA4}"/>
                </c:ext>
              </c:extLst>
            </c:dLbl>
            <c:dLbl>
              <c:idx val="1"/>
              <c:layout>
                <c:manualLayout>
                  <c:x val="-1.5496493097580777E-2"/>
                  <c:y val="-5.85305196449349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EAF-43CD-BA7D-C069BD740CA4}"/>
                </c:ext>
              </c:extLst>
            </c:dLbl>
            <c:dLbl>
              <c:idx val="2"/>
              <c:layout>
                <c:manualLayout>
                  <c:x val="-6.4261919377771037E-3"/>
                  <c:y val="5.22361363108212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EAF-43CD-BA7D-C069BD740CA4}"/>
                </c:ext>
              </c:extLst>
            </c:dLbl>
            <c:dLbl>
              <c:idx val="3"/>
              <c:layout>
                <c:manualLayout>
                  <c:x val="-1.474063528083791E-2"/>
                  <c:y val="5.040125280706719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EAF-43CD-BA7D-C069BD740CA4}"/>
                </c:ext>
              </c:extLst>
            </c:dLbl>
            <c:dLbl>
              <c:idx val="4"/>
              <c:layout>
                <c:manualLayout>
                  <c:x val="-1.8519927884020959E-2"/>
                  <c:y val="4.436486841058362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EAF-43CD-BA7D-C069BD740CA4}"/>
                </c:ext>
              </c:extLst>
            </c:dLbl>
            <c:dLbl>
              <c:idx val="5"/>
              <c:layout>
                <c:manualLayout>
                  <c:x val="-1.8519928203972635E-2"/>
                  <c:y val="0.1163730007697180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EAF-43CD-BA7D-C069BD740CA4}"/>
                </c:ext>
              </c:extLst>
            </c:dLbl>
            <c:dLbl>
              <c:idx val="6"/>
              <c:layout>
                <c:manualLayout>
                  <c:x val="-1.8519928523924256E-2"/>
                  <c:y val="9.91051169033252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EAF-43CD-BA7D-C069BD740CA4}"/>
                </c:ext>
              </c:extLst>
            </c:dLbl>
            <c:dLbl>
              <c:idx val="7"/>
              <c:layout>
                <c:manualLayout>
                  <c:x val="-1.5496415644488448E-2"/>
                  <c:y val="0.1091059129018472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EAF-43CD-BA7D-C069BD740CA4}"/>
                </c:ext>
              </c:extLst>
            </c:dLbl>
            <c:dLbl>
              <c:idx val="8"/>
              <c:layout>
                <c:manualLayout>
                  <c:x val="-1.9275787620473883E-2"/>
                  <c:y val="0.104053888159309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EAF-43CD-BA7D-C069BD740CA4}"/>
                </c:ext>
              </c:extLst>
            </c:dLbl>
            <c:dLbl>
              <c:idx val="9"/>
              <c:layout>
                <c:manualLayout>
                  <c:x val="-2.1543363310364438E-2"/>
                  <c:y val="5.5521605399397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EAF-43CD-BA7D-C069BD740CA4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DEAF-43CD-BA7D-C069BD740CA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EAF-43CD-BA7D-C069BD740CA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EAF-43CD-BA7D-C069BD740CA4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DEAF-43CD-BA7D-C069BD740CA4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DEAF-43CD-BA7D-C069BD740CA4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DEAF-43CD-BA7D-C069BD740CA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EAF-43CD-BA7D-C069BD740CA4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EAF-43CD-BA7D-C069BD740CA4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EAF-43CD-BA7D-C069BD740CA4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DEAF-43CD-BA7D-C069BD740CA4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DEAF-43CD-BA7D-C069BD740CA4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DEAF-43CD-BA7D-C069BD740C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NAV'!$B$59:$B$68</c:f>
              <c:strCache>
                <c:ptCount val="10"/>
                <c:pt idx="0">
                  <c:v>VSI</c:v>
                </c:pt>
                <c:pt idx="1">
                  <c:v>UNIVER.UA/Iaroslav Mudryi: Fond Aktsii</c:v>
                </c:pt>
                <c:pt idx="2">
                  <c:v>KINTO-Kaznacheiskyi</c:v>
                </c:pt>
                <c:pt idx="3">
                  <c:v>UNIVER.UA/Myhailo Hrushevskyi: Fond Derzhavnykh Paperiv</c:v>
                </c:pt>
                <c:pt idx="4">
                  <c:v>Sofiivskyi</c:v>
                </c:pt>
                <c:pt idx="5">
                  <c:v>Altus – Zbalansovanyi</c:v>
                </c:pt>
                <c:pt idx="6">
                  <c:v>Bonum Optimum</c:v>
                </c:pt>
                <c:pt idx="7">
                  <c:v>Altus – Depozyt</c:v>
                </c:pt>
                <c:pt idx="8">
                  <c:v>UNIVER.UA/Volodymyr Velykyi: Fond Zbalansovanyi</c:v>
                </c:pt>
                <c:pt idx="9">
                  <c:v>КІNТО-Klasychnyi</c:v>
                </c:pt>
              </c:strCache>
            </c:strRef>
          </c:cat>
          <c:val>
            <c:numRef>
              <c:f>' O_dynamics NAV'!$D$59:$D$68</c:f>
              <c:numCache>
                <c:formatCode>0.00%</c:formatCode>
                <c:ptCount val="10"/>
                <c:pt idx="0">
                  <c:v>5.6974534276120779E-2</c:v>
                </c:pt>
                <c:pt idx="1">
                  <c:v>3.0163339566680481E-2</c:v>
                </c:pt>
                <c:pt idx="2">
                  <c:v>8.6900712437841879E-2</c:v>
                </c:pt>
                <c:pt idx="3">
                  <c:v>3.7661275618243159E-2</c:v>
                </c:pt>
                <c:pt idx="4">
                  <c:v>4.5234827840073828E-2</c:v>
                </c:pt>
                <c:pt idx="5">
                  <c:v>2.8626258634104596E-3</c:v>
                </c:pt>
                <c:pt idx="6">
                  <c:v>-6.2262340773328888E-5</c:v>
                </c:pt>
                <c:pt idx="7">
                  <c:v>-9.8816177356681107E-4</c:v>
                </c:pt>
                <c:pt idx="8">
                  <c:v>5.2867122345175044E-2</c:v>
                </c:pt>
                <c:pt idx="9">
                  <c:v>5.4724197736557879E-3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DEAF-43CD-BA7D-C069BD740C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601673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500"/>
          <c:min val="-6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60167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6515544184872349E-2"/>
          <c:y val="0.75564757488407064"/>
          <c:w val="0.48299355379697079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and Equity Indexes for the Month  </a:t>
            </a:r>
          </a:p>
        </c:rich>
      </c:tx>
      <c:layout>
        <c:manualLayout>
          <c:xMode val="edge"/>
          <c:yMode val="edge"/>
          <c:x val="0.31991967425631634"/>
          <c:y val="6.150068887978657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44092555377459E-2"/>
          <c:y val="0.10824121242842437"/>
          <c:w val="0.92555377457802213"/>
          <c:h val="0.84870950654105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68-48AD-AC90-16566C085739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68-48AD-AC90-16566C085739}"/>
              </c:ext>
            </c:extLst>
          </c:dPt>
          <c:dPt>
            <c:idx val="16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68-48AD-AC90-16566C085739}"/>
              </c:ext>
            </c:extLst>
          </c:dPt>
          <c:dPt>
            <c:idx val="1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68-48AD-AC90-16566C085739}"/>
              </c:ext>
            </c:extLst>
          </c:dPt>
          <c:dPt>
            <c:idx val="1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68-48AD-AC90-16566C085739}"/>
              </c:ext>
            </c:extLst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68-48AD-AC90-16566C085739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0068-48AD-AC90-16566C085739}"/>
              </c:ext>
            </c:extLst>
          </c:dPt>
          <c:dPt>
            <c:idx val="2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0068-48AD-AC90-16566C085739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0068-48AD-AC90-16566C085739}"/>
              </c:ext>
            </c:extLst>
          </c:dPt>
          <c:dPt>
            <c:idx val="2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068-48AD-AC90-16566C085739}"/>
              </c:ext>
            </c:extLst>
          </c:dPt>
          <c:dPt>
            <c:idx val="2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068-48AD-AC90-16566C085739}"/>
              </c:ext>
            </c:extLst>
          </c:dPt>
          <c:dPt>
            <c:idx val="2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0068-48AD-AC90-16566C085739}"/>
              </c:ext>
            </c:extLst>
          </c:dPt>
          <c:dPt>
            <c:idx val="2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068-48AD-AC90-16566C085739}"/>
              </c:ext>
            </c:extLst>
          </c:dPt>
          <c:dPt>
            <c:idx val="2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0068-48AD-AC90-16566C085739}"/>
              </c:ext>
            </c:extLst>
          </c:dPt>
          <c:dPt>
            <c:idx val="2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0068-48AD-AC90-16566C085739}"/>
              </c:ext>
            </c:extLst>
          </c:dPt>
          <c:dPt>
            <c:idx val="2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068-48AD-AC90-16566C085739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068-48AD-AC90-16566C085739}"/>
              </c:ext>
            </c:extLst>
          </c:dPt>
          <c:dPt>
            <c:idx val="31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068-48AD-AC90-16566C085739}"/>
              </c:ext>
            </c:extLst>
          </c:dPt>
          <c:dPt>
            <c:idx val="32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068-48AD-AC90-16566C085739}"/>
              </c:ext>
            </c:extLst>
          </c:dPt>
          <c:dPt>
            <c:idx val="3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068-48AD-AC90-16566C085739}"/>
              </c:ext>
            </c:extLst>
          </c:dPt>
          <c:dPt>
            <c:idx val="3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068-48AD-AC90-16566C085739}"/>
              </c:ext>
            </c:extLst>
          </c:dPt>
          <c:dPt>
            <c:idx val="3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068-48AD-AC90-16566C085739}"/>
              </c:ext>
            </c:extLst>
          </c:dPt>
          <c:dPt>
            <c:idx val="3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068-48AD-AC90-16566C085739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068-48AD-AC90-16566C085739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068-48AD-AC90-16566C085739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68-48AD-AC90-16566C085739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68-48AD-AC90-16566C085739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068-48AD-AC90-16566C085739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068-48AD-AC90-16566C085739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068-48AD-AC90-16566C085739}"/>
              </c:ext>
            </c:extLst>
          </c:dPt>
          <c:cat>
            <c:strRef>
              <c:f>'O_diagram(ROR)'!$A$2:$A$22</c:f>
              <c:strCache>
                <c:ptCount val="21"/>
                <c:pt idx="0">
                  <c:v>UNIVER.UA/Iaroslav Mudryi: Fond Aktsii</c:v>
                </c:pt>
                <c:pt idx="1">
                  <c:v>VSI</c:v>
                </c:pt>
                <c:pt idx="2">
                  <c:v>Altus – Depozyt</c:v>
                </c:pt>
                <c:pt idx="3">
                  <c:v>Bonum Optimum</c:v>
                </c:pt>
                <c:pt idx="4">
                  <c:v>Altus – Zbalansovanyi</c:v>
                </c:pt>
                <c:pt idx="5">
                  <c:v>КІNТО-Klasychnyi</c:v>
                </c:pt>
                <c:pt idx="6">
                  <c:v>ТАSK Resurs</c:v>
                </c:pt>
                <c:pt idx="7">
                  <c:v>UNIVER.UA/Myhailo Hrushevskyi: Fond Derzhavnykh Paperiv</c:v>
                </c:pt>
                <c:pt idx="8">
                  <c:v>Nadbannia</c:v>
                </c:pt>
                <c:pt idx="9">
                  <c:v>КІNTO-Ekviti</c:v>
                </c:pt>
                <c:pt idx="10">
                  <c:v>Sofiivskyi</c:v>
                </c:pt>
                <c:pt idx="11">
                  <c:v>UNIVER.UA/Volodymyr Velykyi: Fond Zbalansovanyi</c:v>
                </c:pt>
                <c:pt idx="12">
                  <c:v>UNIVER.UA/Taras Shevchenko: Fond Zaoshchadzhen</c:v>
                </c:pt>
                <c:pt idx="13">
                  <c:v>KINTO-Kaznacheiskyi</c:v>
                </c:pt>
                <c:pt idx="14">
                  <c:v>Funds' average rate of return</c:v>
                </c:pt>
                <c:pt idx="15">
                  <c:v>UX Index</c:v>
                </c:pt>
                <c:pt idx="16">
                  <c:v>PFTS Index</c:v>
                </c:pt>
                <c:pt idx="17">
                  <c:v>EURO Deposits</c:v>
                </c:pt>
                <c:pt idx="18">
                  <c:v>USD Deposits</c:v>
                </c:pt>
                <c:pt idx="19">
                  <c:v>UAH Deposits</c:v>
                </c:pt>
                <c:pt idx="20">
                  <c:v>"Gold" deposit (at official rate of gold)</c:v>
                </c:pt>
              </c:strCache>
            </c:strRef>
          </c:cat>
          <c:val>
            <c:numRef>
              <c:f>'O_diagram(ROR)'!$B$2:$B$22</c:f>
              <c:numCache>
                <c:formatCode>0.00%</c:formatCode>
                <c:ptCount val="21"/>
                <c:pt idx="0">
                  <c:v>-3.9134796729426546E-2</c:v>
                </c:pt>
                <c:pt idx="1">
                  <c:v>-2.634758578512697E-3</c:v>
                </c:pt>
                <c:pt idx="2">
                  <c:v>-9.8816177359384305E-4</c:v>
                </c:pt>
                <c:pt idx="3">
                  <c:v>-6.2262340767893498E-5</c:v>
                </c:pt>
                <c:pt idx="4">
                  <c:v>2.8626258634143475E-3</c:v>
                </c:pt>
                <c:pt idx="5">
                  <c:v>7.1166565436644458E-3</c:v>
                </c:pt>
                <c:pt idx="6">
                  <c:v>1.509107998011805E-2</c:v>
                </c:pt>
                <c:pt idx="7">
                  <c:v>3.7661275618250611E-2</c:v>
                </c:pt>
                <c:pt idx="8">
                  <c:v>4.1504873838600576E-2</c:v>
                </c:pt>
                <c:pt idx="9">
                  <c:v>4.4010561300389384E-2</c:v>
                </c:pt>
                <c:pt idx="10">
                  <c:v>4.523482784008559E-2</c:v>
                </c:pt>
                <c:pt idx="11">
                  <c:v>5.6535648903885738E-2</c:v>
                </c:pt>
                <c:pt idx="12">
                  <c:v>6.0336538814376839E-2</c:v>
                </c:pt>
                <c:pt idx="13">
                  <c:v>7.0948367466086237E-2</c:v>
                </c:pt>
                <c:pt idx="14">
                  <c:v>2.4177319767612202E-2</c:v>
                </c:pt>
                <c:pt idx="15">
                  <c:v>4.8836763432258623E-2</c:v>
                </c:pt>
                <c:pt idx="16">
                  <c:v>4.6460481099656281E-2</c:v>
                </c:pt>
                <c:pt idx="17">
                  <c:v>-1.9467471393649904E-2</c:v>
                </c:pt>
                <c:pt idx="18">
                  <c:v>-1.2500068714135448E-2</c:v>
                </c:pt>
                <c:pt idx="19">
                  <c:v>1.0739726027397261E-2</c:v>
                </c:pt>
                <c:pt idx="20">
                  <c:v>3.3191743370453386E-2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068-48AD-AC90-16566C085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6306288"/>
        <c:axId val="1"/>
      </c:barChart>
      <c:catAx>
        <c:axId val="446306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8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6306288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00000000000001E-2"/>
          <c:y val="0.34133422222453702"/>
          <c:w val="0.94079999999999997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BFE-408D-8C8E-1B056618A375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BFE-408D-8C8E-1B056618A37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159999999999995"/>
                  <c:y val="0.5973348888929398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FE-408D-8C8E-1B056618A375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BFE-408D-8C8E-1B056618A37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0799999999999996"/>
                  <c:y val="0.5680014791705186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FE-408D-8C8E-1B056618A375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BFE-408D-8C8E-1B056618A37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FE-408D-8C8E-1B056618A375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BFE-408D-8C8E-1B056618A375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BFE-408D-8C8E-1B056618A375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BFE-408D-8C8E-1B056618A375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DBFE-408D-8C8E-1B056618A375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BFE-408D-8C8E-1B056618A375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BFE-408D-8C8E-1B056618A375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BFE-408D-8C8E-1B056618A375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BFE-408D-8C8E-1B056618A375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NAV'!$B$35:$B$36</c:f>
              <c:strCache>
                <c:ptCount val="2"/>
                <c:pt idx="0">
                  <c:v>Zbalansovanyi Fond Parytet</c:v>
                </c:pt>
                <c:pt idx="1">
                  <c:v>ТАSК Ukrainskyi Kapital</c:v>
                </c:pt>
              </c:strCache>
            </c:strRef>
          </c:cat>
          <c:val>
            <c:numRef>
              <c:f>'І_dynamics NAV'!$C$35:$C$36</c:f>
              <c:numCache>
                <c:formatCode>#,##0.00</c:formatCode>
                <c:ptCount val="2"/>
                <c:pt idx="0">
                  <c:v>26.102340000000083</c:v>
                </c:pt>
                <c:pt idx="1">
                  <c:v>11.432239999999991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BFE-408D-8C8E-1B056618A375}"/>
            </c:ext>
          </c:extLst>
        </c:ser>
        <c:ser>
          <c:idx val="0"/>
          <c:order val="1"/>
          <c:tx>
            <c:strRef>
              <c:f>'І_dynamics NAV'!$E$34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276677448486875E-2"/>
                  <c:y val="-6.280340883484281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BFE-408D-8C8E-1B056618A375}"/>
                </c:ext>
              </c:extLst>
            </c:dLbl>
            <c:dLbl>
              <c:idx val="1"/>
              <c:layout>
                <c:manualLayout>
                  <c:x val="4.0766697911668315E-3"/>
                  <c:y val="-9.4699366122585893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FE-408D-8C8E-1B056618A37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280000000000001"/>
                  <c:y val="0.5840015208372938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BFE-408D-8C8E-1B056618A37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0799999999999998"/>
                  <c:y val="0.5573347847260018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BFE-408D-8C8E-1B056618A375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DBFE-408D-8C8E-1B056618A37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525334701392451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BFE-408D-8C8E-1B056618A37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BFE-408D-8C8E-1B056618A37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FE-408D-8C8E-1B056618A37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FE-408D-8C8E-1B056618A37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FE-408D-8C8E-1B056618A37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FE-408D-8C8E-1B056618A37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FE-408D-8C8E-1B056618A375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DBFE-408D-8C8E-1B056618A375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DBFE-408D-8C8E-1B056618A375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BFE-408D-8C8E-1B056618A375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BFE-408D-8C8E-1B056618A375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NAV'!$B$35:$B$36</c:f>
              <c:strCache>
                <c:ptCount val="2"/>
                <c:pt idx="0">
                  <c:v>Zbalansovanyi Fond Parytet</c:v>
                </c:pt>
                <c:pt idx="1">
                  <c:v>ТАSК Ukrainskyi Kapital</c:v>
                </c:pt>
              </c:strCache>
            </c:strRef>
          </c:cat>
          <c:val>
            <c:numRef>
              <c:f>'І_dynamics NAV'!$E$35:$E$36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BFE-408D-8C8E-1B056618A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45274616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647960415685186E-3"/>
                  <c:y val="-5.60669730778480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BFE-408D-8C8E-1B056618A375}"/>
                </c:ext>
              </c:extLst>
            </c:dLbl>
            <c:dLbl>
              <c:idx val="1"/>
              <c:layout>
                <c:manualLayout>
                  <c:x val="-4.2648036988887084E-3"/>
                  <c:y val="-5.755410322361009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BFE-408D-8C8E-1B056618A37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599999999999995"/>
                  <c:y val="0.608001583337456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BFE-408D-8C8E-1B056618A37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8320000000000005"/>
                  <c:y val="0.504001312503417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BFE-408D-8C8E-1B056618A37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560000000000004"/>
                  <c:y val="0.6186682777819734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BFE-408D-8C8E-1B056618A37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621334951393102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BFE-408D-8C8E-1B056618A37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BFE-408D-8C8E-1B056618A37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BFE-408D-8C8E-1B056618A37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BFE-408D-8C8E-1B056618A37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BFE-408D-8C8E-1B056618A37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BFE-408D-8C8E-1B056618A37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BFE-408D-8C8E-1B056618A375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DBFE-408D-8C8E-1B056618A375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DBFE-408D-8C8E-1B056618A375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DBFE-408D-8C8E-1B056618A3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NAV'!$D$35:$D$36</c:f>
              <c:numCache>
                <c:formatCode>0.00%</c:formatCode>
                <c:ptCount val="2"/>
                <c:pt idx="0">
                  <c:v>1.7276892592178426E-2</c:v>
                </c:pt>
                <c:pt idx="1">
                  <c:v>1.2574737515539841E-2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DBFE-408D-8C8E-1B056618A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527461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52746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68"/>
          <c:y val="0.81600212500553382"/>
          <c:w val="0.53839999999999999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121841351642485"/>
          <c:y val="6.172846948359071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8048990744464E-2"/>
          <c:y val="0.12592607774652506"/>
          <c:w val="0.92893447064089796"/>
          <c:h val="0.830865199249131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D8-4BAC-A845-865222DE1ABB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D8-4BAC-A845-865222DE1AB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D8-4BAC-A845-865222DE1ABB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D8-4BAC-A845-865222DE1ABB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2D8-4BAC-A845-865222DE1ABB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2D8-4BAC-A845-865222DE1ABB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D8-4BAC-A845-865222DE1ABB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D8-4BAC-A845-865222DE1ABB}"/>
              </c:ext>
            </c:extLst>
          </c:dPt>
          <c:dPt>
            <c:idx val="1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2D8-4BAC-A845-865222DE1ABB}"/>
              </c:ext>
            </c:extLst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2D8-4BAC-A845-865222DE1ABB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D8-4BAC-A845-865222DE1ABB}"/>
              </c:ext>
            </c:extLst>
          </c:dPt>
          <c:dPt>
            <c:idx val="1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2D8-4BAC-A845-865222DE1ABB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2D8-4BAC-A845-865222DE1ABB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2D8-4BAC-A845-865222DE1A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2D8-4BAC-A845-865222DE1ABB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2D8-4BAC-A845-865222DE1ABB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2D8-4BAC-A845-865222DE1ABB}"/>
              </c:ext>
            </c:extLst>
          </c:dPt>
          <c:cat>
            <c:strRef>
              <c:f>'І_diagram(ROR)'!$A$2:$A$10</c:f>
              <c:strCache>
                <c:ptCount val="9"/>
                <c:pt idx="0">
                  <c:v>ТАSК Ukrainskyi Kapital</c:v>
                </c:pt>
                <c:pt idx="1">
                  <c:v>Zbalansovanyi Fond Parytet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'І_diagram(ROR)'!$B$2:$B$10</c:f>
              <c:numCache>
                <c:formatCode>0.00%</c:formatCode>
                <c:ptCount val="9"/>
                <c:pt idx="0">
                  <c:v>1.2574737515510304E-2</c:v>
                </c:pt>
                <c:pt idx="1">
                  <c:v>1.7276892592237969E-2</c:v>
                </c:pt>
                <c:pt idx="2">
                  <c:v>1.4925815053874136E-2</c:v>
                </c:pt>
                <c:pt idx="3">
                  <c:v>4.8836763432258623E-2</c:v>
                </c:pt>
                <c:pt idx="4">
                  <c:v>4.6460481099656281E-2</c:v>
                </c:pt>
                <c:pt idx="5">
                  <c:v>-1.9467471393649904E-2</c:v>
                </c:pt>
                <c:pt idx="6">
                  <c:v>-1.2500068714135448E-2</c:v>
                </c:pt>
                <c:pt idx="7">
                  <c:v>1.0739726027397261E-2</c:v>
                </c:pt>
                <c:pt idx="8">
                  <c:v>3.3191743370453386E-2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2D8-4BAC-A845-865222DE1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5658552"/>
        <c:axId val="1"/>
      </c:barChart>
      <c:catAx>
        <c:axId val="445658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5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5658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139402560455195E-2"/>
          <c:y val="0.32840236686390534"/>
          <c:w val="0.92887624466571839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18040096474195E-3"/>
                  <c:y val="-1.276342881409009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BC-4E75-BDCE-090D4E0B978A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CBC-4E75-BDCE-090D4E0B978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869132290184927"/>
                  <c:y val="0.591715976331360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BC-4E75-BDCE-090D4E0B978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852062588904694"/>
                  <c:y val="0.3609467455621301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BC-4E75-BDCE-090D4E0B978A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CBC-4E75-BDCE-090D4E0B978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BC-4E75-BDCE-090D4E0B978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BC-4E75-BDCE-090D4E0B978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BC-4E75-BDCE-090D4E0B978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BC-4E75-BDCE-090D4E0B978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BC-4E75-BDCE-090D4E0B978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CBC-4E75-BDCE-090D4E0B978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CBC-4E75-BDCE-090D4E0B978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BC-4E75-BDCE-090D4E0B978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BC-4E75-BDCE-090D4E0B978A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CBC-4E75-BDCE-090D4E0B978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BC-4E75-BDCE-090D4E0B978A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NAV'!$C$35:$C$36</c:f>
              <c:numCache>
                <c:formatCode>#,##0.00</c:formatCode>
                <c:ptCount val="2"/>
                <c:pt idx="0">
                  <c:v>6.6445999999999774</c:v>
                </c:pt>
                <c:pt idx="1">
                  <c:v>191.92433000000005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CBC-4E75-BDCE-090D4E0B978A}"/>
            </c:ext>
          </c:extLst>
        </c:ser>
        <c:ser>
          <c:idx val="0"/>
          <c:order val="1"/>
          <c:tx>
            <c:strRef>
              <c:f>'C_dynamics NAV'!$E$34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ECBC-4E75-BDCE-090D4E0B978A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CBC-4E75-BDCE-090D4E0B978A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ECBC-4E75-BDCE-090D4E0B978A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ECBC-4E75-BDCE-090D4E0B978A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ECBC-4E75-BDCE-090D4E0B978A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ECBC-4E75-BDCE-090D4E0B978A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ECBC-4E75-BDCE-090D4E0B978A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CBC-4E75-BDCE-090D4E0B978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CBC-4E75-BDCE-090D4E0B978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CBC-4E75-BDCE-090D4E0B978A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ECBC-4E75-BDCE-090D4E0B978A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CBC-4E75-BDCE-090D4E0B978A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ECBC-4E75-BDCE-090D4E0B978A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ECBC-4E75-BDCE-090D4E0B978A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ECBC-4E75-BDCE-090D4E0B978A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ECBC-4E75-BDCE-090D4E0B978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BC-4E75-BDCE-090D4E0B978A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NAV'!$E$35:$E$36</c:f>
              <c:numCache>
                <c:formatCode>#,##0.00</c:formatCode>
                <c:ptCount val="2"/>
                <c:pt idx="0">
                  <c:v>0</c:v>
                </c:pt>
                <c:pt idx="1">
                  <c:v>-348.13461320900336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CBC-4E75-BDCE-090D4E0B97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44934720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27055643021277E-3"/>
                  <c:y val="-5.6400673796372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CBC-4E75-BDCE-090D4E0B978A}"/>
                </c:ext>
              </c:extLst>
            </c:dLbl>
            <c:dLbl>
              <c:idx val="1"/>
              <c:layout>
                <c:manualLayout>
                  <c:x val="-6.2851718505412268E-3"/>
                  <c:y val="3.186727963870716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CBC-4E75-BDCE-090D4E0B978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CBC-4E75-BDCE-090D4E0B978A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ECBC-4E75-BDCE-090D4E0B978A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ECBC-4E75-BDCE-090D4E0B978A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ECBC-4E75-BDCE-090D4E0B978A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ECBC-4E75-BDCE-090D4E0B978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CBC-4E75-BDCE-090D4E0B978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CBC-4E75-BDCE-090D4E0B978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CBC-4E75-BDCE-090D4E0B978A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CBC-4E75-BDCE-090D4E0B978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CBC-4E75-BDCE-090D4E0B978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CBC-4E75-BDCE-090D4E0B978A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CBC-4E75-BDCE-090D4E0B978A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CBC-4E75-BDCE-090D4E0B978A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CBC-4E75-BDCE-090D4E0B978A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CBC-4E75-BDCE-090D4E0B978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NAV'!$D$35:$D$36</c:f>
              <c:numCache>
                <c:formatCode>0.00%</c:formatCode>
                <c:ptCount val="2"/>
                <c:pt idx="0">
                  <c:v>7.4723735477515525E-3</c:v>
                </c:pt>
                <c:pt idx="1">
                  <c:v>1.6882988179546456E-2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ECBC-4E75-BDCE-090D4E0B97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493472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49347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982017982017984E-2"/>
          <c:y val="0.17840402851750251"/>
          <c:w val="0.965034965034965"/>
          <c:h val="0.76682433310154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3CD-4743-86A6-AF43DC29CF0B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CD-4743-86A6-AF43DC29CF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CD-4743-86A6-AF43DC29CF0B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CD-4743-86A6-AF43DC29CF0B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CD-4743-86A6-AF43DC29CF0B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3CD-4743-86A6-AF43DC29CF0B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CD-4743-86A6-AF43DC29CF0B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3CD-4743-86A6-AF43DC29CF0B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3CD-4743-86A6-AF43DC29CF0B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3CD-4743-86A6-AF43DC29CF0B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3CD-4743-86A6-AF43DC29CF0B}"/>
              </c:ext>
            </c:extLst>
          </c:dPt>
          <c:dPt>
            <c:idx val="1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3CD-4743-86A6-AF43DC29CF0B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3CD-4743-86A6-AF43DC29CF0B}"/>
              </c:ext>
            </c:extLst>
          </c:dPt>
          <c:dPt>
            <c:idx val="1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3CD-4743-86A6-AF43DC29CF0B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3CD-4743-86A6-AF43DC29CF0B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3CD-4743-86A6-AF43DC29CF0B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3CD-4743-86A6-AF43DC29CF0B}"/>
              </c:ext>
            </c:extLst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3CD-4743-86A6-AF43DC29CF0B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3CD-4743-86A6-AF43DC29CF0B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3CD-4743-86A6-AF43DC29CF0B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3CD-4743-86A6-AF43DC29CF0B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3CD-4743-86A6-AF43DC29CF0B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7.4723735478006148E-3</c:v>
                </c:pt>
                <c:pt idx="1">
                  <c:v>4.7369038921269757E-2</c:v>
                </c:pt>
                <c:pt idx="2">
                  <c:v>2.7420706234535186E-2</c:v>
                </c:pt>
                <c:pt idx="3">
                  <c:v>4.8836763432258623E-2</c:v>
                </c:pt>
                <c:pt idx="4">
                  <c:v>4.6460481099656281E-2</c:v>
                </c:pt>
                <c:pt idx="5">
                  <c:v>-1.9467471393649904E-2</c:v>
                </c:pt>
                <c:pt idx="6">
                  <c:v>-1.2500068714135448E-2</c:v>
                </c:pt>
                <c:pt idx="7">
                  <c:v>1.0739726027397261E-2</c:v>
                </c:pt>
                <c:pt idx="8">
                  <c:v>3.3191743370453386E-2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3CD-4743-86A6-AF43DC29C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5273632"/>
        <c:axId val="1"/>
      </c:barChart>
      <c:catAx>
        <c:axId val="445273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5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5273632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15513A19-A384-45EE-BE9E-CFFA37BB5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BA7F10FC-0A77-4B4C-9762-1BF24A225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104775</xdr:rowOff>
    </xdr:from>
    <xdr:to>
      <xdr:col>4</xdr:col>
      <xdr:colOff>533400</xdr:colOff>
      <xdr:row>57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149335C1-C4D1-44C9-B75F-A22C1094E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104775</xdr:rowOff>
    </xdr:from>
    <xdr:to>
      <xdr:col>7</xdr:col>
      <xdr:colOff>38100</xdr:colOff>
      <xdr:row>52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804DCDBA-743B-421C-BB2D-8E12BF339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46</xdr:row>
      <xdr:rowOff>38100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B2C0BE60-28FA-4BB9-9692-C4D67DB3A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7</xdr:col>
      <xdr:colOff>9525</xdr:colOff>
      <xdr:row>31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8982669B-B4A0-431B-A4F1-B36716A81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47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BCB75492-9F02-4154-BA00-7EBE05FA1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24BB3FCA-688E-454E-AE31-270E45FD3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032DE56E-0CC9-4890-91A6-7B353B47E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7"/>
  <sheetViews>
    <sheetView zoomScale="70" zoomScaleNormal="70" workbookViewId="0">
      <selection activeCell="B43" sqref="B4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67" t="s">
        <v>14</v>
      </c>
      <c r="B1" s="67"/>
      <c r="C1" s="67"/>
      <c r="D1" s="68"/>
      <c r="E1" s="68"/>
      <c r="F1" s="68"/>
    </row>
    <row r="2" spans="1:14" ht="30.75" thickBot="1" x14ac:dyDescent="0.25">
      <c r="A2" s="25" t="s">
        <v>15</v>
      </c>
      <c r="B2" s="25" t="s">
        <v>16</v>
      </c>
      <c r="C2" s="25" t="s">
        <v>17</v>
      </c>
      <c r="D2" s="25" t="s">
        <v>18</v>
      </c>
      <c r="E2" s="25" t="s">
        <v>19</v>
      </c>
      <c r="F2" s="25" t="s">
        <v>20</v>
      </c>
      <c r="G2" s="2"/>
      <c r="I2" s="1"/>
    </row>
    <row r="3" spans="1:14" ht="14.25" x14ac:dyDescent="0.2">
      <c r="A3" s="184" t="s">
        <v>21</v>
      </c>
      <c r="B3" s="81">
        <v>-7.8485234965164352E-4</v>
      </c>
      <c r="C3" s="81">
        <v>-4.0362937210283167E-3</v>
      </c>
      <c r="D3" s="81">
        <v>2.1383156816949689E-2</v>
      </c>
      <c r="E3" s="81">
        <v>-3.4069172769990441E-4</v>
      </c>
      <c r="F3" s="81">
        <v>6.4632304779362881E-3</v>
      </c>
      <c r="G3" s="55"/>
      <c r="H3" s="55"/>
      <c r="I3" s="2"/>
      <c r="J3" s="2"/>
      <c r="K3" s="2"/>
      <c r="L3" s="2"/>
    </row>
    <row r="4" spans="1:14" ht="14.25" x14ac:dyDescent="0.2">
      <c r="A4" s="184" t="s">
        <v>22</v>
      </c>
      <c r="B4" s="81">
        <v>4.6460481099656281E-2</v>
      </c>
      <c r="C4" s="81">
        <v>4.8836763432258623E-2</v>
      </c>
      <c r="D4" s="81">
        <v>2.4177319767612202E-2</v>
      </c>
      <c r="E4" s="81">
        <v>1.4925815053874136E-2</v>
      </c>
      <c r="F4" s="81">
        <v>2.7420706234535186E-2</v>
      </c>
      <c r="G4" s="55"/>
      <c r="H4" s="55"/>
      <c r="I4" s="2"/>
      <c r="J4" s="2"/>
      <c r="K4" s="2"/>
      <c r="L4" s="2"/>
    </row>
    <row r="5" spans="1:14" ht="15" thickBot="1" x14ac:dyDescent="0.25">
      <c r="A5" s="185" t="s">
        <v>23</v>
      </c>
      <c r="B5" s="72">
        <v>4.5639164132247556E-2</v>
      </c>
      <c r="C5" s="72">
        <v>4.4603350189633462E-2</v>
      </c>
      <c r="D5" s="72">
        <v>4.6881664211832159E-2</v>
      </c>
      <c r="E5" s="72">
        <v>5.3869046518774484E-3</v>
      </c>
      <c r="F5" s="72">
        <v>3.4297735048122058E-2</v>
      </c>
      <c r="G5" s="55"/>
      <c r="H5" s="55"/>
      <c r="I5" s="2"/>
      <c r="J5" s="2"/>
      <c r="K5" s="2"/>
      <c r="L5" s="2"/>
    </row>
    <row r="6" spans="1:14" ht="14.25" x14ac:dyDescent="0.2">
      <c r="A6" s="65"/>
      <c r="B6" s="64"/>
      <c r="C6" s="64"/>
      <c r="D6" s="66"/>
      <c r="E6" s="66"/>
      <c r="F6" s="66"/>
      <c r="G6" s="10"/>
      <c r="J6" s="2"/>
      <c r="K6" s="2"/>
      <c r="L6" s="2"/>
      <c r="M6" s="2"/>
      <c r="N6" s="2"/>
    </row>
    <row r="7" spans="1:14" ht="14.25" x14ac:dyDescent="0.2">
      <c r="A7" s="65"/>
      <c r="B7" s="66"/>
      <c r="C7" s="66"/>
      <c r="D7" s="66"/>
      <c r="E7" s="66"/>
      <c r="F7" s="66"/>
      <c r="J7" s="4"/>
      <c r="K7" s="4"/>
      <c r="L7" s="4"/>
      <c r="M7" s="4"/>
      <c r="N7" s="4"/>
    </row>
    <row r="8" spans="1:14" ht="14.25" x14ac:dyDescent="0.2">
      <c r="A8" s="65"/>
      <c r="B8" s="66"/>
      <c r="C8" s="66"/>
      <c r="D8" s="66"/>
      <c r="E8" s="66"/>
      <c r="F8" s="66"/>
    </row>
    <row r="9" spans="1:14" ht="14.25" x14ac:dyDescent="0.2">
      <c r="A9" s="65"/>
      <c r="B9" s="66"/>
      <c r="C9" s="66"/>
      <c r="D9" s="66"/>
      <c r="E9" s="66"/>
      <c r="F9" s="66"/>
    </row>
    <row r="10" spans="1:14" ht="14.25" x14ac:dyDescent="0.2">
      <c r="A10" s="65"/>
      <c r="B10" s="66"/>
      <c r="C10" s="66"/>
      <c r="D10" s="66"/>
      <c r="E10" s="66"/>
      <c r="F10" s="66"/>
      <c r="N10" s="10"/>
    </row>
    <row r="11" spans="1:14" ht="14.25" x14ac:dyDescent="0.2">
      <c r="A11" s="65"/>
      <c r="B11" s="66"/>
      <c r="C11" s="66"/>
      <c r="D11" s="66"/>
      <c r="E11" s="66"/>
      <c r="F11" s="66"/>
    </row>
    <row r="12" spans="1:14" ht="14.25" x14ac:dyDescent="0.2">
      <c r="A12" s="65"/>
      <c r="B12" s="66"/>
      <c r="C12" s="66"/>
      <c r="D12" s="66"/>
      <c r="E12" s="66"/>
      <c r="F12" s="66"/>
    </row>
    <row r="13" spans="1:14" ht="14.25" x14ac:dyDescent="0.2">
      <c r="A13" s="65"/>
      <c r="B13" s="66"/>
      <c r="C13" s="66"/>
      <c r="D13" s="66"/>
      <c r="E13" s="66"/>
      <c r="F13" s="66"/>
    </row>
    <row r="14" spans="1:14" ht="14.25" x14ac:dyDescent="0.2">
      <c r="A14" s="65"/>
      <c r="B14" s="66"/>
      <c r="C14" s="66"/>
      <c r="D14" s="66"/>
      <c r="E14" s="66"/>
      <c r="F14" s="66"/>
    </row>
    <row r="15" spans="1:14" ht="14.25" x14ac:dyDescent="0.2">
      <c r="A15" s="65"/>
      <c r="B15" s="66"/>
      <c r="C15" s="66"/>
      <c r="D15" s="66"/>
      <c r="E15" s="66"/>
      <c r="F15" s="66"/>
    </row>
    <row r="16" spans="1:14" ht="14.25" x14ac:dyDescent="0.2">
      <c r="A16" s="65"/>
      <c r="B16" s="66"/>
      <c r="C16" s="66"/>
      <c r="D16" s="66"/>
      <c r="E16" s="66"/>
      <c r="F16" s="66"/>
    </row>
    <row r="17" spans="1:6" ht="14.25" x14ac:dyDescent="0.2">
      <c r="A17" s="65"/>
      <c r="B17" s="66"/>
      <c r="C17" s="66"/>
      <c r="D17" s="66"/>
      <c r="E17" s="66"/>
      <c r="F17" s="66"/>
    </row>
    <row r="18" spans="1:6" ht="14.25" x14ac:dyDescent="0.2">
      <c r="A18" s="65"/>
      <c r="B18" s="66"/>
      <c r="C18" s="66"/>
      <c r="D18" s="66"/>
      <c r="E18" s="66"/>
      <c r="F18" s="66"/>
    </row>
    <row r="19" spans="1:6" ht="14.25" x14ac:dyDescent="0.2">
      <c r="A19" s="65"/>
      <c r="B19" s="66"/>
      <c r="C19" s="66"/>
      <c r="D19" s="66"/>
      <c r="E19" s="66"/>
      <c r="F19" s="66"/>
    </row>
    <row r="20" spans="1:6" ht="14.25" x14ac:dyDescent="0.2">
      <c r="A20" s="65"/>
      <c r="B20" s="66"/>
      <c r="C20" s="66"/>
      <c r="D20" s="66"/>
      <c r="E20" s="66"/>
      <c r="F20" s="66"/>
    </row>
    <row r="21" spans="1:6" ht="14.25" x14ac:dyDescent="0.2">
      <c r="A21" s="65"/>
      <c r="B21" s="66"/>
      <c r="C21" s="66"/>
      <c r="D21" s="66"/>
      <c r="E21" s="66"/>
      <c r="F21" s="66"/>
    </row>
    <row r="22" spans="1:6" ht="15" x14ac:dyDescent="0.2">
      <c r="A22" s="186" t="s">
        <v>24</v>
      </c>
      <c r="B22" s="187" t="s">
        <v>25</v>
      </c>
      <c r="C22" s="188" t="s">
        <v>26</v>
      </c>
      <c r="D22" s="70"/>
      <c r="E22" s="66"/>
      <c r="F22" s="66"/>
    </row>
    <row r="23" spans="1:6" ht="14.25" x14ac:dyDescent="0.2">
      <c r="A23" s="190" t="s">
        <v>28</v>
      </c>
      <c r="B23" s="27">
        <v>-0.14375816835277599</v>
      </c>
      <c r="C23" s="61">
        <v>-0.17728560199805588</v>
      </c>
      <c r="D23" s="70"/>
      <c r="E23" s="66"/>
      <c r="F23" s="66"/>
    </row>
    <row r="24" spans="1:6" ht="14.25" x14ac:dyDescent="0.2">
      <c r="A24" s="193" t="s">
        <v>32</v>
      </c>
      <c r="B24" s="27">
        <v>-0.14328936700350015</v>
      </c>
      <c r="C24" s="61">
        <v>-0.16090566330088063</v>
      </c>
      <c r="D24" s="70"/>
      <c r="E24" s="66"/>
      <c r="F24" s="66"/>
    </row>
    <row r="25" spans="1:6" ht="14.25" x14ac:dyDescent="0.2">
      <c r="A25" s="196" t="s">
        <v>37</v>
      </c>
      <c r="B25" s="27">
        <v>-0.12251104227317156</v>
      </c>
      <c r="C25" s="61">
        <v>-0.10964439541895066</v>
      </c>
      <c r="D25" s="70"/>
      <c r="E25" s="66"/>
      <c r="F25" s="66"/>
    </row>
    <row r="26" spans="1:6" ht="14.25" x14ac:dyDescent="0.2">
      <c r="A26" s="191" t="s">
        <v>29</v>
      </c>
      <c r="B26" s="27">
        <v>-9.6815678265607774E-2</v>
      </c>
      <c r="C26" s="61">
        <v>-0.12752239328387105</v>
      </c>
      <c r="D26" s="70"/>
      <c r="E26" s="66"/>
      <c r="F26" s="66"/>
    </row>
    <row r="27" spans="1:6" ht="14.25" x14ac:dyDescent="0.2">
      <c r="A27" s="195" t="s">
        <v>36</v>
      </c>
      <c r="B27" s="27">
        <v>-9.4768660718638875E-2</v>
      </c>
      <c r="C27" s="61">
        <v>-8.5620857095017211E-2</v>
      </c>
      <c r="D27" s="70"/>
      <c r="E27" s="66"/>
      <c r="F27" s="66"/>
    </row>
    <row r="28" spans="1:6" ht="14.25" x14ac:dyDescent="0.2">
      <c r="A28" s="190" t="s">
        <v>34</v>
      </c>
      <c r="B28" s="27">
        <v>-8.8868950811844649E-2</v>
      </c>
      <c r="C28" s="61">
        <v>-0.10625609237498845</v>
      </c>
      <c r="D28" s="70"/>
      <c r="E28" s="66"/>
      <c r="F28" s="66"/>
    </row>
    <row r="29" spans="1:6" ht="14.25" x14ac:dyDescent="0.2">
      <c r="A29" s="190" t="s">
        <v>30</v>
      </c>
      <c r="B29" s="27">
        <v>-8.5499643493147204E-2</v>
      </c>
      <c r="C29" s="61">
        <v>-0.11176870088289526</v>
      </c>
      <c r="D29" s="70"/>
      <c r="E29" s="66"/>
      <c r="F29" s="66"/>
    </row>
    <row r="30" spans="1:6" ht="14.25" x14ac:dyDescent="0.2">
      <c r="A30" s="192" t="s">
        <v>35</v>
      </c>
      <c r="B30" s="27">
        <v>-8.4110469009648137E-2</v>
      </c>
      <c r="C30" s="61">
        <v>-8.5601619423173458E-2</v>
      </c>
      <c r="D30" s="70"/>
      <c r="E30" s="66"/>
      <c r="F30" s="66"/>
    </row>
    <row r="31" spans="1:6" ht="14.25" x14ac:dyDescent="0.2">
      <c r="A31" s="190" t="s">
        <v>33</v>
      </c>
      <c r="B31" s="27">
        <v>-8.4087391975177783E-2</v>
      </c>
      <c r="C31" s="61">
        <v>-0.10254803943841839</v>
      </c>
      <c r="D31" s="70"/>
      <c r="E31" s="66"/>
      <c r="F31" s="66"/>
    </row>
    <row r="32" spans="1:6" ht="28.5" x14ac:dyDescent="0.2">
      <c r="A32" s="192" t="s">
        <v>31</v>
      </c>
      <c r="B32" s="27">
        <v>-3.232959184016293E-2</v>
      </c>
      <c r="C32" s="61">
        <v>-5.5676497973850103E-2</v>
      </c>
      <c r="D32" s="70"/>
      <c r="E32" s="66"/>
      <c r="F32" s="66"/>
    </row>
    <row r="33" spans="1:6" ht="14.25" x14ac:dyDescent="0.2">
      <c r="A33" s="189" t="s">
        <v>27</v>
      </c>
      <c r="B33" s="27">
        <v>-6.9434336286414711E-3</v>
      </c>
      <c r="C33" s="61">
        <v>-7.306982147766472E-2</v>
      </c>
      <c r="D33" s="70"/>
      <c r="E33" s="66"/>
      <c r="F33" s="66"/>
    </row>
    <row r="34" spans="1:6" ht="14.25" x14ac:dyDescent="0.2">
      <c r="A34" s="191" t="s">
        <v>16</v>
      </c>
      <c r="B34" s="27">
        <v>4.6460481099656281E-2</v>
      </c>
      <c r="C34" s="61">
        <v>4.5639164132247556E-2</v>
      </c>
      <c r="D34" s="70"/>
      <c r="E34" s="66"/>
      <c r="F34" s="66"/>
    </row>
    <row r="35" spans="1:6" ht="15" thickBot="1" x14ac:dyDescent="0.25">
      <c r="A35" s="194" t="s">
        <v>17</v>
      </c>
      <c r="B35" s="71">
        <v>4.8836763432258623E-2</v>
      </c>
      <c r="C35" s="72">
        <v>4.4603350189633462E-2</v>
      </c>
      <c r="D35" s="70"/>
      <c r="E35" s="66"/>
      <c r="F35" s="66"/>
    </row>
    <row r="36" spans="1:6" ht="14.25" x14ac:dyDescent="0.2">
      <c r="A36" s="65"/>
      <c r="B36" s="66"/>
      <c r="C36" s="66"/>
      <c r="D36" s="70"/>
      <c r="E36" s="66"/>
      <c r="F36" s="66"/>
    </row>
    <row r="37" spans="1:6" ht="14.25" x14ac:dyDescent="0.2">
      <c r="A37" s="65"/>
      <c r="B37" s="66"/>
      <c r="C37" s="66"/>
      <c r="D37" s="70"/>
      <c r="E37" s="66"/>
      <c r="F37" s="66"/>
    </row>
  </sheetData>
  <autoFilter ref="A22:C22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6"/>
  <sheetViews>
    <sheetView zoomScale="60" zoomScaleNormal="60" workbookViewId="0">
      <selection activeCell="G25" sqref="G25"/>
    </sheetView>
  </sheetViews>
  <sheetFormatPr defaultRowHeight="14.25" x14ac:dyDescent="0.2"/>
  <cols>
    <col min="1" max="1" width="4.7109375" style="30" customWidth="1"/>
    <col min="2" max="2" width="37" style="28" bestFit="1" customWidth="1"/>
    <col min="3" max="4" width="12.7109375" style="30" customWidth="1"/>
    <col min="5" max="5" width="18.855468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 x14ac:dyDescent="0.25">
      <c r="A1" s="166" t="s">
        <v>120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1" ht="45.75" thickBot="1" x14ac:dyDescent="0.25">
      <c r="A2" s="25" t="s">
        <v>55</v>
      </c>
      <c r="B2" s="213" t="s">
        <v>78</v>
      </c>
      <c r="C2" s="15" t="s">
        <v>103</v>
      </c>
      <c r="D2" s="41" t="s">
        <v>104</v>
      </c>
      <c r="E2" s="41" t="s">
        <v>57</v>
      </c>
      <c r="F2" s="41" t="s">
        <v>121</v>
      </c>
      <c r="G2" s="41" t="s">
        <v>122</v>
      </c>
      <c r="H2" s="41" t="s">
        <v>123</v>
      </c>
      <c r="I2" s="17" t="s">
        <v>61</v>
      </c>
      <c r="J2" s="18" t="s">
        <v>62</v>
      </c>
    </row>
    <row r="3" spans="1:11" ht="14.25" customHeight="1" x14ac:dyDescent="0.2">
      <c r="A3" s="21">
        <v>1</v>
      </c>
      <c r="B3" s="77" t="s">
        <v>118</v>
      </c>
      <c r="C3" s="214" t="s">
        <v>124</v>
      </c>
      <c r="D3" s="215" t="s">
        <v>125</v>
      </c>
      <c r="E3" s="78">
        <v>11559836.689999999</v>
      </c>
      <c r="F3" s="79">
        <v>171148</v>
      </c>
      <c r="G3" s="78">
        <v>67.542925947133469</v>
      </c>
      <c r="H3" s="48">
        <v>100</v>
      </c>
      <c r="I3" s="198" t="s">
        <v>66</v>
      </c>
      <c r="J3" s="80" t="s">
        <v>7</v>
      </c>
      <c r="K3" s="44"/>
    </row>
    <row r="4" spans="1:11" ht="28.5" x14ac:dyDescent="0.2">
      <c r="A4" s="21">
        <v>2</v>
      </c>
      <c r="B4" s="77" t="s">
        <v>119</v>
      </c>
      <c r="C4" s="214" t="s">
        <v>124</v>
      </c>
      <c r="D4" s="215" t="s">
        <v>125</v>
      </c>
      <c r="E4" s="78">
        <v>895866.74040000001</v>
      </c>
      <c r="F4" s="79">
        <v>648</v>
      </c>
      <c r="G4" s="78">
        <v>1382.5104018518518</v>
      </c>
      <c r="H4" s="48">
        <v>5000</v>
      </c>
      <c r="I4" s="201" t="s">
        <v>99</v>
      </c>
      <c r="J4" s="80" t="s">
        <v>0</v>
      </c>
      <c r="K4" s="45"/>
    </row>
    <row r="5" spans="1:11" ht="15.75" thickBot="1" x14ac:dyDescent="0.25">
      <c r="A5" s="167" t="s">
        <v>65</v>
      </c>
      <c r="B5" s="168"/>
      <c r="C5" s="103" t="s">
        <v>4</v>
      </c>
      <c r="D5" s="103" t="s">
        <v>4</v>
      </c>
      <c r="E5" s="91">
        <f>SUM(E3:E4)</f>
        <v>12455703.430399999</v>
      </c>
      <c r="F5" s="92">
        <f>SUM(F3:F4)</f>
        <v>171796</v>
      </c>
      <c r="G5" s="103" t="s">
        <v>4</v>
      </c>
      <c r="H5" s="103" t="s">
        <v>4</v>
      </c>
      <c r="I5" s="103" t="s">
        <v>4</v>
      </c>
      <c r="J5" s="104" t="s">
        <v>4</v>
      </c>
    </row>
    <row r="6" spans="1:11" ht="15" thickBot="1" x14ac:dyDescent="0.25">
      <c r="A6" s="179"/>
      <c r="B6" s="179"/>
      <c r="C6" s="179"/>
      <c r="D6" s="179"/>
      <c r="E6" s="179"/>
      <c r="F6" s="179"/>
      <c r="G6" s="179"/>
      <c r="H6" s="179"/>
      <c r="I6" s="158"/>
      <c r="J6" s="158"/>
    </row>
  </sheetData>
  <mergeCells count="3">
    <mergeCell ref="A1:J1"/>
    <mergeCell ref="A5:B5"/>
    <mergeCell ref="A6:H6"/>
  </mergeCells>
  <phoneticPr fontId="12" type="noConversion"/>
  <hyperlinks>
    <hyperlink ref="J5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2"/>
  <sheetViews>
    <sheetView zoomScale="60" zoomScaleNormal="60" workbookViewId="0">
      <selection activeCell="I31" sqref="I31"/>
    </sheetView>
  </sheetViews>
  <sheetFormatPr defaultRowHeight="14.25" x14ac:dyDescent="0.2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6" customFormat="1" ht="16.5" thickBot="1" x14ac:dyDescent="0.25">
      <c r="A1" s="166" t="s">
        <v>126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1" s="22" customFormat="1" ht="15.75" customHeight="1" thickBot="1" x14ac:dyDescent="0.25">
      <c r="A2" s="173" t="s">
        <v>55</v>
      </c>
      <c r="B2" s="95"/>
      <c r="C2" s="96"/>
      <c r="D2" s="97"/>
      <c r="E2" s="175" t="s">
        <v>105</v>
      </c>
      <c r="F2" s="175"/>
      <c r="G2" s="175"/>
      <c r="H2" s="175"/>
      <c r="I2" s="175"/>
      <c r="J2" s="175"/>
      <c r="K2" s="175"/>
    </row>
    <row r="3" spans="1:11" s="22" customFormat="1" ht="51.75" thickBot="1" x14ac:dyDescent="0.25">
      <c r="A3" s="174"/>
      <c r="B3" s="98" t="s">
        <v>78</v>
      </c>
      <c r="C3" s="203" t="s">
        <v>79</v>
      </c>
      <c r="D3" s="203" t="s">
        <v>80</v>
      </c>
      <c r="E3" s="17" t="s">
        <v>81</v>
      </c>
      <c r="F3" s="17" t="s">
        <v>82</v>
      </c>
      <c r="G3" s="17" t="s">
        <v>83</v>
      </c>
      <c r="H3" s="17" t="s">
        <v>87</v>
      </c>
      <c r="I3" s="18" t="s">
        <v>84</v>
      </c>
      <c r="J3" s="18" t="s">
        <v>85</v>
      </c>
      <c r="K3" s="204" t="s">
        <v>138</v>
      </c>
    </row>
    <row r="4" spans="1:11" s="22" customFormat="1" collapsed="1" x14ac:dyDescent="0.2">
      <c r="A4" s="21">
        <v>1</v>
      </c>
      <c r="B4" s="26" t="s">
        <v>119</v>
      </c>
      <c r="C4" s="99">
        <v>38945</v>
      </c>
      <c r="D4" s="99">
        <v>39016</v>
      </c>
      <c r="E4" s="93">
        <v>7.4723735478006148E-3</v>
      </c>
      <c r="F4" s="93">
        <v>-3.943059517528047E-3</v>
      </c>
      <c r="G4" s="93">
        <v>-4.0588911254818894E-2</v>
      </c>
      <c r="H4" s="93">
        <v>-0.13805139415877909</v>
      </c>
      <c r="I4" s="93">
        <v>2.0360467411331129E-3</v>
      </c>
      <c r="J4" s="100">
        <v>-0.72349791962961829</v>
      </c>
      <c r="K4" s="112">
        <v>-9.1799365064381577E-2</v>
      </c>
    </row>
    <row r="5" spans="1:11" s="22" customFormat="1" collapsed="1" x14ac:dyDescent="0.2">
      <c r="A5" s="21">
        <v>2</v>
      </c>
      <c r="B5" s="26" t="s">
        <v>118</v>
      </c>
      <c r="C5" s="99">
        <v>40555</v>
      </c>
      <c r="D5" s="99">
        <v>40626</v>
      </c>
      <c r="E5" s="93">
        <v>4.7369038921269757E-2</v>
      </c>
      <c r="F5" s="93">
        <v>5.1060146001804085E-2</v>
      </c>
      <c r="G5" s="93">
        <v>6.5712018742156708E-3</v>
      </c>
      <c r="H5" s="93">
        <v>-7.1787319429367225E-3</v>
      </c>
      <c r="I5" s="93">
        <v>6.6559423355111003E-2</v>
      </c>
      <c r="J5" s="100">
        <v>-0.32457074052865609</v>
      </c>
      <c r="K5" s="113">
        <v>-4.2945297613897204E-2</v>
      </c>
    </row>
    <row r="6" spans="1:11" s="22" customFormat="1" ht="15.75" collapsed="1" thickBot="1" x14ac:dyDescent="0.25">
      <c r="A6" s="159"/>
      <c r="B6" s="160" t="s">
        <v>75</v>
      </c>
      <c r="C6" s="161" t="s">
        <v>4</v>
      </c>
      <c r="D6" s="161" t="s">
        <v>4</v>
      </c>
      <c r="E6" s="162">
        <f>AVERAGE(E4:E5)</f>
        <v>2.7420706234535186E-2</v>
      </c>
      <c r="F6" s="162">
        <f>AVERAGE(F4:F5)</f>
        <v>2.3558543242138019E-2</v>
      </c>
      <c r="G6" s="162">
        <f>AVERAGE(G4:G5)</f>
        <v>-1.7008854690301611E-2</v>
      </c>
      <c r="H6" s="162">
        <f>AVERAGE(H4:H5)</f>
        <v>-7.2615063050857909E-2</v>
      </c>
      <c r="I6" s="162">
        <f>AVERAGE(I4:I5)</f>
        <v>3.4297735048122058E-2</v>
      </c>
      <c r="J6" s="161" t="s">
        <v>4</v>
      </c>
      <c r="K6" s="162">
        <f>AVERAGE(K4:K5)</f>
        <v>-6.7372331339139391E-2</v>
      </c>
    </row>
    <row r="7" spans="1:11" s="22" customFormat="1" hidden="1" x14ac:dyDescent="0.2">
      <c r="A7" s="182" t="s">
        <v>9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</row>
    <row r="8" spans="1:11" s="22" customFormat="1" ht="15" hidden="1" thickBot="1" x14ac:dyDescent="0.25">
      <c r="A8" s="181" t="s">
        <v>10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</row>
    <row r="9" spans="1:11" s="22" customFormat="1" ht="15.75" hidden="1" customHeight="1" x14ac:dyDescent="0.2">
      <c r="C9" s="60"/>
      <c r="D9" s="60"/>
    </row>
    <row r="10" spans="1:11" ht="15" thickBot="1" x14ac:dyDescent="0.25">
      <c r="A10" s="180"/>
      <c r="B10" s="180"/>
      <c r="C10" s="180"/>
      <c r="D10" s="180"/>
      <c r="E10" s="180"/>
      <c r="F10" s="180"/>
      <c r="G10" s="180"/>
      <c r="H10" s="180"/>
      <c r="I10" s="163"/>
      <c r="J10" s="163"/>
      <c r="K10" s="163"/>
    </row>
    <row r="11" spans="1:11" x14ac:dyDescent="0.2">
      <c r="B11" s="28"/>
      <c r="C11" s="101"/>
      <c r="E11" s="101"/>
    </row>
    <row r="12" spans="1:11" x14ac:dyDescent="0.2">
      <c r="E12" s="101"/>
      <c r="F12" s="101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19"/>
  <sheetViews>
    <sheetView zoomScale="60" zoomScaleNormal="60" workbookViewId="0">
      <selection activeCell="D44" sqref="D44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47" customWidth="1"/>
    <col min="5" max="7" width="24.7109375" style="20" customWidth="1"/>
    <col min="8" max="16384" width="9.140625" style="20"/>
  </cols>
  <sheetData>
    <row r="1" spans="1:8" s="28" customFormat="1" ht="16.5" thickBot="1" x14ac:dyDescent="0.25">
      <c r="A1" s="172" t="s">
        <v>127</v>
      </c>
      <c r="B1" s="172"/>
      <c r="C1" s="172"/>
      <c r="D1" s="172"/>
      <c r="E1" s="172"/>
      <c r="F1" s="172"/>
      <c r="G1" s="172"/>
    </row>
    <row r="2" spans="1:8" s="28" customFormat="1" ht="15.75" customHeight="1" thickBot="1" x14ac:dyDescent="0.25">
      <c r="A2" s="183" t="s">
        <v>55</v>
      </c>
      <c r="B2" s="83"/>
      <c r="C2" s="210" t="s">
        <v>109</v>
      </c>
      <c r="D2" s="211"/>
      <c r="E2" s="210" t="s">
        <v>128</v>
      </c>
      <c r="F2" s="211"/>
      <c r="G2" s="84"/>
    </row>
    <row r="3" spans="1:8" s="28" customFormat="1" ht="45.75" thickBot="1" x14ac:dyDescent="0.25">
      <c r="A3" s="174"/>
      <c r="B3" s="17" t="s">
        <v>78</v>
      </c>
      <c r="C3" s="98" t="s">
        <v>111</v>
      </c>
      <c r="D3" s="98" t="s">
        <v>112</v>
      </c>
      <c r="E3" s="98" t="s">
        <v>113</v>
      </c>
      <c r="F3" s="98" t="s">
        <v>112</v>
      </c>
      <c r="G3" s="18" t="s">
        <v>114</v>
      </c>
    </row>
    <row r="4" spans="1:8" s="28" customFormat="1" x14ac:dyDescent="0.2">
      <c r="A4" s="21">
        <v>1</v>
      </c>
      <c r="B4" s="35" t="s">
        <v>119</v>
      </c>
      <c r="C4" s="36">
        <v>6.6445999999999774</v>
      </c>
      <c r="D4" s="93">
        <v>7.4723735477515525E-3</v>
      </c>
      <c r="E4" s="37">
        <v>0</v>
      </c>
      <c r="F4" s="93">
        <v>0</v>
      </c>
      <c r="G4" s="38">
        <v>0</v>
      </c>
    </row>
    <row r="5" spans="1:8" s="28" customFormat="1" x14ac:dyDescent="0.2">
      <c r="A5" s="21">
        <v>2</v>
      </c>
      <c r="B5" s="35" t="s">
        <v>118</v>
      </c>
      <c r="C5" s="36">
        <v>191.92433000000005</v>
      </c>
      <c r="D5" s="93">
        <v>1.6882988179546456E-2</v>
      </c>
      <c r="E5" s="37">
        <v>-5131</v>
      </c>
      <c r="F5" s="93">
        <v>-2.9107267456702161E-2</v>
      </c>
      <c r="G5" s="38">
        <v>-348.13461320900336</v>
      </c>
    </row>
    <row r="6" spans="1:8" s="28" customFormat="1" ht="15.75" thickBot="1" x14ac:dyDescent="0.25">
      <c r="A6" s="107"/>
      <c r="B6" s="85" t="s">
        <v>65</v>
      </c>
      <c r="C6" s="86">
        <v>198.56893000000002</v>
      </c>
      <c r="D6" s="90">
        <v>1.620027339942463E-2</v>
      </c>
      <c r="E6" s="87">
        <v>-5131</v>
      </c>
      <c r="F6" s="90">
        <v>-2.9000661289684447E-2</v>
      </c>
      <c r="G6" s="108">
        <v>-348.13461320900336</v>
      </c>
    </row>
    <row r="7" spans="1:8" s="28" customFormat="1" ht="15" customHeight="1" thickBot="1" x14ac:dyDescent="0.25">
      <c r="A7" s="169"/>
      <c r="B7" s="169"/>
      <c r="C7" s="169"/>
      <c r="D7" s="169"/>
      <c r="E7" s="169"/>
      <c r="F7" s="169"/>
      <c r="G7" s="169"/>
      <c r="H7" s="7"/>
    </row>
    <row r="8" spans="1:8" s="28" customFormat="1" x14ac:dyDescent="0.2">
      <c r="D8" s="6"/>
    </row>
    <row r="9" spans="1:8" s="28" customFormat="1" x14ac:dyDescent="0.2">
      <c r="D9" s="6"/>
    </row>
    <row r="10" spans="1:8" s="28" customFormat="1" x14ac:dyDescent="0.2">
      <c r="D10" s="6"/>
    </row>
    <row r="11" spans="1:8" s="28" customFormat="1" x14ac:dyDescent="0.2">
      <c r="D11" s="6"/>
    </row>
    <row r="12" spans="1:8" s="28" customFormat="1" x14ac:dyDescent="0.2">
      <c r="D12" s="6"/>
    </row>
    <row r="13" spans="1:8" s="28" customFormat="1" x14ac:dyDescent="0.2">
      <c r="D13" s="6"/>
    </row>
    <row r="14" spans="1:8" s="28" customFormat="1" x14ac:dyDescent="0.2">
      <c r="D14" s="6"/>
    </row>
    <row r="15" spans="1:8" s="28" customFormat="1" x14ac:dyDescent="0.2">
      <c r="D15" s="6"/>
    </row>
    <row r="16" spans="1:8" s="28" customFormat="1" x14ac:dyDescent="0.2">
      <c r="D16" s="6"/>
    </row>
    <row r="17" spans="2:5" s="28" customFormat="1" x14ac:dyDescent="0.2">
      <c r="D17" s="6"/>
    </row>
    <row r="18" spans="2:5" s="28" customFormat="1" x14ac:dyDescent="0.2">
      <c r="D18" s="6"/>
    </row>
    <row r="19" spans="2:5" s="28" customFormat="1" x14ac:dyDescent="0.2">
      <c r="D19" s="6"/>
    </row>
    <row r="20" spans="2:5" s="28" customFormat="1" x14ac:dyDescent="0.2">
      <c r="D20" s="6"/>
    </row>
    <row r="21" spans="2:5" s="28" customFormat="1" x14ac:dyDescent="0.2">
      <c r="D21" s="6"/>
    </row>
    <row r="22" spans="2:5" s="28" customFormat="1" x14ac:dyDescent="0.2">
      <c r="D22" s="6"/>
    </row>
    <row r="23" spans="2:5" s="28" customFormat="1" x14ac:dyDescent="0.2">
      <c r="D23" s="6"/>
    </row>
    <row r="24" spans="2:5" s="28" customFormat="1" x14ac:dyDescent="0.2">
      <c r="D24" s="6"/>
    </row>
    <row r="25" spans="2:5" s="28" customFormat="1" x14ac:dyDescent="0.2">
      <c r="D25" s="6"/>
    </row>
    <row r="26" spans="2:5" s="28" customFormat="1" x14ac:dyDescent="0.2">
      <c r="D26" s="6"/>
    </row>
    <row r="27" spans="2:5" s="28" customFormat="1" x14ac:dyDescent="0.2">
      <c r="D27" s="6"/>
    </row>
    <row r="28" spans="2:5" s="28" customFormat="1" ht="15" thickBot="1" x14ac:dyDescent="0.25">
      <c r="B28" s="74"/>
      <c r="C28" s="74"/>
      <c r="D28" s="75"/>
      <c r="E28" s="74"/>
    </row>
    <row r="29" spans="2:5" s="28" customFormat="1" x14ac:dyDescent="0.2"/>
    <row r="30" spans="2:5" s="28" customFormat="1" x14ac:dyDescent="0.2"/>
    <row r="31" spans="2:5" s="28" customFormat="1" x14ac:dyDescent="0.2"/>
    <row r="32" spans="2:5" s="28" customFormat="1" x14ac:dyDescent="0.2"/>
    <row r="33" spans="2:6" s="28" customFormat="1" ht="15" thickBot="1" x14ac:dyDescent="0.25"/>
    <row r="34" spans="2:6" s="28" customFormat="1" ht="30.75" thickBot="1" x14ac:dyDescent="0.25">
      <c r="B34" s="216" t="s">
        <v>78</v>
      </c>
      <c r="C34" s="213" t="s">
        <v>129</v>
      </c>
      <c r="D34" s="213" t="s">
        <v>130</v>
      </c>
      <c r="E34" s="213" t="s">
        <v>131</v>
      </c>
    </row>
    <row r="35" spans="2:6" s="28" customFormat="1" x14ac:dyDescent="0.2">
      <c r="B35" s="120" t="str">
        <f t="shared" ref="B35:D36" si="0">B4</f>
        <v>ТАSК Universal</v>
      </c>
      <c r="C35" s="121">
        <f t="shared" si="0"/>
        <v>6.6445999999999774</v>
      </c>
      <c r="D35" s="145">
        <f t="shared" si="0"/>
        <v>7.4723735477515525E-3</v>
      </c>
      <c r="E35" s="122">
        <f>G4</f>
        <v>0</v>
      </c>
    </row>
    <row r="36" spans="2:6" s="28" customFormat="1" x14ac:dyDescent="0.2">
      <c r="B36" s="35" t="str">
        <f t="shared" si="0"/>
        <v>Іndeks Ukrainskoi Birzhi</v>
      </c>
      <c r="C36" s="36">
        <f t="shared" si="0"/>
        <v>191.92433000000005</v>
      </c>
      <c r="D36" s="146">
        <f t="shared" si="0"/>
        <v>1.6882988179546456E-2</v>
      </c>
      <c r="E36" s="38">
        <f>G5</f>
        <v>-348.13461320900336</v>
      </c>
    </row>
    <row r="37" spans="2:6" x14ac:dyDescent="0.2">
      <c r="B37" s="35"/>
      <c r="C37" s="36"/>
      <c r="D37" s="146"/>
      <c r="E37" s="38"/>
      <c r="F37" s="19"/>
    </row>
    <row r="38" spans="2:6" x14ac:dyDescent="0.2">
      <c r="B38" s="35"/>
      <c r="C38" s="36"/>
      <c r="D38" s="146"/>
      <c r="E38" s="38"/>
      <c r="F38" s="19"/>
    </row>
    <row r="39" spans="2:6" x14ac:dyDescent="0.2">
      <c r="B39" s="147"/>
      <c r="C39" s="148"/>
      <c r="D39" s="149"/>
      <c r="E39" s="150"/>
      <c r="F39" s="19"/>
    </row>
    <row r="40" spans="2:6" x14ac:dyDescent="0.2">
      <c r="B40" s="28"/>
      <c r="C40" s="151"/>
      <c r="D40" s="6"/>
      <c r="F40" s="19"/>
    </row>
    <row r="41" spans="2:6" x14ac:dyDescent="0.2">
      <c r="B41" s="28"/>
      <c r="C41" s="28"/>
      <c r="D41" s="6"/>
      <c r="F41" s="19"/>
    </row>
    <row r="42" spans="2:6" x14ac:dyDescent="0.2">
      <c r="B42" s="28"/>
      <c r="C42" s="28"/>
      <c r="D42" s="6"/>
      <c r="F42" s="19"/>
    </row>
    <row r="43" spans="2:6" x14ac:dyDescent="0.2">
      <c r="B43" s="28"/>
      <c r="C43" s="28"/>
      <c r="D43" s="6"/>
      <c r="F43" s="19"/>
    </row>
    <row r="44" spans="2:6" x14ac:dyDescent="0.2">
      <c r="B44" s="28"/>
      <c r="C44" s="28"/>
      <c r="D44" s="6"/>
      <c r="F44" s="19"/>
    </row>
    <row r="45" spans="2:6" x14ac:dyDescent="0.2">
      <c r="B45" s="28"/>
      <c r="C45" s="28"/>
      <c r="D45" s="6"/>
      <c r="F45" s="19"/>
    </row>
    <row r="46" spans="2:6" x14ac:dyDescent="0.2">
      <c r="B46" s="28"/>
      <c r="C46" s="28"/>
      <c r="D46" s="6"/>
      <c r="F46" s="19"/>
    </row>
    <row r="47" spans="2:6" x14ac:dyDescent="0.2">
      <c r="B47" s="28"/>
      <c r="C47" s="28"/>
      <c r="D47" s="6"/>
    </row>
    <row r="48" spans="2:6" x14ac:dyDescent="0.2">
      <c r="B48" s="28"/>
      <c r="C48" s="28"/>
      <c r="D48" s="6"/>
    </row>
    <row r="49" spans="2:4" x14ac:dyDescent="0.2">
      <c r="B49" s="28"/>
      <c r="C49" s="28"/>
      <c r="D49" s="6"/>
    </row>
    <row r="50" spans="2:4" x14ac:dyDescent="0.2">
      <c r="B50" s="28"/>
      <c r="C50" s="28"/>
      <c r="D50" s="6"/>
    </row>
    <row r="51" spans="2:4" x14ac:dyDescent="0.2">
      <c r="B51" s="28"/>
      <c r="C51" s="28"/>
      <c r="D51" s="6"/>
    </row>
    <row r="52" spans="2:4" x14ac:dyDescent="0.2">
      <c r="B52" s="28"/>
      <c r="C52" s="28"/>
      <c r="D52" s="6"/>
    </row>
    <row r="53" spans="2:4" x14ac:dyDescent="0.2">
      <c r="B53" s="28"/>
      <c r="C53" s="28"/>
      <c r="D53" s="6"/>
    </row>
    <row r="54" spans="2:4" x14ac:dyDescent="0.2">
      <c r="B54" s="28"/>
      <c r="C54" s="28"/>
      <c r="D54" s="6"/>
    </row>
    <row r="55" spans="2:4" x14ac:dyDescent="0.2">
      <c r="B55" s="28"/>
      <c r="C55" s="28"/>
      <c r="D55" s="6"/>
    </row>
    <row r="56" spans="2:4" x14ac:dyDescent="0.2">
      <c r="B56" s="28"/>
      <c r="C56" s="28"/>
      <c r="D56" s="6"/>
    </row>
    <row r="57" spans="2:4" x14ac:dyDescent="0.2">
      <c r="B57" s="28"/>
      <c r="C57" s="28"/>
      <c r="D57" s="6"/>
    </row>
    <row r="58" spans="2:4" x14ac:dyDescent="0.2">
      <c r="B58" s="28"/>
      <c r="C58" s="28"/>
      <c r="D58" s="6"/>
    </row>
    <row r="59" spans="2:4" x14ac:dyDescent="0.2">
      <c r="B59" s="28"/>
      <c r="C59" s="28"/>
      <c r="D59" s="6"/>
    </row>
    <row r="60" spans="2:4" x14ac:dyDescent="0.2">
      <c r="B60" s="28"/>
      <c r="C60" s="28"/>
      <c r="D60" s="6"/>
    </row>
    <row r="61" spans="2:4" x14ac:dyDescent="0.2">
      <c r="B61" s="28"/>
      <c r="C61" s="28"/>
      <c r="D61" s="6"/>
    </row>
    <row r="62" spans="2:4" x14ac:dyDescent="0.2">
      <c r="B62" s="28"/>
      <c r="C62" s="28"/>
      <c r="D62" s="6"/>
    </row>
    <row r="63" spans="2:4" x14ac:dyDescent="0.2">
      <c r="B63" s="28"/>
      <c r="C63" s="28"/>
      <c r="D63" s="6"/>
    </row>
    <row r="64" spans="2:4" x14ac:dyDescent="0.2">
      <c r="B64" s="28"/>
      <c r="C64" s="28"/>
      <c r="D64" s="6"/>
    </row>
    <row r="65" spans="2:4" x14ac:dyDescent="0.2">
      <c r="B65" s="28"/>
      <c r="C65" s="28"/>
      <c r="D65" s="6"/>
    </row>
    <row r="66" spans="2:4" x14ac:dyDescent="0.2">
      <c r="B66" s="28"/>
      <c r="C66" s="28"/>
      <c r="D66" s="6"/>
    </row>
    <row r="67" spans="2:4" x14ac:dyDescent="0.2">
      <c r="B67" s="28"/>
      <c r="C67" s="28"/>
      <c r="D67" s="6"/>
    </row>
    <row r="68" spans="2:4" x14ac:dyDescent="0.2">
      <c r="B68" s="28"/>
      <c r="C68" s="28"/>
      <c r="D68" s="6"/>
    </row>
    <row r="69" spans="2:4" x14ac:dyDescent="0.2">
      <c r="B69" s="28"/>
      <c r="C69" s="28"/>
      <c r="D69" s="6"/>
    </row>
    <row r="70" spans="2:4" x14ac:dyDescent="0.2">
      <c r="B70" s="28"/>
      <c r="C70" s="28"/>
      <c r="D70" s="6"/>
    </row>
    <row r="71" spans="2:4" x14ac:dyDescent="0.2">
      <c r="B71" s="28"/>
      <c r="C71" s="28"/>
      <c r="D71" s="6"/>
    </row>
    <row r="72" spans="2:4" x14ac:dyDescent="0.2">
      <c r="B72" s="28"/>
      <c r="C72" s="28"/>
      <c r="D72" s="6"/>
    </row>
    <row r="73" spans="2:4" x14ac:dyDescent="0.2">
      <c r="B73" s="28"/>
      <c r="C73" s="28"/>
      <c r="D73" s="6"/>
    </row>
    <row r="74" spans="2:4" x14ac:dyDescent="0.2">
      <c r="B74" s="28"/>
      <c r="C74" s="28"/>
      <c r="D74" s="6"/>
    </row>
    <row r="75" spans="2:4" x14ac:dyDescent="0.2">
      <c r="B75" s="28"/>
      <c r="C75" s="28"/>
      <c r="D75" s="6"/>
    </row>
    <row r="76" spans="2:4" x14ac:dyDescent="0.2">
      <c r="B76" s="28"/>
      <c r="C76" s="28"/>
      <c r="D76" s="6"/>
    </row>
    <row r="77" spans="2:4" x14ac:dyDescent="0.2">
      <c r="B77" s="28"/>
      <c r="C77" s="28"/>
      <c r="D77" s="6"/>
    </row>
    <row r="78" spans="2:4" x14ac:dyDescent="0.2">
      <c r="B78" s="28"/>
      <c r="C78" s="28"/>
      <c r="D78" s="6"/>
    </row>
    <row r="79" spans="2:4" x14ac:dyDescent="0.2">
      <c r="B79" s="28"/>
      <c r="C79" s="28"/>
      <c r="D79" s="6"/>
    </row>
    <row r="80" spans="2:4" x14ac:dyDescent="0.2">
      <c r="B80" s="28"/>
      <c r="C80" s="28"/>
      <c r="D80" s="6"/>
    </row>
    <row r="81" spans="2:4" x14ac:dyDescent="0.2">
      <c r="B81" s="28"/>
      <c r="C81" s="28"/>
      <c r="D81" s="6"/>
    </row>
    <row r="82" spans="2:4" x14ac:dyDescent="0.2">
      <c r="B82" s="28"/>
      <c r="C82" s="28"/>
      <c r="D82" s="6"/>
    </row>
    <row r="83" spans="2:4" x14ac:dyDescent="0.2">
      <c r="B83" s="28"/>
      <c r="C83" s="28"/>
      <c r="D83" s="6"/>
    </row>
    <row r="84" spans="2:4" x14ac:dyDescent="0.2">
      <c r="B84" s="28"/>
      <c r="C84" s="28"/>
      <c r="D84" s="6"/>
    </row>
    <row r="85" spans="2:4" x14ac:dyDescent="0.2">
      <c r="B85" s="28"/>
      <c r="C85" s="28"/>
      <c r="D85" s="6"/>
    </row>
    <row r="86" spans="2:4" x14ac:dyDescent="0.2">
      <c r="B86" s="28"/>
      <c r="C86" s="28"/>
      <c r="D86" s="6"/>
    </row>
    <row r="87" spans="2:4" x14ac:dyDescent="0.2">
      <c r="B87" s="28"/>
      <c r="C87" s="28"/>
      <c r="D87" s="6"/>
    </row>
    <row r="88" spans="2:4" x14ac:dyDescent="0.2">
      <c r="B88" s="28"/>
      <c r="C88" s="28"/>
      <c r="D88" s="6"/>
    </row>
    <row r="89" spans="2:4" x14ac:dyDescent="0.2">
      <c r="B89" s="28"/>
      <c r="C89" s="28"/>
      <c r="D89" s="6"/>
    </row>
    <row r="90" spans="2:4" x14ac:dyDescent="0.2">
      <c r="B90" s="28"/>
      <c r="C90" s="28"/>
      <c r="D90" s="6"/>
    </row>
    <row r="91" spans="2:4" x14ac:dyDescent="0.2">
      <c r="B91" s="28"/>
      <c r="C91" s="28"/>
      <c r="D91" s="6"/>
    </row>
    <row r="92" spans="2:4" x14ac:dyDescent="0.2">
      <c r="B92" s="28"/>
      <c r="C92" s="28"/>
      <c r="D92" s="6"/>
    </row>
    <row r="93" spans="2:4" x14ac:dyDescent="0.2">
      <c r="B93" s="28"/>
      <c r="C93" s="28"/>
      <c r="D93" s="6"/>
    </row>
    <row r="94" spans="2:4" x14ac:dyDescent="0.2">
      <c r="B94" s="28"/>
      <c r="C94" s="28"/>
      <c r="D94" s="6"/>
    </row>
    <row r="95" spans="2:4" x14ac:dyDescent="0.2">
      <c r="B95" s="28"/>
      <c r="C95" s="28"/>
      <c r="D95" s="6"/>
    </row>
    <row r="96" spans="2:4" x14ac:dyDescent="0.2">
      <c r="B96" s="28"/>
      <c r="C96" s="28"/>
      <c r="D96" s="6"/>
    </row>
    <row r="97" spans="2:4" x14ac:dyDescent="0.2">
      <c r="B97" s="28"/>
      <c r="C97" s="28"/>
      <c r="D97" s="6"/>
    </row>
    <row r="98" spans="2:4" x14ac:dyDescent="0.2">
      <c r="B98" s="28"/>
      <c r="C98" s="28"/>
      <c r="D98" s="6"/>
    </row>
    <row r="99" spans="2:4" x14ac:dyDescent="0.2">
      <c r="B99" s="28"/>
      <c r="C99" s="28"/>
      <c r="D99" s="6"/>
    </row>
    <row r="100" spans="2:4" x14ac:dyDescent="0.2">
      <c r="B100" s="28"/>
      <c r="C100" s="28"/>
      <c r="D100" s="6"/>
    </row>
    <row r="101" spans="2:4" x14ac:dyDescent="0.2">
      <c r="B101" s="28"/>
      <c r="C101" s="28"/>
      <c r="D101" s="6"/>
    </row>
    <row r="102" spans="2:4" x14ac:dyDescent="0.2">
      <c r="B102" s="28"/>
      <c r="C102" s="28"/>
      <c r="D102" s="6"/>
    </row>
    <row r="103" spans="2:4" x14ac:dyDescent="0.2">
      <c r="B103" s="28"/>
      <c r="C103" s="28"/>
      <c r="D103" s="6"/>
    </row>
    <row r="104" spans="2:4" x14ac:dyDescent="0.2">
      <c r="B104" s="28"/>
      <c r="C104" s="28"/>
      <c r="D104" s="6"/>
    </row>
    <row r="105" spans="2:4" x14ac:dyDescent="0.2">
      <c r="B105" s="28"/>
      <c r="C105" s="28"/>
      <c r="D105" s="6"/>
    </row>
    <row r="106" spans="2:4" x14ac:dyDescent="0.2">
      <c r="B106" s="28"/>
      <c r="C106" s="28"/>
      <c r="D106" s="6"/>
    </row>
    <row r="107" spans="2:4" x14ac:dyDescent="0.2">
      <c r="B107" s="28"/>
      <c r="C107" s="28"/>
      <c r="D107" s="6"/>
    </row>
    <row r="108" spans="2:4" x14ac:dyDescent="0.2">
      <c r="B108" s="28"/>
      <c r="C108" s="28"/>
      <c r="D108" s="6"/>
    </row>
    <row r="109" spans="2:4" x14ac:dyDescent="0.2">
      <c r="B109" s="28"/>
      <c r="C109" s="28"/>
      <c r="D109" s="6"/>
    </row>
    <row r="110" spans="2:4" x14ac:dyDescent="0.2">
      <c r="B110" s="28"/>
      <c r="C110" s="28"/>
      <c r="D110" s="6"/>
    </row>
    <row r="111" spans="2:4" x14ac:dyDescent="0.2">
      <c r="B111" s="28"/>
      <c r="C111" s="28"/>
      <c r="D111" s="6"/>
    </row>
    <row r="112" spans="2:4" x14ac:dyDescent="0.2">
      <c r="B112" s="28"/>
      <c r="C112" s="28"/>
      <c r="D112" s="6"/>
    </row>
    <row r="113" spans="2:4" x14ac:dyDescent="0.2">
      <c r="B113" s="28"/>
      <c r="C113" s="28"/>
      <c r="D113" s="6"/>
    </row>
    <row r="114" spans="2:4" x14ac:dyDescent="0.2">
      <c r="B114" s="28"/>
      <c r="C114" s="28"/>
      <c r="D114" s="6"/>
    </row>
    <row r="115" spans="2:4" x14ac:dyDescent="0.2">
      <c r="B115" s="28"/>
      <c r="C115" s="28"/>
      <c r="D115" s="6"/>
    </row>
    <row r="116" spans="2:4" x14ac:dyDescent="0.2">
      <c r="B116" s="28"/>
      <c r="C116" s="28"/>
      <c r="D116" s="6"/>
    </row>
    <row r="117" spans="2:4" x14ac:dyDescent="0.2">
      <c r="B117" s="28"/>
      <c r="C117" s="28"/>
      <c r="D117" s="6"/>
    </row>
    <row r="118" spans="2:4" x14ac:dyDescent="0.2">
      <c r="B118" s="28"/>
      <c r="C118" s="28"/>
      <c r="D118" s="6"/>
    </row>
    <row r="119" spans="2:4" x14ac:dyDescent="0.2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tabSelected="1" zoomScale="85" workbookViewId="0">
      <selection activeCell="U9" sqref="U9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2" t="s">
        <v>78</v>
      </c>
      <c r="B1" s="63" t="s">
        <v>94</v>
      </c>
      <c r="C1" s="10"/>
      <c r="D1" s="10"/>
    </row>
    <row r="2" spans="1:4" ht="14.25" x14ac:dyDescent="0.2">
      <c r="A2" s="26" t="s">
        <v>119</v>
      </c>
      <c r="B2" s="130">
        <v>7.4723735478006148E-3</v>
      </c>
      <c r="C2" s="10"/>
      <c r="D2" s="10"/>
    </row>
    <row r="3" spans="1:4" ht="14.25" x14ac:dyDescent="0.2">
      <c r="A3" s="26" t="s">
        <v>118</v>
      </c>
      <c r="B3" s="130">
        <v>4.7369038921269757E-2</v>
      </c>
      <c r="C3" s="10"/>
      <c r="D3" s="10"/>
    </row>
    <row r="4" spans="1:4" ht="14.25" x14ac:dyDescent="0.2">
      <c r="A4" s="190" t="s">
        <v>89</v>
      </c>
      <c r="B4" s="131">
        <v>2.7420706234535186E-2</v>
      </c>
      <c r="C4" s="10"/>
      <c r="D4" s="10"/>
    </row>
    <row r="5" spans="1:4" ht="14.25" x14ac:dyDescent="0.2">
      <c r="A5" s="190" t="s">
        <v>17</v>
      </c>
      <c r="B5" s="131">
        <v>4.8836763432258623E-2</v>
      </c>
      <c r="C5" s="10"/>
      <c r="D5" s="10"/>
    </row>
    <row r="6" spans="1:4" ht="14.25" x14ac:dyDescent="0.2">
      <c r="A6" s="190" t="s">
        <v>16</v>
      </c>
      <c r="B6" s="131">
        <v>4.6460481099656281E-2</v>
      </c>
      <c r="C6" s="10"/>
      <c r="D6" s="10"/>
    </row>
    <row r="7" spans="1:4" ht="14.25" x14ac:dyDescent="0.2">
      <c r="A7" s="190" t="s">
        <v>90</v>
      </c>
      <c r="B7" s="131">
        <v>-1.9467471393649904E-2</v>
      </c>
      <c r="C7" s="10"/>
      <c r="D7" s="10"/>
    </row>
    <row r="8" spans="1:4" ht="14.25" x14ac:dyDescent="0.2">
      <c r="A8" s="190" t="s">
        <v>91</v>
      </c>
      <c r="B8" s="131">
        <v>-1.2500068714135448E-2</v>
      </c>
      <c r="C8" s="10"/>
      <c r="D8" s="10"/>
    </row>
    <row r="9" spans="1:4" ht="14.25" x14ac:dyDescent="0.2">
      <c r="A9" s="190" t="s">
        <v>92</v>
      </c>
      <c r="B9" s="131">
        <v>1.0739726027397261E-2</v>
      </c>
      <c r="C9" s="10"/>
      <c r="D9" s="10"/>
    </row>
    <row r="10" spans="1:4" ht="15" thickBot="1" x14ac:dyDescent="0.25">
      <c r="A10" s="212" t="s">
        <v>93</v>
      </c>
      <c r="B10" s="132">
        <v>3.3191743370453386E-2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3"/>
  <sheetViews>
    <sheetView zoomScale="70" zoomScaleNormal="70" workbookViewId="0">
      <selection activeCell="B25" sqref="B25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66" t="s">
        <v>54</v>
      </c>
      <c r="B1" s="166"/>
      <c r="C1" s="166"/>
      <c r="D1" s="166"/>
      <c r="E1" s="166"/>
      <c r="F1" s="166"/>
      <c r="G1" s="166"/>
      <c r="H1" s="166"/>
      <c r="I1" s="13"/>
    </row>
    <row r="2" spans="1:9" ht="30.75" thickBot="1" x14ac:dyDescent="0.25">
      <c r="A2" s="15" t="s">
        <v>55</v>
      </c>
      <c r="B2" s="16" t="s">
        <v>56</v>
      </c>
      <c r="C2" s="17" t="s">
        <v>57</v>
      </c>
      <c r="D2" s="17" t="s">
        <v>58</v>
      </c>
      <c r="E2" s="17" t="s">
        <v>59</v>
      </c>
      <c r="F2" s="17" t="s">
        <v>60</v>
      </c>
      <c r="G2" s="17" t="s">
        <v>61</v>
      </c>
      <c r="H2" s="18" t="s">
        <v>62</v>
      </c>
      <c r="I2" s="19"/>
    </row>
    <row r="3" spans="1:9" x14ac:dyDescent="0.2">
      <c r="A3" s="21">
        <v>1</v>
      </c>
      <c r="B3" s="197" t="s">
        <v>38</v>
      </c>
      <c r="C3" s="78">
        <v>29406847.710000001</v>
      </c>
      <c r="D3" s="79">
        <v>46475</v>
      </c>
      <c r="E3" s="78">
        <v>632.74551285637438</v>
      </c>
      <c r="F3" s="79">
        <v>100</v>
      </c>
      <c r="G3" s="198" t="s">
        <v>66</v>
      </c>
      <c r="H3" s="80" t="s">
        <v>7</v>
      </c>
      <c r="I3" s="19"/>
    </row>
    <row r="4" spans="1:9" x14ac:dyDescent="0.2">
      <c r="A4" s="21">
        <v>2</v>
      </c>
      <c r="B4" s="197" t="s">
        <v>52</v>
      </c>
      <c r="C4" s="78">
        <v>9809083.4399999995</v>
      </c>
      <c r="D4" s="79">
        <v>6408619</v>
      </c>
      <c r="E4" s="78">
        <v>1.5306079890222839</v>
      </c>
      <c r="F4" s="79">
        <v>1</v>
      </c>
      <c r="G4" s="197" t="s">
        <v>74</v>
      </c>
      <c r="H4" s="80" t="s">
        <v>3</v>
      </c>
      <c r="I4" s="19"/>
    </row>
    <row r="5" spans="1:9" ht="14.25" customHeight="1" x14ac:dyDescent="0.2">
      <c r="A5" s="21">
        <v>3</v>
      </c>
      <c r="B5" s="197" t="s">
        <v>53</v>
      </c>
      <c r="C5" s="78">
        <v>8571726.1600000001</v>
      </c>
      <c r="D5" s="79">
        <v>2074</v>
      </c>
      <c r="E5" s="78">
        <v>4132.9441465766631</v>
      </c>
      <c r="F5" s="79">
        <v>1000</v>
      </c>
      <c r="G5" s="197" t="s">
        <v>74</v>
      </c>
      <c r="H5" s="80" t="s">
        <v>3</v>
      </c>
      <c r="I5" s="19"/>
    </row>
    <row r="6" spans="1:9" x14ac:dyDescent="0.2">
      <c r="A6" s="21">
        <v>4</v>
      </c>
      <c r="B6" s="197" t="s">
        <v>39</v>
      </c>
      <c r="C6" s="78">
        <v>8054185.4400000004</v>
      </c>
      <c r="D6" s="79">
        <v>2075</v>
      </c>
      <c r="E6" s="78">
        <v>3881.5351518072293</v>
      </c>
      <c r="F6" s="79">
        <v>1000</v>
      </c>
      <c r="G6" s="199" t="s">
        <v>67</v>
      </c>
      <c r="H6" s="80" t="s">
        <v>1</v>
      </c>
      <c r="I6" s="19"/>
    </row>
    <row r="7" spans="1:9" ht="14.25" customHeight="1" x14ac:dyDescent="0.2">
      <c r="A7" s="21">
        <v>5</v>
      </c>
      <c r="B7" s="197" t="s">
        <v>40</v>
      </c>
      <c r="C7" s="78">
        <v>5356735.3101000004</v>
      </c>
      <c r="D7" s="79">
        <v>3564</v>
      </c>
      <c r="E7" s="78">
        <v>1503.0121521043773</v>
      </c>
      <c r="F7" s="79">
        <v>1000</v>
      </c>
      <c r="G7" s="197" t="s">
        <v>68</v>
      </c>
      <c r="H7" s="80" t="s">
        <v>8</v>
      </c>
      <c r="I7" s="19"/>
    </row>
    <row r="8" spans="1:9" x14ac:dyDescent="0.2">
      <c r="A8" s="21">
        <v>6</v>
      </c>
      <c r="B8" s="197" t="s">
        <v>41</v>
      </c>
      <c r="C8" s="78">
        <v>5091174.62</v>
      </c>
      <c r="D8" s="79">
        <v>4157</v>
      </c>
      <c r="E8" s="78">
        <v>1224.7232667789272</v>
      </c>
      <c r="F8" s="79">
        <v>1000</v>
      </c>
      <c r="G8" s="198" t="s">
        <v>66</v>
      </c>
      <c r="H8" s="80" t="s">
        <v>7</v>
      </c>
      <c r="I8" s="19"/>
    </row>
    <row r="9" spans="1:9" x14ac:dyDescent="0.2">
      <c r="A9" s="21">
        <v>7</v>
      </c>
      <c r="B9" s="197" t="s">
        <v>42</v>
      </c>
      <c r="C9" s="78">
        <v>4406022.92</v>
      </c>
      <c r="D9" s="79">
        <v>1256</v>
      </c>
      <c r="E9" s="78">
        <v>3507.9800318471339</v>
      </c>
      <c r="F9" s="79">
        <v>1000</v>
      </c>
      <c r="G9" s="200" t="s">
        <v>69</v>
      </c>
      <c r="H9" s="80" t="s">
        <v>5</v>
      </c>
      <c r="I9" s="19"/>
    </row>
    <row r="10" spans="1:9" x14ac:dyDescent="0.2">
      <c r="A10" s="21">
        <v>8</v>
      </c>
      <c r="B10" s="197" t="s">
        <v>43</v>
      </c>
      <c r="C10" s="78">
        <v>3540918.08</v>
      </c>
      <c r="D10" s="79">
        <v>678</v>
      </c>
      <c r="E10" s="78">
        <v>5222.5930383480827</v>
      </c>
      <c r="F10" s="79">
        <v>1000</v>
      </c>
      <c r="G10" s="200" t="s">
        <v>69</v>
      </c>
      <c r="H10" s="80" t="s">
        <v>5</v>
      </c>
      <c r="I10" s="19"/>
    </row>
    <row r="11" spans="1:9" x14ac:dyDescent="0.2">
      <c r="A11" s="21">
        <v>9</v>
      </c>
      <c r="B11" s="197" t="s">
        <v>44</v>
      </c>
      <c r="C11" s="78">
        <v>2662158.11</v>
      </c>
      <c r="D11" s="79">
        <v>10152</v>
      </c>
      <c r="E11" s="78">
        <v>262.2299162726556</v>
      </c>
      <c r="F11" s="79">
        <v>100</v>
      </c>
      <c r="G11" s="198" t="s">
        <v>66</v>
      </c>
      <c r="H11" s="80" t="s">
        <v>7</v>
      </c>
      <c r="I11" s="19"/>
    </row>
    <row r="12" spans="1:9" x14ac:dyDescent="0.2">
      <c r="A12" s="21">
        <v>10</v>
      </c>
      <c r="B12" s="197" t="s">
        <v>45</v>
      </c>
      <c r="C12" s="78">
        <v>1865681.14</v>
      </c>
      <c r="D12" s="79">
        <v>1454</v>
      </c>
      <c r="E12" s="78">
        <v>1283.1369601100412</v>
      </c>
      <c r="F12" s="79">
        <v>1000</v>
      </c>
      <c r="G12" s="201" t="s">
        <v>70</v>
      </c>
      <c r="H12" s="80" t="s">
        <v>6</v>
      </c>
      <c r="I12" s="19"/>
    </row>
    <row r="13" spans="1:9" x14ac:dyDescent="0.2">
      <c r="A13" s="21">
        <v>11</v>
      </c>
      <c r="B13" s="197" t="s">
        <v>46</v>
      </c>
      <c r="C13" s="78">
        <v>1763082.23</v>
      </c>
      <c r="D13" s="79">
        <v>574</v>
      </c>
      <c r="E13" s="78">
        <v>3071.5718292682927</v>
      </c>
      <c r="F13" s="79">
        <v>1000</v>
      </c>
      <c r="G13" s="199" t="s">
        <v>67</v>
      </c>
      <c r="H13" s="80" t="s">
        <v>1</v>
      </c>
      <c r="I13" s="19"/>
    </row>
    <row r="14" spans="1:9" x14ac:dyDescent="0.2">
      <c r="A14" s="21">
        <v>12</v>
      </c>
      <c r="B14" s="197" t="s">
        <v>47</v>
      </c>
      <c r="C14" s="78">
        <v>1465252.62</v>
      </c>
      <c r="D14" s="79">
        <v>1992</v>
      </c>
      <c r="E14" s="78">
        <v>735.56858433734942</v>
      </c>
      <c r="F14" s="79">
        <v>1000</v>
      </c>
      <c r="G14" s="199" t="s">
        <v>67</v>
      </c>
      <c r="H14" s="80" t="s">
        <v>1</v>
      </c>
      <c r="I14" s="19"/>
    </row>
    <row r="15" spans="1:9" x14ac:dyDescent="0.2">
      <c r="A15" s="21">
        <v>13</v>
      </c>
      <c r="B15" s="197" t="s">
        <v>48</v>
      </c>
      <c r="C15" s="78">
        <v>1271657.2</v>
      </c>
      <c r="D15" s="79">
        <v>366</v>
      </c>
      <c r="E15" s="78">
        <v>3474.4732240437156</v>
      </c>
      <c r="F15" s="79">
        <v>1000</v>
      </c>
      <c r="G15" s="199" t="s">
        <v>67</v>
      </c>
      <c r="H15" s="80" t="s">
        <v>1</v>
      </c>
      <c r="I15" s="19"/>
    </row>
    <row r="16" spans="1:9" x14ac:dyDescent="0.2">
      <c r="A16" s="21">
        <v>14</v>
      </c>
      <c r="B16" s="197" t="s">
        <v>49</v>
      </c>
      <c r="C16" s="78">
        <v>1100423.9301</v>
      </c>
      <c r="D16" s="79">
        <v>953</v>
      </c>
      <c r="E16" s="78">
        <v>1154.6945751311648</v>
      </c>
      <c r="F16" s="79">
        <v>1000</v>
      </c>
      <c r="G16" s="201" t="s">
        <v>71</v>
      </c>
      <c r="H16" s="80" t="s">
        <v>0</v>
      </c>
      <c r="I16" s="19"/>
    </row>
    <row r="17" spans="1:9" x14ac:dyDescent="0.2">
      <c r="A17" s="21">
        <v>15</v>
      </c>
      <c r="B17" s="197" t="s">
        <v>50</v>
      </c>
      <c r="C17" s="78">
        <v>823045.8</v>
      </c>
      <c r="D17" s="79">
        <v>7307</v>
      </c>
      <c r="E17" s="78">
        <v>112.63799096756536</v>
      </c>
      <c r="F17" s="79">
        <v>100</v>
      </c>
      <c r="G17" s="201" t="s">
        <v>72</v>
      </c>
      <c r="H17" s="80" t="s">
        <v>11</v>
      </c>
      <c r="I17" s="19"/>
    </row>
    <row r="18" spans="1:9" x14ac:dyDescent="0.2">
      <c r="A18" s="21">
        <v>16</v>
      </c>
      <c r="B18" s="197" t="s">
        <v>51</v>
      </c>
      <c r="C18" s="78">
        <v>321201.45990000002</v>
      </c>
      <c r="D18" s="79">
        <v>8840</v>
      </c>
      <c r="E18" s="78">
        <v>36.335006776018105</v>
      </c>
      <c r="F18" s="79">
        <v>100</v>
      </c>
      <c r="G18" s="197" t="s">
        <v>73</v>
      </c>
      <c r="H18" s="80" t="s">
        <v>12</v>
      </c>
      <c r="I18" s="19"/>
    </row>
    <row r="19" spans="1:9" ht="15" customHeight="1" thickBot="1" x14ac:dyDescent="0.25">
      <c r="A19" s="167" t="s">
        <v>65</v>
      </c>
      <c r="B19" s="168"/>
      <c r="C19" s="91">
        <f>SUM(C3:C18)</f>
        <v>85509196.170100003</v>
      </c>
      <c r="D19" s="92">
        <f>SUM(D3:D18)</f>
        <v>6500536</v>
      </c>
      <c r="E19" s="52" t="s">
        <v>4</v>
      </c>
      <c r="F19" s="52" t="s">
        <v>4</v>
      </c>
      <c r="G19" s="52" t="s">
        <v>4</v>
      </c>
      <c r="H19" s="53" t="s">
        <v>4</v>
      </c>
    </row>
    <row r="20" spans="1:9" ht="15" customHeight="1" x14ac:dyDescent="0.2">
      <c r="A20" s="170" t="s">
        <v>63</v>
      </c>
      <c r="B20" s="170"/>
      <c r="C20" s="170"/>
      <c r="D20" s="170"/>
      <c r="E20" s="170"/>
      <c r="F20" s="170"/>
      <c r="G20" s="170"/>
      <c r="H20" s="170"/>
    </row>
    <row r="21" spans="1:9" ht="15" customHeight="1" thickBot="1" x14ac:dyDescent="0.25">
      <c r="A21" s="169"/>
      <c r="B21" s="169"/>
      <c r="C21" s="169"/>
      <c r="D21" s="169"/>
      <c r="E21" s="169"/>
      <c r="F21" s="169"/>
      <c r="G21" s="169"/>
      <c r="H21" s="169"/>
    </row>
    <row r="23" spans="1:9" x14ac:dyDescent="0.2">
      <c r="B23" s="20" t="s">
        <v>64</v>
      </c>
      <c r="C23" s="23">
        <f>C19-SUM(C3:C12)</f>
        <v>6744663.2400000095</v>
      </c>
      <c r="D23" s="119">
        <f>C23/$C$19</f>
        <v>7.8876466416350377E-2</v>
      </c>
    </row>
    <row r="24" spans="1:9" x14ac:dyDescent="0.2">
      <c r="B24" s="77" t="str">
        <f>B3</f>
        <v>КІNТО-Klasychnyi</v>
      </c>
      <c r="C24" s="78">
        <f>C3</f>
        <v>29406847.710000001</v>
      </c>
      <c r="D24" s="119">
        <f>C24/$C$19</f>
        <v>0.34390274996273079</v>
      </c>
      <c r="H24" s="19"/>
    </row>
    <row r="25" spans="1:9" x14ac:dyDescent="0.2">
      <c r="B25" s="77" t="str">
        <f>B4</f>
        <v>OTP Fond Aktsii</v>
      </c>
      <c r="C25" s="78">
        <f>C4</f>
        <v>9809083.4399999995</v>
      </c>
      <c r="D25" s="119">
        <f t="shared" ref="D25:D33" si="0">C25/$C$19</f>
        <v>0.11471378377229959</v>
      </c>
      <c r="H25" s="19"/>
    </row>
    <row r="26" spans="1:9" x14ac:dyDescent="0.2">
      <c r="B26" s="77" t="str">
        <f t="shared" ref="B26:C33" si="1">B5</f>
        <v>OTP Klasychnyi'</v>
      </c>
      <c r="C26" s="78">
        <f t="shared" si="1"/>
        <v>8571726.1600000001</v>
      </c>
      <c r="D26" s="119">
        <f t="shared" si="0"/>
        <v>0.10024332520853792</v>
      </c>
      <c r="H26" s="19"/>
    </row>
    <row r="27" spans="1:9" x14ac:dyDescent="0.2">
      <c r="B27" s="77" t="str">
        <f t="shared" si="1"/>
        <v>UNIVER.UA/Myhailo Hrushevskyi: Fond Derzhavnykh Paperiv</v>
      </c>
      <c r="C27" s="78">
        <f t="shared" si="1"/>
        <v>8054185.4400000004</v>
      </c>
      <c r="D27" s="119">
        <f t="shared" si="0"/>
        <v>9.4190868359680671E-2</v>
      </c>
      <c r="H27" s="19"/>
    </row>
    <row r="28" spans="1:9" x14ac:dyDescent="0.2">
      <c r="B28" s="77" t="str">
        <f t="shared" si="1"/>
        <v>Sofiivskyi</v>
      </c>
      <c r="C28" s="78">
        <f t="shared" si="1"/>
        <v>5356735.3101000004</v>
      </c>
      <c r="D28" s="119">
        <f t="shared" si="0"/>
        <v>6.2645137014784497E-2</v>
      </c>
      <c r="H28" s="19"/>
    </row>
    <row r="29" spans="1:9" x14ac:dyDescent="0.2">
      <c r="B29" s="77" t="str">
        <f t="shared" si="1"/>
        <v>КІNTO-Ekviti</v>
      </c>
      <c r="C29" s="78">
        <f t="shared" si="1"/>
        <v>5091174.62</v>
      </c>
      <c r="D29" s="119">
        <f t="shared" si="0"/>
        <v>5.9539498066059834E-2</v>
      </c>
      <c r="H29" s="19"/>
    </row>
    <row r="30" spans="1:9" x14ac:dyDescent="0.2">
      <c r="B30" s="77" t="str">
        <f t="shared" si="1"/>
        <v>Altus – Depozyt</v>
      </c>
      <c r="C30" s="78">
        <f t="shared" si="1"/>
        <v>4406022.92</v>
      </c>
      <c r="D30" s="119">
        <f t="shared" si="0"/>
        <v>5.1526889707105603E-2</v>
      </c>
      <c r="H30" s="19"/>
    </row>
    <row r="31" spans="1:9" x14ac:dyDescent="0.2">
      <c r="B31" s="77" t="str">
        <f t="shared" si="1"/>
        <v>Altus – Zbalansovanyi</v>
      </c>
      <c r="C31" s="78">
        <f t="shared" si="1"/>
        <v>3540918.08</v>
      </c>
      <c r="D31" s="119">
        <f t="shared" si="0"/>
        <v>4.1409792614073862E-2</v>
      </c>
      <c r="H31" s="19"/>
    </row>
    <row r="32" spans="1:9" x14ac:dyDescent="0.2">
      <c r="B32" s="77" t="str">
        <f t="shared" si="1"/>
        <v>KINTO-Kaznacheiskyi</v>
      </c>
      <c r="C32" s="78">
        <f t="shared" si="1"/>
        <v>2662158.11</v>
      </c>
      <c r="D32" s="119">
        <f t="shared" si="0"/>
        <v>3.1133003574308846E-2</v>
      </c>
    </row>
    <row r="33" spans="2:4" x14ac:dyDescent="0.2">
      <c r="B33" s="77" t="str">
        <f t="shared" si="1"/>
        <v>VSI</v>
      </c>
      <c r="C33" s="78">
        <f t="shared" si="1"/>
        <v>1865681.14</v>
      </c>
      <c r="D33" s="119">
        <f t="shared" si="0"/>
        <v>2.1818485304068061E-2</v>
      </c>
    </row>
  </sheetData>
  <mergeCells count="4">
    <mergeCell ref="A1:H1"/>
    <mergeCell ref="A19:B19"/>
    <mergeCell ref="A21:H21"/>
    <mergeCell ref="A20:H20"/>
  </mergeCells>
  <phoneticPr fontId="12" type="noConversion"/>
  <hyperlinks>
    <hyperlink ref="H19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61"/>
  <sheetViews>
    <sheetView zoomScale="60" zoomScaleNormal="60" workbookViewId="0">
      <selection activeCell="E2" sqref="E2:K2"/>
    </sheetView>
  </sheetViews>
  <sheetFormatPr defaultRowHeight="14.25" x14ac:dyDescent="0.2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 x14ac:dyDescent="0.25">
      <c r="A1" s="172" t="s">
        <v>77</v>
      </c>
      <c r="B1" s="172"/>
      <c r="C1" s="172"/>
      <c r="D1" s="172"/>
      <c r="E1" s="172"/>
      <c r="F1" s="172"/>
      <c r="G1" s="172"/>
      <c r="H1" s="172"/>
      <c r="I1" s="172"/>
      <c r="J1" s="94"/>
    </row>
    <row r="2" spans="1:11" s="20" customFormat="1" ht="15.75" customHeight="1" thickBot="1" x14ac:dyDescent="0.25">
      <c r="A2" s="173" t="s">
        <v>55</v>
      </c>
      <c r="B2" s="95"/>
      <c r="C2" s="96"/>
      <c r="D2" s="97"/>
      <c r="E2" s="175" t="s">
        <v>105</v>
      </c>
      <c r="F2" s="175"/>
      <c r="G2" s="175"/>
      <c r="H2" s="175"/>
      <c r="I2" s="175"/>
      <c r="J2" s="175"/>
      <c r="K2" s="175"/>
    </row>
    <row r="3" spans="1:11" s="22" customFormat="1" ht="51.75" thickBot="1" x14ac:dyDescent="0.25">
      <c r="A3" s="174"/>
      <c r="B3" s="98" t="s">
        <v>78</v>
      </c>
      <c r="C3" s="203" t="s">
        <v>79</v>
      </c>
      <c r="D3" s="203" t="s">
        <v>80</v>
      </c>
      <c r="E3" s="17" t="s">
        <v>81</v>
      </c>
      <c r="F3" s="17" t="s">
        <v>82</v>
      </c>
      <c r="G3" s="17" t="s">
        <v>83</v>
      </c>
      <c r="H3" s="17" t="s">
        <v>87</v>
      </c>
      <c r="I3" s="18" t="s">
        <v>84</v>
      </c>
      <c r="J3" s="18" t="s">
        <v>85</v>
      </c>
      <c r="K3" s="204" t="s">
        <v>86</v>
      </c>
    </row>
    <row r="4" spans="1:11" s="20" customFormat="1" collapsed="1" x14ac:dyDescent="0.2">
      <c r="A4" s="21">
        <v>1</v>
      </c>
      <c r="B4" s="191" t="s">
        <v>38</v>
      </c>
      <c r="C4" s="138">
        <v>38118</v>
      </c>
      <c r="D4" s="138">
        <v>38182</v>
      </c>
      <c r="E4" s="139">
        <v>7.1166565436644458E-3</v>
      </c>
      <c r="F4" s="139">
        <v>7.4709382725228757E-3</v>
      </c>
      <c r="G4" s="139">
        <v>-1.0421474893203331E-2</v>
      </c>
      <c r="H4" s="139">
        <v>5.7895588072010007E-4</v>
      </c>
      <c r="I4" s="139">
        <v>1.7247705919834377E-2</v>
      </c>
      <c r="J4" s="140">
        <v>5.3274551285626037</v>
      </c>
      <c r="K4" s="112">
        <v>0.12523658239138657</v>
      </c>
    </row>
    <row r="5" spans="1:11" s="20" customFormat="1" collapsed="1" x14ac:dyDescent="0.2">
      <c r="A5" s="21">
        <v>2</v>
      </c>
      <c r="B5" s="191" t="s">
        <v>43</v>
      </c>
      <c r="C5" s="138">
        <v>38828</v>
      </c>
      <c r="D5" s="138">
        <v>39028</v>
      </c>
      <c r="E5" s="139">
        <v>2.8626258634143475E-3</v>
      </c>
      <c r="F5" s="139">
        <v>2.2971735890867651E-2</v>
      </c>
      <c r="G5" s="139">
        <v>5.3427775759601559E-2</v>
      </c>
      <c r="H5" s="139">
        <v>0.12305124929674416</v>
      </c>
      <c r="I5" s="139">
        <v>1.5418976265410667E-2</v>
      </c>
      <c r="J5" s="140">
        <v>4.2225930383481902</v>
      </c>
      <c r="K5" s="113">
        <v>0.13215067313497175</v>
      </c>
    </row>
    <row r="6" spans="1:11" s="20" customFormat="1" collapsed="1" x14ac:dyDescent="0.2">
      <c r="A6" s="21">
        <v>3</v>
      </c>
      <c r="B6" s="191" t="s">
        <v>46</v>
      </c>
      <c r="C6" s="138">
        <v>38919</v>
      </c>
      <c r="D6" s="138">
        <v>39092</v>
      </c>
      <c r="E6" s="139">
        <v>5.6535648903885738E-2</v>
      </c>
      <c r="F6" s="139">
        <v>6.2066217202519258E-2</v>
      </c>
      <c r="G6" s="139">
        <v>6.805310446338364E-2</v>
      </c>
      <c r="H6" s="139">
        <v>7.0442526382197723E-2</v>
      </c>
      <c r="I6" s="139">
        <v>6.6519237100234552E-2</v>
      </c>
      <c r="J6" s="140">
        <v>2.0715718292684375</v>
      </c>
      <c r="K6" s="113">
        <v>8.9137959964286528E-2</v>
      </c>
    </row>
    <row r="7" spans="1:11" s="20" customFormat="1" collapsed="1" x14ac:dyDescent="0.2">
      <c r="A7" s="21">
        <v>4</v>
      </c>
      <c r="B7" s="191" t="s">
        <v>47</v>
      </c>
      <c r="C7" s="138">
        <v>38919</v>
      </c>
      <c r="D7" s="138">
        <v>39092</v>
      </c>
      <c r="E7" s="139">
        <v>-3.9134796729426546E-2</v>
      </c>
      <c r="F7" s="139">
        <v>2.6706843120351209E-2</v>
      </c>
      <c r="G7" s="139">
        <v>-6.0622367912563702E-2</v>
      </c>
      <c r="H7" s="139">
        <v>-0.14661371529484013</v>
      </c>
      <c r="I7" s="139">
        <v>3.6126049187080067E-2</v>
      </c>
      <c r="J7" s="140">
        <v>-0.2644314156626385</v>
      </c>
      <c r="K7" s="113">
        <v>-2.3096960378656717E-2</v>
      </c>
    </row>
    <row r="8" spans="1:11" s="20" customFormat="1" collapsed="1" x14ac:dyDescent="0.2">
      <c r="A8" s="21">
        <v>5</v>
      </c>
      <c r="B8" s="191" t="s">
        <v>51</v>
      </c>
      <c r="C8" s="138">
        <v>38968</v>
      </c>
      <c r="D8" s="138">
        <v>39140</v>
      </c>
      <c r="E8" s="139">
        <v>-6.2262340767893498E-5</v>
      </c>
      <c r="F8" s="139" t="s">
        <v>135</v>
      </c>
      <c r="G8" s="139">
        <v>-0.2675036137808231</v>
      </c>
      <c r="H8" s="139">
        <v>-0.27724109153678633</v>
      </c>
      <c r="I8" s="139">
        <v>-6.2262340767893498E-5</v>
      </c>
      <c r="J8" s="140">
        <v>-0.63664993223981647</v>
      </c>
      <c r="K8" s="113">
        <v>-7.4860227568614213E-2</v>
      </c>
    </row>
    <row r="9" spans="1:11" s="20" customFormat="1" collapsed="1" x14ac:dyDescent="0.2">
      <c r="A9" s="21">
        <v>6</v>
      </c>
      <c r="B9" s="137" t="s">
        <v>88</v>
      </c>
      <c r="C9" s="138">
        <v>39413</v>
      </c>
      <c r="D9" s="138">
        <v>39589</v>
      </c>
      <c r="E9" s="139" t="s">
        <v>135</v>
      </c>
      <c r="F9" s="139">
        <v>4.3663878546091217E-2</v>
      </c>
      <c r="G9" s="139">
        <v>8.6772061692023783E-2</v>
      </c>
      <c r="H9" s="139">
        <v>0.18277655385439906</v>
      </c>
      <c r="I9" s="139">
        <v>3.0426519317235501E-2</v>
      </c>
      <c r="J9" s="140">
        <v>3.1329441465768664</v>
      </c>
      <c r="K9" s="113">
        <v>0.1280033838983996</v>
      </c>
    </row>
    <row r="10" spans="1:11" s="20" customFormat="1" collapsed="1" x14ac:dyDescent="0.2">
      <c r="A10" s="21">
        <v>7</v>
      </c>
      <c r="B10" s="191" t="s">
        <v>49</v>
      </c>
      <c r="C10" s="138">
        <v>39429</v>
      </c>
      <c r="D10" s="138">
        <v>39618</v>
      </c>
      <c r="E10" s="139">
        <v>1.509107998011805E-2</v>
      </c>
      <c r="F10" s="139">
        <v>1.5029517124902636E-2</v>
      </c>
      <c r="G10" s="139">
        <v>2.3468056865178388E-2</v>
      </c>
      <c r="H10" s="139">
        <v>-6.1004351848118032E-2</v>
      </c>
      <c r="I10" s="139">
        <v>1.5945857892127879E-2</v>
      </c>
      <c r="J10" s="140">
        <v>0.15469457513117146</v>
      </c>
      <c r="K10" s="113">
        <v>1.2368084970710846E-2</v>
      </c>
    </row>
    <row r="11" spans="1:11" s="20" customFormat="1" collapsed="1" x14ac:dyDescent="0.2">
      <c r="A11" s="21">
        <v>8</v>
      </c>
      <c r="B11" s="191" t="s">
        <v>50</v>
      </c>
      <c r="C11" s="138">
        <v>39560</v>
      </c>
      <c r="D11" s="138">
        <v>39770</v>
      </c>
      <c r="E11" s="139">
        <v>4.1504873838600576E-2</v>
      </c>
      <c r="F11" s="139">
        <v>9.9878540687238226E-2</v>
      </c>
      <c r="G11" s="139">
        <v>7.6026813147331618E-2</v>
      </c>
      <c r="H11" s="139">
        <v>5.8771646225471041E-2</v>
      </c>
      <c r="I11" s="139">
        <v>8.0179663123166378E-2</v>
      </c>
      <c r="J11" s="140">
        <v>0.1263799096756093</v>
      </c>
      <c r="K11" s="113">
        <v>1.0601624405068844E-2</v>
      </c>
    </row>
    <row r="12" spans="1:11" s="20" customFormat="1" collapsed="1" x14ac:dyDescent="0.2">
      <c r="A12" s="21">
        <v>9</v>
      </c>
      <c r="B12" s="191" t="s">
        <v>41</v>
      </c>
      <c r="C12" s="138">
        <v>39884</v>
      </c>
      <c r="D12" s="138">
        <v>40001</v>
      </c>
      <c r="E12" s="139">
        <v>4.4010561300389384E-2</v>
      </c>
      <c r="F12" s="139">
        <v>4.5582511461304209E-2</v>
      </c>
      <c r="G12" s="139">
        <v>-2.8604884870673586E-2</v>
      </c>
      <c r="H12" s="139">
        <v>-4.1019941341049693E-2</v>
      </c>
      <c r="I12" s="139">
        <v>4.8661765936531154E-2</v>
      </c>
      <c r="J12" s="140">
        <v>0.22472326677872356</v>
      </c>
      <c r="K12" s="113">
        <v>1.9212828382493941E-2</v>
      </c>
    </row>
    <row r="13" spans="1:11" s="20" customFormat="1" collapsed="1" x14ac:dyDescent="0.2">
      <c r="A13" s="21">
        <v>10</v>
      </c>
      <c r="B13" s="137" t="s">
        <v>52</v>
      </c>
      <c r="C13" s="138">
        <v>40253</v>
      </c>
      <c r="D13" s="138">
        <v>40366</v>
      </c>
      <c r="E13" s="139" t="s">
        <v>135</v>
      </c>
      <c r="F13" s="139">
        <v>6.8235649946298604E-2</v>
      </c>
      <c r="G13" s="139">
        <v>4.988251587270498E-2</v>
      </c>
      <c r="H13" s="139">
        <v>8.4405315876649567E-2</v>
      </c>
      <c r="I13" s="139">
        <v>7.680049612119455E-2</v>
      </c>
      <c r="J13" s="140">
        <v>0.53060798902229078</v>
      </c>
      <c r="K13" s="113">
        <v>4.5087878145592564E-2</v>
      </c>
    </row>
    <row r="14" spans="1:11" s="20" customFormat="1" x14ac:dyDescent="0.2">
      <c r="A14" s="21">
        <v>11</v>
      </c>
      <c r="B14" s="191" t="s">
        <v>40</v>
      </c>
      <c r="C14" s="138">
        <v>40114</v>
      </c>
      <c r="D14" s="138">
        <v>40401</v>
      </c>
      <c r="E14" s="139">
        <v>4.523482784008559E-2</v>
      </c>
      <c r="F14" s="139">
        <v>6.0853761530890838E-2</v>
      </c>
      <c r="G14" s="139">
        <v>6.0272457103671684E-2</v>
      </c>
      <c r="H14" s="139">
        <v>4.5418523481794537E-2</v>
      </c>
      <c r="I14" s="139">
        <v>5.6032820227123636E-2</v>
      </c>
      <c r="J14" s="140">
        <v>0.50301215210439865</v>
      </c>
      <c r="K14" s="113">
        <v>4.3561745891302905E-2</v>
      </c>
    </row>
    <row r="15" spans="1:11" s="20" customFormat="1" x14ac:dyDescent="0.2">
      <c r="A15" s="21">
        <v>12</v>
      </c>
      <c r="B15" s="191" t="s">
        <v>42</v>
      </c>
      <c r="C15" s="138">
        <v>40226</v>
      </c>
      <c r="D15" s="138">
        <v>40430</v>
      </c>
      <c r="E15" s="139">
        <v>-9.8816177359384305E-4</v>
      </c>
      <c r="F15" s="139">
        <v>2.2264273378225452E-2</v>
      </c>
      <c r="G15" s="139">
        <v>3.4672413134391622E-2</v>
      </c>
      <c r="H15" s="139">
        <v>6.6881473392523816E-2</v>
      </c>
      <c r="I15" s="139">
        <v>2.1127097818920193E-2</v>
      </c>
      <c r="J15" s="140">
        <v>2.5079800318470786</v>
      </c>
      <c r="K15" s="113">
        <v>0.14160384385146463</v>
      </c>
    </row>
    <row r="16" spans="1:11" s="20" customFormat="1" x14ac:dyDescent="0.2">
      <c r="A16" s="21">
        <v>13</v>
      </c>
      <c r="B16" s="191" t="s">
        <v>48</v>
      </c>
      <c r="C16" s="138">
        <v>40427</v>
      </c>
      <c r="D16" s="138">
        <v>40543</v>
      </c>
      <c r="E16" s="139">
        <v>6.0336538814376839E-2</v>
      </c>
      <c r="F16" s="139">
        <v>6.8371300455386974E-2</v>
      </c>
      <c r="G16" s="139">
        <v>0.11454491273710787</v>
      </c>
      <c r="H16" s="139">
        <v>0.18627014933804853</v>
      </c>
      <c r="I16" s="139">
        <v>7.3225237395254883E-2</v>
      </c>
      <c r="J16" s="140">
        <v>2.474473224043789</v>
      </c>
      <c r="K16" s="113">
        <v>0.14552119788970885</v>
      </c>
    </row>
    <row r="17" spans="1:12" s="20" customFormat="1" collapsed="1" x14ac:dyDescent="0.2">
      <c r="A17" s="21">
        <v>14</v>
      </c>
      <c r="B17" s="191" t="s">
        <v>45</v>
      </c>
      <c r="C17" s="138">
        <v>40444</v>
      </c>
      <c r="D17" s="138">
        <v>40638</v>
      </c>
      <c r="E17" s="139">
        <v>-2.634758578512697E-3</v>
      </c>
      <c r="F17" s="139">
        <v>8.9326783396781462E-3</v>
      </c>
      <c r="G17" s="139">
        <v>-2.5462458418329392E-3</v>
      </c>
      <c r="H17" s="139">
        <v>-5.1752842649862352E-2</v>
      </c>
      <c r="I17" s="139">
        <v>2.109002116548675E-2</v>
      </c>
      <c r="J17" s="140">
        <v>0.28313696011004419</v>
      </c>
      <c r="K17" s="113">
        <v>2.8385991382854359E-2</v>
      </c>
    </row>
    <row r="18" spans="1:12" s="20" customFormat="1" collapsed="1" x14ac:dyDescent="0.2">
      <c r="A18" s="21">
        <v>15</v>
      </c>
      <c r="B18" s="191" t="s">
        <v>39</v>
      </c>
      <c r="C18" s="138">
        <v>40427</v>
      </c>
      <c r="D18" s="138">
        <v>40708</v>
      </c>
      <c r="E18" s="139">
        <v>3.7661275618250611E-2</v>
      </c>
      <c r="F18" s="139">
        <v>5.8449408428890681E-2</v>
      </c>
      <c r="G18" s="139">
        <v>8.0591597534359183E-2</v>
      </c>
      <c r="H18" s="139">
        <v>0.15105597609472721</v>
      </c>
      <c r="I18" s="139">
        <v>6.7445932851957657E-2</v>
      </c>
      <c r="J18" s="140">
        <v>2.8815351518073102</v>
      </c>
      <c r="K18" s="113">
        <v>0.16838103071806776</v>
      </c>
    </row>
    <row r="19" spans="1:12" s="20" customFormat="1" collapsed="1" x14ac:dyDescent="0.2">
      <c r="A19" s="21">
        <v>16</v>
      </c>
      <c r="B19" s="191" t="s">
        <v>44</v>
      </c>
      <c r="C19" s="138">
        <v>41026</v>
      </c>
      <c r="D19" s="138">
        <v>41242</v>
      </c>
      <c r="E19" s="139">
        <v>7.0948367466086237E-2</v>
      </c>
      <c r="F19" s="139">
        <v>0.11818827692069167</v>
      </c>
      <c r="G19" s="139">
        <v>8.7415129773951161E-2</v>
      </c>
      <c r="H19" s="139">
        <v>0.13656366687439059</v>
      </c>
      <c r="I19" s="139">
        <v>0.1239215094085242</v>
      </c>
      <c r="J19" s="140">
        <v>1.6222991627265575</v>
      </c>
      <c r="K19" s="113">
        <v>0.14217568706531147</v>
      </c>
    </row>
    <row r="20" spans="1:12" s="20" customFormat="1" ht="15.75" thickBot="1" x14ac:dyDescent="0.25">
      <c r="A20" s="136"/>
      <c r="B20" s="202" t="s">
        <v>75</v>
      </c>
      <c r="C20" s="142" t="s">
        <v>4</v>
      </c>
      <c r="D20" s="142" t="s">
        <v>4</v>
      </c>
      <c r="E20" s="143">
        <f>AVERAGE(E4:E19)</f>
        <v>2.4177319767612202E-2</v>
      </c>
      <c r="F20" s="143">
        <f>AVERAGE(F4:F19)</f>
        <v>4.8577702087057313E-2</v>
      </c>
      <c r="G20" s="143">
        <f>AVERAGE(G4:G19)</f>
        <v>2.2839265674038052E-2</v>
      </c>
      <c r="H20" s="143">
        <f>AVERAGE(H4:H19)</f>
        <v>3.3036505876688112E-2</v>
      </c>
      <c r="I20" s="143">
        <f>AVERAGE(I4:I19)</f>
        <v>4.6881664211832159E-2</v>
      </c>
      <c r="J20" s="142" t="s">
        <v>4</v>
      </c>
      <c r="K20" s="143">
        <f>AVERAGE(K4:K19)</f>
        <v>7.0841957759021856E-2</v>
      </c>
      <c r="L20" s="144"/>
    </row>
    <row r="21" spans="1:12" s="20" customFormat="1" x14ac:dyDescent="0.2">
      <c r="A21" s="176" t="s">
        <v>76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</row>
    <row r="22" spans="1:12" s="20" customFormat="1" ht="15" collapsed="1" thickBot="1" x14ac:dyDescent="0.25">
      <c r="A22" s="171"/>
      <c r="B22" s="171"/>
      <c r="C22" s="171"/>
      <c r="D22" s="171"/>
      <c r="E22" s="171"/>
      <c r="F22" s="171"/>
      <c r="G22" s="171"/>
      <c r="H22" s="171"/>
      <c r="I22" s="157"/>
      <c r="J22" s="157"/>
      <c r="K22" s="157"/>
    </row>
    <row r="23" spans="1:12" s="20" customFormat="1" collapsed="1" x14ac:dyDescent="0.2">
      <c r="E23" s="101"/>
      <c r="J23" s="19"/>
    </row>
    <row r="24" spans="1:12" s="20" customFormat="1" collapsed="1" x14ac:dyDescent="0.2">
      <c r="E24" s="102"/>
      <c r="J24" s="19"/>
    </row>
    <row r="25" spans="1:12" s="20" customFormat="1" x14ac:dyDescent="0.2">
      <c r="E25" s="101"/>
      <c r="F25" s="101"/>
      <c r="J25" s="19"/>
    </row>
    <row r="26" spans="1:12" s="20" customFormat="1" collapsed="1" x14ac:dyDescent="0.2">
      <c r="E26" s="102"/>
      <c r="I26" s="102"/>
      <c r="J26" s="19"/>
    </row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collapsed="1" x14ac:dyDescent="0.2"/>
    <row r="40" spans="3:8" s="20" customFormat="1" x14ac:dyDescent="0.2"/>
    <row r="41" spans="3:8" s="20" customFormat="1" x14ac:dyDescent="0.2"/>
    <row r="42" spans="3:8" s="28" customFormat="1" x14ac:dyDescent="0.2">
      <c r="C42" s="29"/>
      <c r="D42" s="29"/>
      <c r="E42" s="30"/>
      <c r="F42" s="30"/>
      <c r="G42" s="30"/>
      <c r="H42" s="30"/>
    </row>
    <row r="43" spans="3:8" s="28" customFormat="1" x14ac:dyDescent="0.2">
      <c r="C43" s="29"/>
      <c r="D43" s="29"/>
      <c r="E43" s="30"/>
      <c r="F43" s="30"/>
      <c r="G43" s="30"/>
      <c r="H43" s="30"/>
    </row>
    <row r="44" spans="3:8" s="28" customFormat="1" x14ac:dyDescent="0.2">
      <c r="C44" s="29"/>
      <c r="D44" s="29"/>
      <c r="E44" s="30"/>
      <c r="F44" s="30"/>
      <c r="G44" s="30"/>
      <c r="H44" s="30"/>
    </row>
    <row r="45" spans="3:8" s="28" customFormat="1" x14ac:dyDescent="0.2">
      <c r="C45" s="29"/>
      <c r="D45" s="29"/>
      <c r="E45" s="30"/>
      <c r="F45" s="30"/>
      <c r="G45" s="30"/>
      <c r="H45" s="30"/>
    </row>
    <row r="46" spans="3:8" s="28" customFormat="1" x14ac:dyDescent="0.2">
      <c r="C46" s="29"/>
      <c r="D46" s="29"/>
      <c r="E46" s="30"/>
      <c r="F46" s="30"/>
      <c r="G46" s="30"/>
      <c r="H46" s="30"/>
    </row>
    <row r="47" spans="3:8" s="28" customFormat="1" x14ac:dyDescent="0.2">
      <c r="C47" s="29"/>
      <c r="D47" s="29"/>
      <c r="E47" s="30"/>
      <c r="F47" s="30"/>
      <c r="G47" s="30"/>
      <c r="H47" s="30"/>
    </row>
    <row r="48" spans="3:8" s="28" customFormat="1" x14ac:dyDescent="0.2">
      <c r="C48" s="29"/>
      <c r="D48" s="29"/>
      <c r="E48" s="30"/>
      <c r="F48" s="30"/>
      <c r="G48" s="30"/>
      <c r="H48" s="30"/>
    </row>
    <row r="49" spans="3:8" s="28" customFormat="1" x14ac:dyDescent="0.2">
      <c r="C49" s="29"/>
      <c r="D49" s="29"/>
      <c r="E49" s="30"/>
      <c r="F49" s="30"/>
      <c r="G49" s="30"/>
      <c r="H49" s="30"/>
    </row>
    <row r="50" spans="3:8" s="28" customFormat="1" x14ac:dyDescent="0.2">
      <c r="C50" s="29"/>
      <c r="D50" s="29"/>
      <c r="E50" s="30"/>
      <c r="F50" s="30"/>
      <c r="G50" s="30"/>
      <c r="H50" s="30"/>
    </row>
    <row r="51" spans="3:8" s="28" customFormat="1" x14ac:dyDescent="0.2">
      <c r="C51" s="29"/>
      <c r="D51" s="29"/>
      <c r="E51" s="30"/>
      <c r="F51" s="30"/>
      <c r="G51" s="30"/>
      <c r="H51" s="30"/>
    </row>
    <row r="52" spans="3:8" s="28" customFormat="1" x14ac:dyDescent="0.2">
      <c r="C52" s="29"/>
      <c r="D52" s="29"/>
      <c r="E52" s="30"/>
      <c r="F52" s="30"/>
      <c r="G52" s="30"/>
      <c r="H52" s="30"/>
    </row>
    <row r="53" spans="3:8" s="28" customFormat="1" x14ac:dyDescent="0.2">
      <c r="C53" s="29"/>
      <c r="D53" s="29"/>
      <c r="E53" s="30"/>
      <c r="F53" s="30"/>
      <c r="G53" s="30"/>
      <c r="H53" s="30"/>
    </row>
    <row r="54" spans="3:8" s="28" customFormat="1" x14ac:dyDescent="0.2">
      <c r="C54" s="29"/>
      <c r="D54" s="29"/>
      <c r="E54" s="30"/>
      <c r="F54" s="30"/>
      <c r="G54" s="30"/>
      <c r="H54" s="30"/>
    </row>
    <row r="55" spans="3:8" s="28" customFormat="1" x14ac:dyDescent="0.2">
      <c r="C55" s="29"/>
      <c r="D55" s="29"/>
      <c r="E55" s="30"/>
      <c r="F55" s="30"/>
      <c r="G55" s="30"/>
      <c r="H55" s="30"/>
    </row>
    <row r="56" spans="3:8" s="28" customFormat="1" x14ac:dyDescent="0.2">
      <c r="C56" s="29"/>
      <c r="D56" s="29"/>
      <c r="E56" s="30"/>
      <c r="F56" s="30"/>
      <c r="G56" s="30"/>
      <c r="H56" s="30"/>
    </row>
    <row r="57" spans="3:8" s="28" customFormat="1" x14ac:dyDescent="0.2">
      <c r="C57" s="29"/>
      <c r="D57" s="29"/>
      <c r="E57" s="30"/>
      <c r="F57" s="30"/>
      <c r="G57" s="30"/>
      <c r="H57" s="30"/>
    </row>
    <row r="58" spans="3:8" s="28" customFormat="1" x14ac:dyDescent="0.2">
      <c r="C58" s="29"/>
      <c r="D58" s="29"/>
      <c r="E58" s="30"/>
      <c r="F58" s="30"/>
      <c r="G58" s="30"/>
      <c r="H58" s="30"/>
    </row>
    <row r="59" spans="3:8" s="28" customFormat="1" x14ac:dyDescent="0.2">
      <c r="C59" s="29"/>
      <c r="D59" s="29"/>
      <c r="E59" s="30"/>
      <c r="F59" s="30"/>
      <c r="G59" s="30"/>
      <c r="H59" s="30"/>
    </row>
    <row r="60" spans="3:8" s="28" customFormat="1" x14ac:dyDescent="0.2">
      <c r="C60" s="29"/>
      <c r="D60" s="29"/>
      <c r="E60" s="30"/>
      <c r="F60" s="30"/>
      <c r="G60" s="30"/>
      <c r="H60" s="30"/>
    </row>
    <row r="61" spans="3:8" s="28" customFormat="1" x14ac:dyDescent="0.2">
      <c r="C61" s="29"/>
      <c r="D61" s="29"/>
      <c r="E61" s="30"/>
      <c r="F61" s="30"/>
      <c r="G61" s="30"/>
      <c r="H61" s="30"/>
    </row>
  </sheetData>
  <mergeCells count="5">
    <mergeCell ref="A22:H22"/>
    <mergeCell ref="A1:I1"/>
    <mergeCell ref="A2:A3"/>
    <mergeCell ref="E2:K2"/>
    <mergeCell ref="A21:K21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70"/>
  <sheetViews>
    <sheetView zoomScale="60" zoomScaleNormal="60" workbookViewId="0">
      <selection activeCell="O25" sqref="O25:O26"/>
    </sheetView>
  </sheetViews>
  <sheetFormatPr defaultRowHeight="14.25" x14ac:dyDescent="0.2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 x14ac:dyDescent="0.25">
      <c r="A1" s="172" t="s">
        <v>134</v>
      </c>
      <c r="B1" s="172"/>
      <c r="C1" s="172"/>
      <c r="D1" s="172"/>
      <c r="E1" s="172"/>
      <c r="F1" s="172"/>
      <c r="G1" s="172"/>
    </row>
    <row r="2" spans="1:8" ht="15.75" customHeight="1" thickBot="1" x14ac:dyDescent="0.25">
      <c r="A2" s="218" t="s">
        <v>102</v>
      </c>
      <c r="B2" s="83"/>
      <c r="C2" s="210" t="s">
        <v>109</v>
      </c>
      <c r="D2" s="211"/>
      <c r="E2" s="210" t="s">
        <v>110</v>
      </c>
      <c r="F2" s="211"/>
      <c r="G2" s="84"/>
    </row>
    <row r="3" spans="1:8" ht="45.75" thickBot="1" x14ac:dyDescent="0.25">
      <c r="A3" s="219"/>
      <c r="B3" s="213" t="s">
        <v>78</v>
      </c>
      <c r="C3" s="98" t="s">
        <v>111</v>
      </c>
      <c r="D3" s="98" t="s">
        <v>112</v>
      </c>
      <c r="E3" s="98" t="s">
        <v>113</v>
      </c>
      <c r="F3" s="98" t="s">
        <v>112</v>
      </c>
      <c r="G3" s="18" t="s">
        <v>114</v>
      </c>
    </row>
    <row r="4" spans="1:8" ht="15" customHeight="1" x14ac:dyDescent="0.2">
      <c r="A4" s="21">
        <v>1</v>
      </c>
      <c r="B4" s="35" t="s">
        <v>45</v>
      </c>
      <c r="C4" s="36">
        <v>100.56657999999986</v>
      </c>
      <c r="D4" s="89">
        <v>5.6974534276120779E-2</v>
      </c>
      <c r="E4" s="37">
        <v>82</v>
      </c>
      <c r="F4" s="89">
        <v>5.9766763848396499E-2</v>
      </c>
      <c r="G4" s="38">
        <v>104.98393200168898</v>
      </c>
      <c r="H4" s="49"/>
    </row>
    <row r="5" spans="1:8" ht="14.25" customHeight="1" x14ac:dyDescent="0.2">
      <c r="A5" s="21">
        <v>2</v>
      </c>
      <c r="B5" s="35" t="s">
        <v>47</v>
      </c>
      <c r="C5" s="36">
        <v>42.902820000000069</v>
      </c>
      <c r="D5" s="89">
        <v>3.0163339566680481E-2</v>
      </c>
      <c r="E5" s="37">
        <v>134</v>
      </c>
      <c r="F5" s="89">
        <v>7.2120559741657694E-2</v>
      </c>
      <c r="G5" s="38">
        <v>103.5366651646107</v>
      </c>
      <c r="H5" s="49"/>
    </row>
    <row r="6" spans="1:8" x14ac:dyDescent="0.2">
      <c r="A6" s="21">
        <v>3</v>
      </c>
      <c r="B6" s="35" t="s">
        <v>44</v>
      </c>
      <c r="C6" s="36">
        <v>212.84688999999969</v>
      </c>
      <c r="D6" s="89">
        <v>8.6900712437841879E-2</v>
      </c>
      <c r="E6" s="37">
        <v>149</v>
      </c>
      <c r="F6" s="89">
        <v>1.4895531340597821E-2</v>
      </c>
      <c r="G6" s="38">
        <v>39.742260860070068</v>
      </c>
    </row>
    <row r="7" spans="1:8" x14ac:dyDescent="0.2">
      <c r="A7" s="21">
        <v>4</v>
      </c>
      <c r="B7" s="35" t="s">
        <v>39</v>
      </c>
      <c r="C7" s="36">
        <v>292.32169000000039</v>
      </c>
      <c r="D7" s="89">
        <v>3.7661275618243159E-2</v>
      </c>
      <c r="E7" s="37">
        <v>0</v>
      </c>
      <c r="F7" s="89">
        <v>0</v>
      </c>
      <c r="G7" s="38">
        <v>0</v>
      </c>
    </row>
    <row r="8" spans="1:8" x14ac:dyDescent="0.2">
      <c r="A8" s="21">
        <v>5</v>
      </c>
      <c r="B8" s="35" t="s">
        <v>40</v>
      </c>
      <c r="C8" s="36">
        <v>231.82445999999993</v>
      </c>
      <c r="D8" s="89">
        <v>4.5234827840073828E-2</v>
      </c>
      <c r="E8" s="37">
        <v>0</v>
      </c>
      <c r="F8" s="89">
        <v>0</v>
      </c>
      <c r="G8" s="38">
        <v>0</v>
      </c>
    </row>
    <row r="9" spans="1:8" x14ac:dyDescent="0.2">
      <c r="A9" s="21">
        <v>6</v>
      </c>
      <c r="B9" s="35" t="s">
        <v>41</v>
      </c>
      <c r="C9" s="36">
        <v>214.61991000000015</v>
      </c>
      <c r="D9" s="89">
        <v>4.4010561300562162E-2</v>
      </c>
      <c r="E9" s="37">
        <v>0</v>
      </c>
      <c r="F9" s="89">
        <v>0</v>
      </c>
      <c r="G9" s="38">
        <v>0</v>
      </c>
    </row>
    <row r="10" spans="1:8" x14ac:dyDescent="0.2">
      <c r="A10" s="21">
        <v>7</v>
      </c>
      <c r="B10" s="35" t="s">
        <v>48</v>
      </c>
      <c r="C10" s="36">
        <v>72.361359999999877</v>
      </c>
      <c r="D10" s="89">
        <v>6.0336538814309455E-2</v>
      </c>
      <c r="E10" s="37">
        <v>0</v>
      </c>
      <c r="F10" s="89">
        <v>0</v>
      </c>
      <c r="G10" s="38">
        <v>0</v>
      </c>
      <c r="H10" s="49"/>
    </row>
    <row r="11" spans="1:8" x14ac:dyDescent="0.2">
      <c r="A11" s="21">
        <v>8</v>
      </c>
      <c r="B11" s="35" t="s">
        <v>50</v>
      </c>
      <c r="C11" s="36">
        <v>32.799090000000085</v>
      </c>
      <c r="D11" s="89">
        <v>4.1504873838702959E-2</v>
      </c>
      <c r="E11" s="37">
        <v>0</v>
      </c>
      <c r="F11" s="89">
        <v>0</v>
      </c>
      <c r="G11" s="38">
        <v>0</v>
      </c>
    </row>
    <row r="12" spans="1:8" x14ac:dyDescent="0.2">
      <c r="A12" s="21">
        <v>9</v>
      </c>
      <c r="B12" s="35" t="s">
        <v>49</v>
      </c>
      <c r="C12" s="36">
        <v>16.35969999999995</v>
      </c>
      <c r="D12" s="89">
        <v>1.5091079980095682E-2</v>
      </c>
      <c r="E12" s="37">
        <v>0</v>
      </c>
      <c r="F12" s="89">
        <v>0</v>
      </c>
      <c r="G12" s="38">
        <v>0</v>
      </c>
    </row>
    <row r="13" spans="1:8" x14ac:dyDescent="0.2">
      <c r="A13" s="21">
        <v>10</v>
      </c>
      <c r="B13" s="35" t="s">
        <v>43</v>
      </c>
      <c r="C13" s="36">
        <v>10.10739000000013</v>
      </c>
      <c r="D13" s="89">
        <v>2.8626258634104596E-3</v>
      </c>
      <c r="E13" s="37">
        <v>0</v>
      </c>
      <c r="F13" s="89">
        <v>0</v>
      </c>
      <c r="G13" s="38">
        <v>0</v>
      </c>
    </row>
    <row r="14" spans="1:8" x14ac:dyDescent="0.2">
      <c r="A14" s="21">
        <v>11</v>
      </c>
      <c r="B14" s="35" t="s">
        <v>51</v>
      </c>
      <c r="C14" s="36">
        <v>-0.02</v>
      </c>
      <c r="D14" s="89">
        <v>-6.2262340773328888E-5</v>
      </c>
      <c r="E14" s="37">
        <v>0</v>
      </c>
      <c r="F14" s="89">
        <v>0</v>
      </c>
      <c r="G14" s="38">
        <v>0</v>
      </c>
    </row>
    <row r="15" spans="1:8" x14ac:dyDescent="0.2">
      <c r="A15" s="21">
        <v>12</v>
      </c>
      <c r="B15" s="35" t="s">
        <v>42</v>
      </c>
      <c r="C15" s="36">
        <v>-4.3581699999999257</v>
      </c>
      <c r="D15" s="89">
        <v>-9.8816177356681107E-4</v>
      </c>
      <c r="E15" s="37">
        <v>0</v>
      </c>
      <c r="F15" s="89">
        <v>0</v>
      </c>
      <c r="G15" s="38">
        <v>0</v>
      </c>
    </row>
    <row r="16" spans="1:8" x14ac:dyDescent="0.2">
      <c r="A16" s="21">
        <v>13</v>
      </c>
      <c r="B16" s="35" t="s">
        <v>46</v>
      </c>
      <c r="C16" s="36">
        <v>88.528820000000067</v>
      </c>
      <c r="D16" s="89">
        <v>5.2867122345175044E-2</v>
      </c>
      <c r="E16" s="37">
        <v>-2</v>
      </c>
      <c r="F16" s="89">
        <v>-3.472222222222222E-3</v>
      </c>
      <c r="G16" s="38">
        <v>-6.1631778124999785</v>
      </c>
    </row>
    <row r="17" spans="1:8" x14ac:dyDescent="0.2">
      <c r="A17" s="21">
        <v>14</v>
      </c>
      <c r="B17" s="35" t="s">
        <v>38</v>
      </c>
      <c r="C17" s="36">
        <v>160.05074999999999</v>
      </c>
      <c r="D17" s="89">
        <v>5.4724197736557879E-3</v>
      </c>
      <c r="E17" s="37">
        <v>-76</v>
      </c>
      <c r="F17" s="89">
        <v>-1.6326179888724195E-3</v>
      </c>
      <c r="G17" s="38">
        <v>-47.640294455542104</v>
      </c>
    </row>
    <row r="18" spans="1:8" x14ac:dyDescent="0.2">
      <c r="A18" s="21">
        <v>15</v>
      </c>
      <c r="B18" s="35" t="s">
        <v>88</v>
      </c>
      <c r="C18" s="36" t="s">
        <v>135</v>
      </c>
      <c r="D18" s="89" t="s">
        <v>135</v>
      </c>
      <c r="E18" s="37" t="s">
        <v>135</v>
      </c>
      <c r="F18" s="89" t="s">
        <v>135</v>
      </c>
      <c r="G18" s="38" t="s">
        <v>136</v>
      </c>
    </row>
    <row r="19" spans="1:8" ht="13.5" customHeight="1" x14ac:dyDescent="0.2">
      <c r="A19" s="21">
        <v>16</v>
      </c>
      <c r="B19" s="35" t="s">
        <v>52</v>
      </c>
      <c r="C19" s="36" t="s">
        <v>135</v>
      </c>
      <c r="D19" s="89" t="s">
        <v>135</v>
      </c>
      <c r="E19" s="37" t="s">
        <v>135</v>
      </c>
      <c r="F19" s="89" t="s">
        <v>135</v>
      </c>
      <c r="G19" s="38" t="s">
        <v>136</v>
      </c>
    </row>
    <row r="20" spans="1:8" ht="15.75" thickBot="1" x14ac:dyDescent="0.25">
      <c r="A20" s="82"/>
      <c r="B20" s="85" t="s">
        <v>65</v>
      </c>
      <c r="C20" s="86">
        <v>1470.91129</v>
      </c>
      <c r="D20" s="90">
        <v>2.2402800042569043E-2</v>
      </c>
      <c r="E20" s="87">
        <v>287</v>
      </c>
      <c r="F20" s="90">
        <v>3.2046987359864217E-3</v>
      </c>
      <c r="G20" s="88">
        <v>194.46</v>
      </c>
      <c r="H20" s="49"/>
    </row>
    <row r="21" spans="1:8" ht="15" customHeight="1" thickBot="1" x14ac:dyDescent="0.25">
      <c r="A21" s="177"/>
      <c r="B21" s="177"/>
      <c r="C21" s="177"/>
      <c r="D21" s="177"/>
      <c r="E21" s="177"/>
      <c r="F21" s="177"/>
      <c r="G21" s="177"/>
      <c r="H21" s="156"/>
    </row>
    <row r="24" spans="1:8" x14ac:dyDescent="0.2">
      <c r="A24" s="28" t="s">
        <v>137</v>
      </c>
    </row>
    <row r="25" spans="1:8" x14ac:dyDescent="0.2">
      <c r="A25" s="28" t="s">
        <v>13</v>
      </c>
    </row>
    <row r="44" spans="2:5" ht="15" x14ac:dyDescent="0.2">
      <c r="B44" s="56"/>
      <c r="C44" s="57"/>
      <c r="D44" s="58"/>
      <c r="E44" s="59"/>
    </row>
    <row r="45" spans="2:5" ht="15" x14ac:dyDescent="0.2">
      <c r="B45" s="56"/>
      <c r="C45" s="57"/>
      <c r="D45" s="58"/>
      <c r="E45" s="59"/>
    </row>
    <row r="46" spans="2:5" ht="15" x14ac:dyDescent="0.2">
      <c r="B46" s="56"/>
      <c r="C46" s="57"/>
      <c r="D46" s="58"/>
      <c r="E46" s="59"/>
    </row>
    <row r="47" spans="2:5" ht="15" x14ac:dyDescent="0.2">
      <c r="B47" s="56"/>
      <c r="C47" s="57"/>
      <c r="D47" s="58"/>
      <c r="E47" s="59"/>
    </row>
    <row r="48" spans="2:5" ht="15" x14ac:dyDescent="0.2">
      <c r="B48" s="56"/>
      <c r="C48" s="57"/>
      <c r="D48" s="58"/>
      <c r="E48" s="59"/>
    </row>
    <row r="49" spans="2:6" ht="15" x14ac:dyDescent="0.2">
      <c r="B49" s="56"/>
      <c r="C49" s="57"/>
      <c r="D49" s="58"/>
      <c r="E49" s="59"/>
    </row>
    <row r="50" spans="2:6" ht="15.75" thickBot="1" x14ac:dyDescent="0.25">
      <c r="B50" s="73"/>
      <c r="C50" s="73"/>
      <c r="D50" s="73"/>
      <c r="E50" s="73"/>
    </row>
    <row r="53" spans="2:6" ht="14.25" customHeight="1" x14ac:dyDescent="0.2"/>
    <row r="54" spans="2:6" x14ac:dyDescent="0.2">
      <c r="F54" s="49"/>
    </row>
    <row r="56" spans="2:6" x14ac:dyDescent="0.2">
      <c r="F56"/>
    </row>
    <row r="57" spans="2:6" x14ac:dyDescent="0.2">
      <c r="F57"/>
    </row>
    <row r="58" spans="2:6" ht="30.75" thickBot="1" x14ac:dyDescent="0.25">
      <c r="B58" s="164" t="s">
        <v>78</v>
      </c>
      <c r="C58" s="98" t="s">
        <v>129</v>
      </c>
      <c r="D58" s="98" t="s">
        <v>130</v>
      </c>
      <c r="E58" s="34" t="s">
        <v>131</v>
      </c>
      <c r="F58"/>
    </row>
    <row r="59" spans="2:6" x14ac:dyDescent="0.2">
      <c r="B59" s="35" t="str">
        <f t="shared" ref="B59:D63" si="0">B4</f>
        <v>VSI</v>
      </c>
      <c r="C59" s="36">
        <f t="shared" si="0"/>
        <v>100.56657999999986</v>
      </c>
      <c r="D59" s="89">
        <f t="shared" si="0"/>
        <v>5.6974534276120779E-2</v>
      </c>
      <c r="E59" s="38">
        <f>G4</f>
        <v>104.98393200168898</v>
      </c>
    </row>
    <row r="60" spans="2:6" x14ac:dyDescent="0.2">
      <c r="B60" s="35" t="str">
        <f t="shared" si="0"/>
        <v>UNIVER.UA/Iaroslav Mudryi: Fond Aktsii</v>
      </c>
      <c r="C60" s="36">
        <f t="shared" si="0"/>
        <v>42.902820000000069</v>
      </c>
      <c r="D60" s="89">
        <f t="shared" si="0"/>
        <v>3.0163339566680481E-2</v>
      </c>
      <c r="E60" s="38">
        <f>G5</f>
        <v>103.5366651646107</v>
      </c>
    </row>
    <row r="61" spans="2:6" x14ac:dyDescent="0.2">
      <c r="B61" s="35" t="str">
        <f t="shared" si="0"/>
        <v>KINTO-Kaznacheiskyi</v>
      </c>
      <c r="C61" s="36">
        <f t="shared" si="0"/>
        <v>212.84688999999969</v>
      </c>
      <c r="D61" s="89">
        <f t="shared" si="0"/>
        <v>8.6900712437841879E-2</v>
      </c>
      <c r="E61" s="38">
        <f>G6</f>
        <v>39.742260860070068</v>
      </c>
    </row>
    <row r="62" spans="2:6" x14ac:dyDescent="0.2">
      <c r="B62" s="35" t="str">
        <f t="shared" si="0"/>
        <v>UNIVER.UA/Myhailo Hrushevskyi: Fond Derzhavnykh Paperiv</v>
      </c>
      <c r="C62" s="36">
        <f t="shared" si="0"/>
        <v>292.32169000000039</v>
      </c>
      <c r="D62" s="89">
        <f t="shared" si="0"/>
        <v>3.7661275618243159E-2</v>
      </c>
      <c r="E62" s="38">
        <f>G7</f>
        <v>0</v>
      </c>
    </row>
    <row r="63" spans="2:6" x14ac:dyDescent="0.2">
      <c r="B63" s="115" t="str">
        <f t="shared" si="0"/>
        <v>Sofiivskyi</v>
      </c>
      <c r="C63" s="116">
        <f t="shared" si="0"/>
        <v>231.82445999999993</v>
      </c>
      <c r="D63" s="117">
        <f t="shared" si="0"/>
        <v>4.5234827840073828E-2</v>
      </c>
      <c r="E63" s="118">
        <f>G8</f>
        <v>0</v>
      </c>
    </row>
    <row r="64" spans="2:6" x14ac:dyDescent="0.2">
      <c r="B64" s="114" t="str">
        <f t="shared" ref="B64:D67" si="1">B13</f>
        <v>Altus – Zbalansovanyi</v>
      </c>
      <c r="C64" s="36">
        <f t="shared" si="1"/>
        <v>10.10739000000013</v>
      </c>
      <c r="D64" s="89">
        <f t="shared" si="1"/>
        <v>2.8626258634104596E-3</v>
      </c>
      <c r="E64" s="38">
        <f>G13</f>
        <v>0</v>
      </c>
    </row>
    <row r="65" spans="2:5" x14ac:dyDescent="0.2">
      <c r="B65" s="114" t="str">
        <f t="shared" si="1"/>
        <v>Bonum Optimum</v>
      </c>
      <c r="C65" s="36">
        <f t="shared" si="1"/>
        <v>-0.02</v>
      </c>
      <c r="D65" s="89">
        <f t="shared" si="1"/>
        <v>-6.2262340773328888E-5</v>
      </c>
      <c r="E65" s="38">
        <f>G14</f>
        <v>0</v>
      </c>
    </row>
    <row r="66" spans="2:5" x14ac:dyDescent="0.2">
      <c r="B66" s="114" t="str">
        <f t="shared" si="1"/>
        <v>Altus – Depozyt</v>
      </c>
      <c r="C66" s="36">
        <f t="shared" si="1"/>
        <v>-4.3581699999999257</v>
      </c>
      <c r="D66" s="89">
        <f t="shared" si="1"/>
        <v>-9.8816177356681107E-4</v>
      </c>
      <c r="E66" s="38">
        <f>G15</f>
        <v>0</v>
      </c>
    </row>
    <row r="67" spans="2:5" x14ac:dyDescent="0.2">
      <c r="B67" s="114" t="str">
        <f t="shared" si="1"/>
        <v>UNIVER.UA/Volodymyr Velykyi: Fond Zbalansovanyi</v>
      </c>
      <c r="C67" s="36">
        <f t="shared" si="1"/>
        <v>88.528820000000067</v>
      </c>
      <c r="D67" s="89">
        <f t="shared" si="1"/>
        <v>5.2867122345175044E-2</v>
      </c>
      <c r="E67" s="38">
        <f>G16</f>
        <v>-6.1631778124999785</v>
      </c>
    </row>
    <row r="68" spans="2:5" x14ac:dyDescent="0.2">
      <c r="B68" s="114" t="str">
        <f>B17</f>
        <v>КІNТО-Klasychnyi</v>
      </c>
      <c r="C68" s="36">
        <f>C17</f>
        <v>160.05074999999999</v>
      </c>
      <c r="D68" s="89">
        <f>D17</f>
        <v>5.4724197736557879E-3</v>
      </c>
      <c r="E68" s="38">
        <f>G17</f>
        <v>-47.640294455542104</v>
      </c>
    </row>
    <row r="69" spans="2:5" x14ac:dyDescent="0.2">
      <c r="B69" s="125" t="s">
        <v>64</v>
      </c>
      <c r="C69" s="126">
        <f>C20-SUM(C59:C68)</f>
        <v>336.14005999999972</v>
      </c>
      <c r="D69" s="127"/>
      <c r="E69" s="126">
        <f>G20-SUM(E59:E68)</f>
        <v>6.142416723093902E-4</v>
      </c>
    </row>
    <row r="70" spans="2:5" ht="15" x14ac:dyDescent="0.2">
      <c r="B70" s="123" t="s">
        <v>65</v>
      </c>
      <c r="C70" s="124">
        <f>SUM(C59:C69)</f>
        <v>1470.91129</v>
      </c>
      <c r="D70" s="124"/>
      <c r="E70" s="124">
        <f>SUM(E59:E69)</f>
        <v>194.46</v>
      </c>
    </row>
  </sheetData>
  <mergeCells count="5">
    <mergeCell ref="A21:G21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4"/>
  <sheetViews>
    <sheetView topLeftCell="C1" zoomScale="60" zoomScaleNormal="60" workbookViewId="0">
      <selection activeCell="A31" sqref="A31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2" t="s">
        <v>78</v>
      </c>
      <c r="B1" s="63" t="s">
        <v>94</v>
      </c>
      <c r="C1" s="10"/>
    </row>
    <row r="2" spans="1:3" ht="14.25" x14ac:dyDescent="0.2">
      <c r="A2" s="154" t="s">
        <v>47</v>
      </c>
      <c r="B2" s="155">
        <v>-3.9134796729426546E-2</v>
      </c>
      <c r="C2" s="10"/>
    </row>
    <row r="3" spans="1:3" ht="14.25" x14ac:dyDescent="0.2">
      <c r="A3" s="129" t="s">
        <v>45</v>
      </c>
      <c r="B3" s="165">
        <v>-2.634758578512697E-3</v>
      </c>
      <c r="C3" s="10"/>
    </row>
    <row r="4" spans="1:3" ht="14.25" x14ac:dyDescent="0.2">
      <c r="A4" s="128" t="s">
        <v>42</v>
      </c>
      <c r="B4" s="133">
        <v>-9.8816177359384305E-4</v>
      </c>
      <c r="C4" s="10"/>
    </row>
    <row r="5" spans="1:3" ht="14.25" x14ac:dyDescent="0.2">
      <c r="A5" s="128" t="s">
        <v>51</v>
      </c>
      <c r="B5" s="134">
        <v>-6.2262340767893498E-5</v>
      </c>
      <c r="C5" s="10"/>
    </row>
    <row r="6" spans="1:3" ht="14.25" x14ac:dyDescent="0.2">
      <c r="A6" s="128" t="s">
        <v>43</v>
      </c>
      <c r="B6" s="134">
        <v>2.8626258634143475E-3</v>
      </c>
      <c r="C6" s="10"/>
    </row>
    <row r="7" spans="1:3" ht="14.25" x14ac:dyDescent="0.2">
      <c r="A7" s="128" t="s">
        <v>38</v>
      </c>
      <c r="B7" s="134">
        <v>7.1166565436644458E-3</v>
      </c>
      <c r="C7" s="10"/>
    </row>
    <row r="8" spans="1:3" ht="14.25" x14ac:dyDescent="0.2">
      <c r="A8" s="128" t="s">
        <v>49</v>
      </c>
      <c r="B8" s="134">
        <v>1.509107998011805E-2</v>
      </c>
      <c r="C8" s="10"/>
    </row>
    <row r="9" spans="1:3" ht="14.25" x14ac:dyDescent="0.2">
      <c r="A9" s="128" t="s">
        <v>39</v>
      </c>
      <c r="B9" s="134">
        <v>3.7661275618250611E-2</v>
      </c>
      <c r="C9" s="10"/>
    </row>
    <row r="10" spans="1:3" ht="14.25" x14ac:dyDescent="0.2">
      <c r="A10" s="128" t="s">
        <v>50</v>
      </c>
      <c r="B10" s="134">
        <v>4.1504873838600576E-2</v>
      </c>
      <c r="C10" s="10"/>
    </row>
    <row r="11" spans="1:3" ht="14.25" x14ac:dyDescent="0.2">
      <c r="A11" s="128" t="s">
        <v>41</v>
      </c>
      <c r="B11" s="134">
        <v>4.4010561300389384E-2</v>
      </c>
      <c r="C11" s="10"/>
    </row>
    <row r="12" spans="1:3" ht="14.25" x14ac:dyDescent="0.2">
      <c r="A12" s="128" t="s">
        <v>40</v>
      </c>
      <c r="B12" s="134">
        <v>4.523482784008559E-2</v>
      </c>
      <c r="C12" s="10"/>
    </row>
    <row r="13" spans="1:3" ht="14.25" x14ac:dyDescent="0.2">
      <c r="A13" s="128" t="s">
        <v>46</v>
      </c>
      <c r="B13" s="134">
        <v>5.6535648903885738E-2</v>
      </c>
      <c r="C13" s="10"/>
    </row>
    <row r="14" spans="1:3" ht="14.25" x14ac:dyDescent="0.2">
      <c r="A14" s="128" t="s">
        <v>48</v>
      </c>
      <c r="B14" s="134">
        <v>6.0336538814376839E-2</v>
      </c>
      <c r="C14" s="10"/>
    </row>
    <row r="15" spans="1:3" ht="14.25" x14ac:dyDescent="0.2">
      <c r="A15" s="128" t="s">
        <v>44</v>
      </c>
      <c r="B15" s="134">
        <v>7.0948367466086237E-2</v>
      </c>
      <c r="C15" s="10"/>
    </row>
    <row r="16" spans="1:3" ht="14.25" x14ac:dyDescent="0.2">
      <c r="A16" s="205" t="s">
        <v>89</v>
      </c>
      <c r="B16" s="133">
        <v>2.4177319767612202E-2</v>
      </c>
      <c r="C16" s="10"/>
    </row>
    <row r="17" spans="1:3" ht="14.25" x14ac:dyDescent="0.2">
      <c r="A17" s="205" t="s">
        <v>17</v>
      </c>
      <c r="B17" s="133">
        <v>4.8836763432258623E-2</v>
      </c>
      <c r="C17" s="10"/>
    </row>
    <row r="18" spans="1:3" ht="14.25" x14ac:dyDescent="0.2">
      <c r="A18" s="205" t="s">
        <v>16</v>
      </c>
      <c r="B18" s="133">
        <v>4.6460481099656281E-2</v>
      </c>
      <c r="C18" s="54"/>
    </row>
    <row r="19" spans="1:3" ht="14.25" x14ac:dyDescent="0.2">
      <c r="A19" s="205" t="s">
        <v>90</v>
      </c>
      <c r="B19" s="133">
        <v>-1.9467471393649904E-2</v>
      </c>
      <c r="C19" s="9"/>
    </row>
    <row r="20" spans="1:3" ht="14.25" x14ac:dyDescent="0.2">
      <c r="A20" s="205" t="s">
        <v>91</v>
      </c>
      <c r="B20" s="133">
        <v>-1.2500068714135448E-2</v>
      </c>
      <c r="C20" s="69"/>
    </row>
    <row r="21" spans="1:3" ht="14.25" x14ac:dyDescent="0.2">
      <c r="A21" s="205" t="s">
        <v>92</v>
      </c>
      <c r="B21" s="133">
        <v>1.0739726027397261E-2</v>
      </c>
      <c r="C21" s="10"/>
    </row>
    <row r="22" spans="1:3" ht="15" thickBot="1" x14ac:dyDescent="0.25">
      <c r="A22" s="206" t="s">
        <v>93</v>
      </c>
      <c r="B22" s="135">
        <v>3.3191743370453386E-2</v>
      </c>
      <c r="C22" s="10"/>
    </row>
    <row r="23" spans="1:3" x14ac:dyDescent="0.2">
      <c r="B23" s="10"/>
      <c r="C23" s="10"/>
    </row>
    <row r="24" spans="1:3" x14ac:dyDescent="0.2">
      <c r="C24" s="10"/>
    </row>
    <row r="25" spans="1:3" x14ac:dyDescent="0.2">
      <c r="B25" s="10"/>
      <c r="C25" s="10"/>
    </row>
    <row r="26" spans="1:3" x14ac:dyDescent="0.2">
      <c r="C26" s="10"/>
    </row>
    <row r="27" spans="1:3" x14ac:dyDescent="0.2">
      <c r="B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7"/>
  <sheetViews>
    <sheetView zoomScale="50" zoomScaleNormal="50" workbookViewId="0">
      <selection activeCell="E29" sqref="E29:E30"/>
    </sheetView>
  </sheetViews>
  <sheetFormatPr defaultRowHeight="14.25" x14ac:dyDescent="0.2"/>
  <cols>
    <col min="1" max="1" width="4.7109375" style="30" customWidth="1"/>
    <col min="2" max="2" width="48.85546875" style="28" bestFit="1" customWidth="1"/>
    <col min="3" max="4" width="12.7109375" style="30" customWidth="1"/>
    <col min="5" max="5" width="16.7109375" style="39" customWidth="1"/>
    <col min="6" max="6" width="14.7109375" style="42" customWidth="1"/>
    <col min="7" max="7" width="14.7109375" style="39" customWidth="1"/>
    <col min="8" max="8" width="12.7109375" style="42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0" customFormat="1" ht="16.5" thickBot="1" x14ac:dyDescent="0.25">
      <c r="A1" s="166" t="s">
        <v>101</v>
      </c>
      <c r="B1" s="166"/>
      <c r="C1" s="166"/>
      <c r="D1" s="166"/>
      <c r="E1" s="166"/>
      <c r="F1" s="166"/>
      <c r="G1" s="166"/>
      <c r="H1" s="166"/>
      <c r="I1" s="166"/>
      <c r="J1" s="166"/>
      <c r="K1" s="13"/>
      <c r="L1" s="14"/>
      <c r="M1" s="14"/>
    </row>
    <row r="2" spans="1:13" ht="30.75" thickBot="1" x14ac:dyDescent="0.25">
      <c r="A2" s="15" t="s">
        <v>102</v>
      </c>
      <c r="B2" s="15" t="s">
        <v>78</v>
      </c>
      <c r="C2" s="41" t="s">
        <v>103</v>
      </c>
      <c r="D2" s="41" t="s">
        <v>104</v>
      </c>
      <c r="E2" s="41" t="s">
        <v>57</v>
      </c>
      <c r="F2" s="41" t="s">
        <v>58</v>
      </c>
      <c r="G2" s="41" t="s">
        <v>59</v>
      </c>
      <c r="H2" s="41" t="s">
        <v>60</v>
      </c>
      <c r="I2" s="17" t="s">
        <v>61</v>
      </c>
      <c r="J2" s="18" t="s">
        <v>62</v>
      </c>
    </row>
    <row r="3" spans="1:13" ht="28.5" x14ac:dyDescent="0.2">
      <c r="A3" s="21">
        <v>1</v>
      </c>
      <c r="B3" s="77" t="s">
        <v>96</v>
      </c>
      <c r="C3" s="214" t="s">
        <v>124</v>
      </c>
      <c r="D3" s="217" t="s">
        <v>132</v>
      </c>
      <c r="E3" s="78">
        <v>1536926.11</v>
      </c>
      <c r="F3" s="79">
        <v>690</v>
      </c>
      <c r="G3" s="78">
        <v>2227.4291449275365</v>
      </c>
      <c r="H3" s="48">
        <v>1000</v>
      </c>
      <c r="I3" s="201" t="s">
        <v>98</v>
      </c>
      <c r="J3" s="80" t="s">
        <v>11</v>
      </c>
    </row>
    <row r="4" spans="1:13" ht="14.25" customHeight="1" x14ac:dyDescent="0.2">
      <c r="A4" s="21">
        <v>2</v>
      </c>
      <c r="B4" s="77" t="s">
        <v>95</v>
      </c>
      <c r="C4" s="214" t="s">
        <v>124</v>
      </c>
      <c r="D4" s="217" t="s">
        <v>133</v>
      </c>
      <c r="E4" s="78">
        <v>920575.6703</v>
      </c>
      <c r="F4" s="79">
        <v>1982</v>
      </c>
      <c r="G4" s="78">
        <v>464.46804757820382</v>
      </c>
      <c r="H4" s="76">
        <v>1000</v>
      </c>
      <c r="I4" s="201" t="s">
        <v>99</v>
      </c>
      <c r="J4" s="80" t="s">
        <v>0</v>
      </c>
    </row>
    <row r="5" spans="1:13" ht="28.5" x14ac:dyDescent="0.2">
      <c r="A5" s="21">
        <v>3</v>
      </c>
      <c r="B5" s="77" t="s">
        <v>97</v>
      </c>
      <c r="C5" s="214" t="s">
        <v>124</v>
      </c>
      <c r="D5" s="217" t="s">
        <v>132</v>
      </c>
      <c r="E5" s="78">
        <v>238217.05</v>
      </c>
      <c r="F5" s="79">
        <v>671</v>
      </c>
      <c r="G5" s="78">
        <v>355.01795827123692</v>
      </c>
      <c r="H5" s="48">
        <v>1000</v>
      </c>
      <c r="I5" s="77" t="s">
        <v>100</v>
      </c>
      <c r="J5" s="80" t="s">
        <v>2</v>
      </c>
    </row>
    <row r="6" spans="1:13" ht="15.75" thickBot="1" x14ac:dyDescent="0.25">
      <c r="A6" s="167" t="s">
        <v>65</v>
      </c>
      <c r="B6" s="168"/>
      <c r="C6" s="103" t="s">
        <v>4</v>
      </c>
      <c r="D6" s="103" t="s">
        <v>4</v>
      </c>
      <c r="E6" s="91">
        <f>SUM(E3:E5)</f>
        <v>2695718.8303</v>
      </c>
      <c r="F6" s="92">
        <f>SUM(F3:F5)</f>
        <v>3343</v>
      </c>
      <c r="G6" s="103" t="s">
        <v>4</v>
      </c>
      <c r="H6" s="103" t="s">
        <v>4</v>
      </c>
      <c r="I6" s="103" t="s">
        <v>4</v>
      </c>
      <c r="J6" s="104" t="s">
        <v>4</v>
      </c>
    </row>
    <row r="7" spans="1:13" x14ac:dyDescent="0.2">
      <c r="A7" s="170"/>
      <c r="B7" s="170"/>
      <c r="C7" s="170"/>
      <c r="D7" s="170"/>
      <c r="E7" s="170"/>
      <c r="F7" s="170"/>
      <c r="G7" s="170"/>
      <c r="H7" s="170"/>
    </row>
  </sheetData>
  <mergeCells count="3">
    <mergeCell ref="A1:J1"/>
    <mergeCell ref="A6:B6"/>
    <mergeCell ref="A7:H7"/>
  </mergeCells>
  <phoneticPr fontId="12" type="noConversion"/>
  <hyperlinks>
    <hyperlink ref="J6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8"/>
  <sheetViews>
    <sheetView zoomScale="63" zoomScaleNormal="63" workbookViewId="0">
      <selection activeCell="E2" sqref="E2:K2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3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08" t="s">
        <v>106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1" customFormat="1" ht="15.75" customHeight="1" thickBot="1" x14ac:dyDescent="0.25">
      <c r="A2" s="173" t="s">
        <v>55</v>
      </c>
      <c r="B2" s="95"/>
      <c r="C2" s="96"/>
      <c r="D2" s="97"/>
      <c r="E2" s="175" t="s">
        <v>105</v>
      </c>
      <c r="F2" s="175"/>
      <c r="G2" s="175"/>
      <c r="H2" s="175"/>
      <c r="I2" s="175"/>
      <c r="J2" s="175"/>
      <c r="K2" s="175"/>
    </row>
    <row r="3" spans="1:11" customFormat="1" ht="51.75" thickBot="1" x14ac:dyDescent="0.25">
      <c r="A3" s="174"/>
      <c r="B3" s="207" t="s">
        <v>78</v>
      </c>
      <c r="C3" s="203" t="s">
        <v>79</v>
      </c>
      <c r="D3" s="203" t="s">
        <v>80</v>
      </c>
      <c r="E3" s="17" t="s">
        <v>81</v>
      </c>
      <c r="F3" s="17" t="s">
        <v>82</v>
      </c>
      <c r="G3" s="17" t="s">
        <v>83</v>
      </c>
      <c r="H3" s="17" t="s">
        <v>87</v>
      </c>
      <c r="I3" s="18" t="s">
        <v>84</v>
      </c>
      <c r="J3" s="18" t="s">
        <v>85</v>
      </c>
      <c r="K3" s="204" t="s">
        <v>86</v>
      </c>
    </row>
    <row r="4" spans="1:11" customFormat="1" collapsed="1" x14ac:dyDescent="0.2">
      <c r="A4" s="21">
        <v>1</v>
      </c>
      <c r="B4" s="26" t="s">
        <v>97</v>
      </c>
      <c r="C4" s="99">
        <v>38441</v>
      </c>
      <c r="D4" s="99">
        <v>38625</v>
      </c>
      <c r="E4" s="93" t="s">
        <v>135</v>
      </c>
      <c r="F4" s="93" t="s">
        <v>135</v>
      </c>
      <c r="G4" s="93">
        <v>-4.2879389698074477E-2</v>
      </c>
      <c r="H4" s="93">
        <v>-1.6116536886412458E-4</v>
      </c>
      <c r="I4" s="93">
        <v>-1.3157946519558927E-2</v>
      </c>
      <c r="J4" s="100">
        <v>-0.64498204172876283</v>
      </c>
      <c r="K4" s="152">
        <v>-6.9288994384423264E-2</v>
      </c>
    </row>
    <row r="5" spans="1:11" customFormat="1" collapsed="1" x14ac:dyDescent="0.2">
      <c r="A5" s="21">
        <v>2</v>
      </c>
      <c r="B5" s="26" t="s">
        <v>95</v>
      </c>
      <c r="C5" s="99">
        <v>39048</v>
      </c>
      <c r="D5" s="99">
        <v>39140</v>
      </c>
      <c r="E5" s="93">
        <v>1.2574737515510304E-2</v>
      </c>
      <c r="F5" s="93">
        <v>-2.9073934547827363E-2</v>
      </c>
      <c r="G5" s="93">
        <v>-4.1901688280154947E-2</v>
      </c>
      <c r="H5" s="93">
        <v>-8.311962109255E-2</v>
      </c>
      <c r="I5" s="93">
        <v>-2.1920149620036189E-2</v>
      </c>
      <c r="J5" s="100">
        <v>-0.5355319524217943</v>
      </c>
      <c r="K5" s="153">
        <v>-5.7236419953878181E-2</v>
      </c>
    </row>
    <row r="6" spans="1:11" customFormat="1" x14ac:dyDescent="0.2">
      <c r="A6" s="21">
        <v>3</v>
      </c>
      <c r="B6" s="26" t="s">
        <v>96</v>
      </c>
      <c r="C6" s="99">
        <v>39100</v>
      </c>
      <c r="D6" s="99">
        <v>39268</v>
      </c>
      <c r="E6" s="93">
        <v>1.7276892592237969E-2</v>
      </c>
      <c r="F6" s="93">
        <v>5.8397751444576151E-2</v>
      </c>
      <c r="G6" s="93">
        <v>5.1637320651825691E-2</v>
      </c>
      <c r="H6" s="93">
        <v>4.5590361683451208E-2</v>
      </c>
      <c r="I6" s="93">
        <v>5.1238810095227461E-2</v>
      </c>
      <c r="J6" s="100">
        <v>1.2274291449274899</v>
      </c>
      <c r="K6" s="153">
        <v>6.530034396062856E-2</v>
      </c>
    </row>
    <row r="7" spans="1:11" ht="15.75" thickBot="1" x14ac:dyDescent="0.25">
      <c r="A7" s="136"/>
      <c r="B7" s="141" t="s">
        <v>75</v>
      </c>
      <c r="C7" s="142" t="s">
        <v>4</v>
      </c>
      <c r="D7" s="142" t="s">
        <v>4</v>
      </c>
      <c r="E7" s="143">
        <f>AVERAGE(E4:E6)</f>
        <v>1.4925815053874136E-2</v>
      </c>
      <c r="F7" s="143">
        <f>AVERAGE(F4:F6)</f>
        <v>1.4661908448374394E-2</v>
      </c>
      <c r="G7" s="143">
        <f>AVERAGE(G4:G6)</f>
        <v>-1.1047919108801244E-2</v>
      </c>
      <c r="H7" s="143">
        <f>AVERAGE(H4:H6)</f>
        <v>-1.2563474925987639E-2</v>
      </c>
      <c r="I7" s="143">
        <f>AVERAGE(I4:I6)</f>
        <v>5.3869046518774484E-3</v>
      </c>
      <c r="J7" s="142" t="s">
        <v>4</v>
      </c>
      <c r="K7" s="143">
        <f>AVERAGE(K4:K6)</f>
        <v>-2.040835679255763E-2</v>
      </c>
    </row>
    <row r="8" spans="1:11" x14ac:dyDescent="0.2">
      <c r="A8" s="209" t="s">
        <v>107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spans="1:11" ht="15" thickBot="1" x14ac:dyDescent="0.25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spans="1:11" x14ac:dyDescent="0.2">
      <c r="B10" s="28"/>
      <c r="C10" s="29"/>
      <c r="D10" s="29"/>
      <c r="E10" s="28"/>
      <c r="F10" s="28"/>
      <c r="G10" s="28"/>
      <c r="H10" s="28"/>
      <c r="I10" s="28"/>
    </row>
    <row r="11" spans="1:11" x14ac:dyDescent="0.2">
      <c r="B11" s="28"/>
      <c r="C11" s="29"/>
      <c r="D11" s="29"/>
      <c r="E11" s="109"/>
      <c r="F11" s="28"/>
      <c r="G11" s="28"/>
      <c r="H11" s="28"/>
      <c r="I11" s="28"/>
    </row>
    <row r="12" spans="1:11" x14ac:dyDescent="0.2">
      <c r="B12" s="28"/>
      <c r="C12" s="29"/>
      <c r="D12" s="29"/>
      <c r="E12" s="28"/>
      <c r="F12" s="28"/>
      <c r="G12" s="28"/>
      <c r="H12" s="28"/>
      <c r="I12" s="28"/>
    </row>
    <row r="13" spans="1:11" x14ac:dyDescent="0.2">
      <c r="B13" s="28"/>
      <c r="C13" s="29"/>
      <c r="D13" s="29"/>
      <c r="E13" s="28"/>
      <c r="F13" s="28"/>
      <c r="G13" s="28"/>
      <c r="H13" s="28"/>
      <c r="I13" s="28"/>
    </row>
    <row r="14" spans="1:11" x14ac:dyDescent="0.2">
      <c r="B14" s="28"/>
      <c r="C14" s="29"/>
      <c r="D14" s="29"/>
      <c r="E14" s="28"/>
      <c r="F14" s="28"/>
      <c r="G14" s="28"/>
      <c r="H14" s="28"/>
      <c r="I14" s="28"/>
    </row>
    <row r="15" spans="1:11" x14ac:dyDescent="0.2">
      <c r="B15" s="28"/>
      <c r="C15" s="29"/>
      <c r="D15" s="29"/>
      <c r="E15" s="28"/>
      <c r="F15" s="28"/>
      <c r="G15" s="28"/>
      <c r="H15" s="28"/>
      <c r="I15" s="28"/>
    </row>
    <row r="16" spans="1:11" x14ac:dyDescent="0.2">
      <c r="B16" s="28"/>
      <c r="C16" s="29"/>
      <c r="D16" s="29"/>
      <c r="E16" s="28"/>
      <c r="F16" s="28"/>
      <c r="G16" s="28"/>
      <c r="H16" s="28"/>
      <c r="I16" s="28"/>
    </row>
    <row r="17" spans="2:9" x14ac:dyDescent="0.2">
      <c r="B17" s="28"/>
      <c r="C17" s="29"/>
      <c r="D17" s="29"/>
      <c r="E17" s="28"/>
      <c r="F17" s="28"/>
      <c r="G17" s="28"/>
      <c r="H17" s="28"/>
      <c r="I17" s="28"/>
    </row>
    <row r="21" spans="2:9" x14ac:dyDescent="0.2">
      <c r="C21" s="5"/>
    </row>
    <row r="22" spans="2:9" x14ac:dyDescent="0.2">
      <c r="C22" s="5"/>
    </row>
    <row r="23" spans="2:9" x14ac:dyDescent="0.2">
      <c r="C23" s="5"/>
    </row>
    <row r="24" spans="2:9" x14ac:dyDescent="0.2">
      <c r="C24" s="5"/>
    </row>
    <row r="25" spans="2:9" x14ac:dyDescent="0.2">
      <c r="C25" s="5"/>
    </row>
    <row r="26" spans="2:9" x14ac:dyDescent="0.2">
      <c r="C26" s="5"/>
    </row>
    <row r="27" spans="2:9" x14ac:dyDescent="0.2">
      <c r="C27" s="5"/>
    </row>
    <row r="28" spans="2:9" x14ac:dyDescent="0.2">
      <c r="C28" s="5"/>
    </row>
  </sheetData>
  <mergeCells count="5">
    <mergeCell ref="A9:K9"/>
    <mergeCell ref="A2:A3"/>
    <mergeCell ref="A1:J1"/>
    <mergeCell ref="E2:K2"/>
    <mergeCell ref="A8:K8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37"/>
  <sheetViews>
    <sheetView zoomScale="50" zoomScaleNormal="50" workbookViewId="0">
      <selection activeCell="D43" sqref="D43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 x14ac:dyDescent="0.25">
      <c r="A1" s="172" t="s">
        <v>108</v>
      </c>
      <c r="B1" s="172"/>
      <c r="C1" s="172"/>
      <c r="D1" s="172"/>
      <c r="E1" s="172"/>
      <c r="F1" s="172"/>
      <c r="G1" s="172"/>
    </row>
    <row r="2" spans="1:11" s="30" customFormat="1" ht="15.75" customHeight="1" thickBot="1" x14ac:dyDescent="0.25">
      <c r="A2" s="173" t="s">
        <v>102</v>
      </c>
      <c r="B2" s="83"/>
      <c r="C2" s="210" t="s">
        <v>109</v>
      </c>
      <c r="D2" s="211"/>
      <c r="E2" s="210" t="s">
        <v>110</v>
      </c>
      <c r="F2" s="211"/>
      <c r="G2" s="84"/>
    </row>
    <row r="3" spans="1:11" s="30" customFormat="1" ht="45.75" thickBot="1" x14ac:dyDescent="0.25">
      <c r="A3" s="174"/>
      <c r="B3" s="98" t="s">
        <v>78</v>
      </c>
      <c r="C3" s="98" t="s">
        <v>111</v>
      </c>
      <c r="D3" s="98" t="s">
        <v>112</v>
      </c>
      <c r="E3" s="98" t="s">
        <v>113</v>
      </c>
      <c r="F3" s="98" t="s">
        <v>112</v>
      </c>
      <c r="G3" s="18" t="s">
        <v>114</v>
      </c>
    </row>
    <row r="4" spans="1:11" s="30" customFormat="1" x14ac:dyDescent="0.2">
      <c r="A4" s="21">
        <v>1</v>
      </c>
      <c r="B4" s="35" t="s">
        <v>96</v>
      </c>
      <c r="C4" s="36">
        <v>26.102340000000083</v>
      </c>
      <c r="D4" s="93">
        <v>1.7276892592178426E-2</v>
      </c>
      <c r="E4" s="37">
        <v>0</v>
      </c>
      <c r="F4" s="93">
        <v>0</v>
      </c>
      <c r="G4" s="38">
        <v>0</v>
      </c>
    </row>
    <row r="5" spans="1:11" s="30" customFormat="1" x14ac:dyDescent="0.2">
      <c r="A5" s="21">
        <v>2</v>
      </c>
      <c r="B5" s="35" t="s">
        <v>95</v>
      </c>
      <c r="C5" s="36">
        <v>11.432239999999991</v>
      </c>
      <c r="D5" s="93">
        <v>1.2574737515539841E-2</v>
      </c>
      <c r="E5" s="37">
        <v>0</v>
      </c>
      <c r="F5" s="93">
        <v>0</v>
      </c>
      <c r="G5" s="38">
        <v>0</v>
      </c>
    </row>
    <row r="6" spans="1:11" s="30" customFormat="1" x14ac:dyDescent="0.2">
      <c r="A6" s="21">
        <v>3</v>
      </c>
      <c r="B6" s="35" t="s">
        <v>97</v>
      </c>
      <c r="C6" s="36" t="s">
        <v>135</v>
      </c>
      <c r="D6" s="93" t="s">
        <v>135</v>
      </c>
      <c r="E6" s="37" t="s">
        <v>135</v>
      </c>
      <c r="F6" s="93" t="s">
        <v>135</v>
      </c>
      <c r="G6" s="38" t="s">
        <v>135</v>
      </c>
    </row>
    <row r="7" spans="1:11" s="30" customFormat="1" ht="15.75" thickBot="1" x14ac:dyDescent="0.25">
      <c r="A7" s="105"/>
      <c r="B7" s="85" t="s">
        <v>65</v>
      </c>
      <c r="C7" s="106">
        <v>37.534580000000076</v>
      </c>
      <c r="D7" s="90">
        <v>1.5510367246030013E-2</v>
      </c>
      <c r="E7" s="87">
        <v>0</v>
      </c>
      <c r="F7" s="90">
        <v>0</v>
      </c>
      <c r="G7" s="88">
        <v>0</v>
      </c>
    </row>
    <row r="8" spans="1:11" s="30" customFormat="1" ht="15" customHeight="1" thickBot="1" x14ac:dyDescent="0.25">
      <c r="A8" s="178"/>
      <c r="B8" s="178"/>
      <c r="C8" s="178"/>
      <c r="D8" s="178"/>
      <c r="E8" s="178"/>
      <c r="F8" s="178"/>
      <c r="G8" s="178"/>
      <c r="H8" s="7"/>
      <c r="I8" s="7"/>
      <c r="J8" s="7"/>
      <c r="K8" s="7"/>
    </row>
    <row r="9" spans="1:11" s="30" customFormat="1" x14ac:dyDescent="0.2">
      <c r="D9" s="39"/>
    </row>
    <row r="10" spans="1:11" s="30" customFormat="1" x14ac:dyDescent="0.2">
      <c r="A10" s="28"/>
      <c r="D10" s="39"/>
    </row>
    <row r="11" spans="1:11" s="30" customFormat="1" x14ac:dyDescent="0.2">
      <c r="A11" s="28"/>
      <c r="D11" s="39"/>
    </row>
    <row r="12" spans="1:11" s="30" customFormat="1" x14ac:dyDescent="0.2">
      <c r="D12" s="39"/>
    </row>
    <row r="13" spans="1:11" s="30" customFormat="1" x14ac:dyDescent="0.2">
      <c r="D13" s="39"/>
    </row>
    <row r="14" spans="1:11" s="30" customFormat="1" x14ac:dyDescent="0.2">
      <c r="D14" s="39"/>
    </row>
    <row r="15" spans="1:11" s="30" customFormat="1" x14ac:dyDescent="0.2">
      <c r="D15" s="39"/>
    </row>
    <row r="16" spans="1:11" s="30" customFormat="1" x14ac:dyDescent="0.2">
      <c r="D16" s="39"/>
    </row>
    <row r="17" spans="4:9" s="30" customFormat="1" x14ac:dyDescent="0.2">
      <c r="D17" s="39"/>
    </row>
    <row r="18" spans="4:9" s="30" customFormat="1" x14ac:dyDescent="0.2">
      <c r="D18" s="39"/>
    </row>
    <row r="19" spans="4:9" s="30" customFormat="1" x14ac:dyDescent="0.2">
      <c r="D19" s="39"/>
    </row>
    <row r="20" spans="4:9" s="30" customFormat="1" x14ac:dyDescent="0.2">
      <c r="D20" s="39"/>
    </row>
    <row r="21" spans="4:9" s="30" customFormat="1" x14ac:dyDescent="0.2">
      <c r="D21" s="39"/>
    </row>
    <row r="22" spans="4:9" s="30" customFormat="1" x14ac:dyDescent="0.2">
      <c r="D22" s="39"/>
    </row>
    <row r="23" spans="4:9" s="30" customFormat="1" x14ac:dyDescent="0.2">
      <c r="D23" s="39"/>
    </row>
    <row r="24" spans="4:9" s="30" customFormat="1" x14ac:dyDescent="0.2">
      <c r="D24" s="39"/>
    </row>
    <row r="25" spans="4:9" s="30" customFormat="1" x14ac:dyDescent="0.2">
      <c r="D25" s="39"/>
    </row>
    <row r="26" spans="4:9" s="30" customFormat="1" x14ac:dyDescent="0.2">
      <c r="D26" s="39"/>
    </row>
    <row r="27" spans="4:9" s="30" customFormat="1" x14ac:dyDescent="0.2">
      <c r="D27" s="39"/>
    </row>
    <row r="28" spans="4:9" s="30" customFormat="1" x14ac:dyDescent="0.2">
      <c r="D28" s="39"/>
    </row>
    <row r="29" spans="4:9" s="30" customFormat="1" x14ac:dyDescent="0.2"/>
    <row r="30" spans="4:9" s="30" customFormat="1" x14ac:dyDescent="0.2"/>
    <row r="31" spans="4:9" s="30" customFormat="1" x14ac:dyDescent="0.2">
      <c r="H31" s="22"/>
      <c r="I31" s="22"/>
    </row>
    <row r="34" spans="1:5" ht="30.75" thickBot="1" x14ac:dyDescent="0.25">
      <c r="B34" s="164" t="s">
        <v>78</v>
      </c>
      <c r="C34" s="98" t="s">
        <v>115</v>
      </c>
      <c r="D34" s="98" t="s">
        <v>116</v>
      </c>
      <c r="E34" s="34" t="s">
        <v>117</v>
      </c>
    </row>
    <row r="35" spans="1:5" x14ac:dyDescent="0.2">
      <c r="A35" s="22">
        <v>1</v>
      </c>
      <c r="B35" s="35" t="str">
        <f t="shared" ref="B35:D36" si="0">B4</f>
        <v>Zbalansovanyi Fond Parytet</v>
      </c>
      <c r="C35" s="110">
        <f t="shared" si="0"/>
        <v>26.102340000000083</v>
      </c>
      <c r="D35" s="93">
        <f t="shared" si="0"/>
        <v>1.7276892592178426E-2</v>
      </c>
      <c r="E35" s="111">
        <f>G4</f>
        <v>0</v>
      </c>
    </row>
    <row r="36" spans="1:5" x14ac:dyDescent="0.2">
      <c r="A36" s="22">
        <v>2</v>
      </c>
      <c r="B36" s="35" t="str">
        <f t="shared" si="0"/>
        <v>ТАSК Ukrainskyi Kapital</v>
      </c>
      <c r="C36" s="110">
        <f t="shared" si="0"/>
        <v>11.432239999999991</v>
      </c>
      <c r="D36" s="93">
        <f t="shared" si="0"/>
        <v>1.2574737515539841E-2</v>
      </c>
      <c r="E36" s="111">
        <f>G5</f>
        <v>0</v>
      </c>
    </row>
    <row r="37" spans="1:5" x14ac:dyDescent="0.2">
      <c r="B37" s="35"/>
      <c r="C37" s="110"/>
      <c r="D37" s="93"/>
      <c r="E37" s="111"/>
    </row>
  </sheetData>
  <mergeCells count="5">
    <mergeCell ref="A8:G8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3"/>
  <sheetViews>
    <sheetView zoomScale="60" zoomScaleNormal="60" workbookViewId="0">
      <selection activeCell="A21" sqref="A21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2" t="s">
        <v>78</v>
      </c>
      <c r="B1" s="63" t="s">
        <v>94</v>
      </c>
      <c r="C1" s="10"/>
      <c r="D1" s="10"/>
    </row>
    <row r="2" spans="1:4" ht="14.25" x14ac:dyDescent="0.2">
      <c r="A2" s="26" t="s">
        <v>95</v>
      </c>
      <c r="B2" s="130">
        <v>1.2574737515510304E-2</v>
      </c>
      <c r="C2" s="10"/>
      <c r="D2" s="10"/>
    </row>
    <row r="3" spans="1:4" ht="14.25" x14ac:dyDescent="0.2">
      <c r="A3" s="26" t="s">
        <v>96</v>
      </c>
      <c r="B3" s="130">
        <v>1.7276892592237969E-2</v>
      </c>
      <c r="C3" s="10"/>
      <c r="D3" s="10"/>
    </row>
    <row r="4" spans="1:4" ht="14.25" x14ac:dyDescent="0.2">
      <c r="A4" s="190" t="s">
        <v>89</v>
      </c>
      <c r="B4" s="131">
        <v>1.4925815053874136E-2</v>
      </c>
      <c r="C4" s="10"/>
      <c r="D4" s="10"/>
    </row>
    <row r="5" spans="1:4" ht="14.25" x14ac:dyDescent="0.2">
      <c r="A5" s="190" t="s">
        <v>17</v>
      </c>
      <c r="B5" s="131">
        <v>4.8836763432258623E-2</v>
      </c>
      <c r="C5" s="10"/>
      <c r="D5" s="10"/>
    </row>
    <row r="6" spans="1:4" ht="14.25" x14ac:dyDescent="0.2">
      <c r="A6" s="190" t="s">
        <v>16</v>
      </c>
      <c r="B6" s="131">
        <v>4.6460481099656281E-2</v>
      </c>
      <c r="C6" s="10"/>
      <c r="D6" s="10"/>
    </row>
    <row r="7" spans="1:4" ht="14.25" x14ac:dyDescent="0.2">
      <c r="A7" s="190" t="s">
        <v>90</v>
      </c>
      <c r="B7" s="131">
        <v>-1.9467471393649904E-2</v>
      </c>
      <c r="C7" s="10"/>
      <c r="D7" s="10"/>
    </row>
    <row r="8" spans="1:4" ht="14.25" x14ac:dyDescent="0.2">
      <c r="A8" s="190" t="s">
        <v>91</v>
      </c>
      <c r="B8" s="131">
        <v>-1.2500068714135448E-2</v>
      </c>
      <c r="C8" s="10"/>
      <c r="D8" s="10"/>
    </row>
    <row r="9" spans="1:4" ht="14.25" x14ac:dyDescent="0.2">
      <c r="A9" s="190" t="s">
        <v>92</v>
      </c>
      <c r="B9" s="131">
        <v>1.0739726027397261E-2</v>
      </c>
      <c r="C9" s="10"/>
      <c r="D9" s="10"/>
    </row>
    <row r="10" spans="1:4" ht="15" thickBot="1" x14ac:dyDescent="0.25">
      <c r="A10" s="212" t="s">
        <v>93</v>
      </c>
      <c r="B10" s="132">
        <v>3.3191743370453386E-2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50"/>
      <c r="B12" s="51"/>
      <c r="C12" s="10"/>
      <c r="D12" s="10"/>
    </row>
    <row r="13" spans="1:4" ht="14.25" x14ac:dyDescent="0.2">
      <c r="A13" s="50"/>
      <c r="B13" s="51"/>
      <c r="C13" s="10"/>
      <c r="D13" s="10"/>
    </row>
    <row r="14" spans="1:4" ht="14.25" x14ac:dyDescent="0.2">
      <c r="A14" s="50"/>
      <c r="B14" s="51"/>
      <c r="C14" s="10"/>
      <c r="D14" s="10"/>
    </row>
    <row r="15" spans="1:4" ht="14.25" x14ac:dyDescent="0.2">
      <c r="A15" s="50"/>
      <c r="B15" s="51"/>
      <c r="C15" s="10"/>
      <c r="D15" s="10"/>
    </row>
    <row r="16" spans="1:4" ht="14.25" x14ac:dyDescent="0.2">
      <c r="A16" s="50"/>
      <c r="B16" s="51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2020-03-15T15:11:32Z</dcterms:modified>
</cp:coreProperties>
</file>