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икита\Desktop\ПЕРЕВОД УАИБ\"/>
    </mc:Choice>
  </mc:AlternateContent>
  <xr:revisionPtr revIDLastSave="0" documentId="13_ncr:40009_{29FC6488-8002-4288-87FB-BFEFB045B7DF}" xr6:coauthVersionLast="45" xr6:coauthVersionMax="45" xr10:uidLastSave="{00000000-0000-0000-0000-000000000000}"/>
  <bookViews>
    <workbookView xWindow="-120" yWindow="-120" windowWidth="19440" windowHeight="15000" tabRatio="904" firstSheet="4" activeTab="12"/>
  </bookViews>
  <sheets>
    <sheet name="IDX + ROR" sheetId="1" r:id="rId1"/>
    <sheet name="O_NAV" sheetId="12" r:id="rId2"/>
    <sheet name="O_ROR" sheetId="21" r:id="rId3"/>
    <sheet name=" O_dynamics NAV" sheetId="14" r:id="rId4"/>
    <sheet name="O_diagram(ROR)" sheetId="25" r:id="rId5"/>
    <sheet name="І_NAV" sheetId="22" r:id="rId6"/>
    <sheet name="І_ROR" sheetId="16" r:id="rId7"/>
    <sheet name="І_dynamics NAV" sheetId="17" r:id="rId8"/>
    <sheet name="І_diagram(ROR)" sheetId="7" r:id="rId9"/>
    <sheet name="C_NAV" sheetId="23" r:id="rId10"/>
    <sheet name="C_ROR" sheetId="24" r:id="rId11"/>
    <sheet name="C_dynamics NAV" sheetId="20" r:id="rId12"/>
    <sheet name="C_diagram(ROR)" sheetId="10" r:id="rId13"/>
  </sheets>
  <definedNames>
    <definedName name="_18_Лют_09">#REF!</definedName>
    <definedName name="_19_Лют_09">#REF!</definedName>
    <definedName name="_19_Лют_09_ВЧА">#REF!</definedName>
    <definedName name="_xlnm._FilterDatabase" localSheetId="3" hidden="1">' O_dynamics NAV'!$B$3:$G$19</definedName>
    <definedName name="_xlnm._FilterDatabase" localSheetId="12" hidden="1">'C_diagram(ROR)'!$A$1:$B$1</definedName>
    <definedName name="_xlnm._FilterDatabase" localSheetId="11" hidden="1">'C_dynamics NAV'!$B$34:$E$34</definedName>
    <definedName name="_xlnm._FilterDatabase" localSheetId="9" hidden="1">C_NAV!$A$2:$J$2</definedName>
    <definedName name="_xlnm._FilterDatabase" localSheetId="0" hidden="1">'IDX + ROR'!$A$22:$C$22</definedName>
    <definedName name="_xlnm._FilterDatabase" localSheetId="4" hidden="1">'O_diagram(ROR)'!$A$1:$B$1</definedName>
    <definedName name="_xlnm._FilterDatabase" localSheetId="1" hidden="1">O_NAV!#REF!</definedName>
    <definedName name="_xlnm._FilterDatabase" localSheetId="8" hidden="1">'І_diagram(ROR)'!$A$1:$B$1</definedName>
    <definedName name="_xlnm._FilterDatabase" localSheetId="7" hidden="1">'І_dynamics NAV'!$B$34:$E$34</definedName>
    <definedName name="_xlnm._FilterDatabase" localSheetId="5" hidden="1">І_NAV!$A$2:$J$2</definedName>
    <definedName name="_xlnm._FilterDatabase" localSheetId="6" hidden="1">І_ROR!$B$3:$I$3</definedName>
    <definedName name="cevv">#REF!</definedName>
    <definedName name="_xlnm.Print_Area" localSheetId="1">O_NAV!#REF!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24" l="1"/>
  <c r="K7" i="16"/>
  <c r="E64" i="14"/>
  <c r="E65" i="14"/>
  <c r="E66" i="14"/>
  <c r="E67" i="14"/>
  <c r="D64" i="14"/>
  <c r="D65" i="14"/>
  <c r="D66" i="14"/>
  <c r="D67" i="14"/>
  <c r="C64" i="14"/>
  <c r="C65" i="14"/>
  <c r="C66" i="14"/>
  <c r="C67" i="14"/>
  <c r="B64" i="14"/>
  <c r="B65" i="14"/>
  <c r="B66" i="14"/>
  <c r="B67" i="14"/>
  <c r="E68" i="14"/>
  <c r="D68" i="14"/>
  <c r="C68" i="14"/>
  <c r="B68" i="14"/>
  <c r="K20" i="21"/>
  <c r="C19" i="12"/>
  <c r="C23" i="12"/>
  <c r="D23" i="12" s="1"/>
  <c r="C26" i="12"/>
  <c r="D26" i="12"/>
  <c r="C27" i="12"/>
  <c r="D27" i="12"/>
  <c r="C28" i="12"/>
  <c r="D28" i="12"/>
  <c r="C29" i="12"/>
  <c r="D29" i="12"/>
  <c r="C30" i="12"/>
  <c r="D30" i="12"/>
  <c r="C31" i="12"/>
  <c r="D31" i="12"/>
  <c r="C32" i="12"/>
  <c r="D32" i="12"/>
  <c r="C33" i="12"/>
  <c r="D33" i="12"/>
  <c r="B26" i="12"/>
  <c r="B27" i="12"/>
  <c r="B28" i="12"/>
  <c r="B29" i="12"/>
  <c r="B30" i="12"/>
  <c r="B31" i="12"/>
  <c r="B32" i="12"/>
  <c r="B33" i="12"/>
  <c r="I7" i="16"/>
  <c r="H7" i="16"/>
  <c r="G7" i="16"/>
  <c r="F7" i="16"/>
  <c r="E7" i="16"/>
  <c r="B36" i="17"/>
  <c r="C25" i="12"/>
  <c r="B25" i="12"/>
  <c r="C24" i="12"/>
  <c r="B24" i="12"/>
  <c r="E36" i="20"/>
  <c r="D36" i="20"/>
  <c r="C36" i="20"/>
  <c r="B36" i="20"/>
  <c r="E35" i="20"/>
  <c r="D35" i="20"/>
  <c r="C35" i="20"/>
  <c r="B35" i="20"/>
  <c r="I6" i="24"/>
  <c r="H6" i="24"/>
  <c r="G6" i="24"/>
  <c r="F6" i="24"/>
  <c r="E6" i="24"/>
  <c r="E36" i="17"/>
  <c r="D36" i="17"/>
  <c r="C36" i="17"/>
  <c r="E35" i="17"/>
  <c r="D35" i="17"/>
  <c r="C35" i="17"/>
  <c r="B35" i="17"/>
  <c r="E6" i="22"/>
  <c r="E63" i="14"/>
  <c r="E62" i="14"/>
  <c r="E61" i="14"/>
  <c r="E60" i="14"/>
  <c r="E59" i="14"/>
  <c r="E69" i="14" s="1"/>
  <c r="D63" i="14"/>
  <c r="D62" i="14"/>
  <c r="D61" i="14"/>
  <c r="D60" i="14"/>
  <c r="D59" i="14"/>
  <c r="C63" i="14"/>
  <c r="C62" i="14"/>
  <c r="C61" i="14"/>
  <c r="C60" i="14"/>
  <c r="C59" i="14"/>
  <c r="C69" i="14" s="1"/>
  <c r="C70" i="14" s="1"/>
  <c r="B63" i="14"/>
  <c r="B62" i="14"/>
  <c r="B61" i="14"/>
  <c r="B60" i="14"/>
  <c r="B59" i="14"/>
  <c r="I20" i="21"/>
  <c r="H20" i="21"/>
  <c r="G20" i="21"/>
  <c r="F20" i="21"/>
  <c r="E20" i="21"/>
  <c r="D25" i="12"/>
  <c r="D24" i="12"/>
  <c r="F5" i="23"/>
  <c r="E5" i="23"/>
  <c r="F6" i="22"/>
  <c r="D19" i="12"/>
  <c r="E70" i="14" l="1"/>
</calcChain>
</file>

<file path=xl/sharedStrings.xml><?xml version="1.0" encoding="utf-8"?>
<sst xmlns="http://schemas.openxmlformats.org/spreadsheetml/2006/main" count="362" uniqueCount="139">
  <si>
    <t>http://www.task.ua/</t>
  </si>
  <si>
    <t>http://univer.ua/</t>
  </si>
  <si>
    <t>http://www.sem.biz.ua/</t>
  </si>
  <si>
    <t>http://otpcapital.com.ua/</t>
  </si>
  <si>
    <t>х</t>
  </si>
  <si>
    <t>http://www.altus.ua/</t>
  </si>
  <si>
    <t>http://www.vseswit.com.ua/</t>
  </si>
  <si>
    <t>http://www.kinto.com/</t>
  </si>
  <si>
    <t>http://www.am.eavex.com.ua/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</si>
  <si>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</si>
  <si>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</si>
  <si>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http://am.artcapital.ua/</t>
  </si>
  <si>
    <t>http://bonum-group.com/</t>
  </si>
  <si>
    <t>становив 2610,69 тис. грн.</t>
  </si>
  <si>
    <t>Rates of Return</t>
  </si>
  <si>
    <t>Period</t>
  </si>
  <si>
    <t>PFTS Index</t>
  </si>
  <si>
    <t>UX Index</t>
  </si>
  <si>
    <t>Open-Ended CII</t>
  </si>
  <si>
    <t>Interval CII</t>
  </si>
  <si>
    <t>Closed-End CII</t>
  </si>
  <si>
    <t>January'20</t>
  </si>
  <si>
    <t>February'20</t>
  </si>
  <si>
    <t>YTD 2020</t>
  </si>
  <si>
    <t>Index</t>
  </si>
  <si>
    <t>Monthly change</t>
  </si>
  <si>
    <t>YTD change</t>
  </si>
  <si>
    <t>HANG SENG (Hong Kong)</t>
  </si>
  <si>
    <t>WIG20 (Poland)</t>
  </si>
  <si>
    <t>FTSE 100  (UK)</t>
  </si>
  <si>
    <t>CAC 40 (France)</t>
  </si>
  <si>
    <t>SHANGHAI SE COMPOSITE (China)</t>
  </si>
  <si>
    <t>РТС (RTSI) (Russia)</t>
  </si>
  <si>
    <t>DAX (Germany)</t>
  </si>
  <si>
    <t>NIKKEI 225 (Japan)</t>
  </si>
  <si>
    <t>S&amp;P 500 (USA)</t>
  </si>
  <si>
    <t>ММВБ (MICEX) (Russia)</t>
  </si>
  <si>
    <t>DJIA (USA)</t>
  </si>
  <si>
    <t>КІNТО-Klasychnyi</t>
  </si>
  <si>
    <t>UNIVER.UA/Myhailo Hrushevskyi: Fond Derzhavnykh Paperiv</t>
  </si>
  <si>
    <t>Sofiivskyi</t>
  </si>
  <si>
    <t>КІNTO-Ekviti</t>
  </si>
  <si>
    <t>Altus – Depozyt</t>
  </si>
  <si>
    <t>Altus – Zbalansovanyi</t>
  </si>
  <si>
    <t>KINTO-Kaznacheiskyi</t>
  </si>
  <si>
    <t>VSI</t>
  </si>
  <si>
    <t>UNIVER.UA/Volodymyr Velykyi: Fond Zbalansovanyi</t>
  </si>
  <si>
    <t>UNIVER.UA/Iaroslav Mudryi: Fond Aktsii</t>
  </si>
  <si>
    <t>UNIVER.UA/Taras Shevchenko: Fond Zaoshchadzhen</t>
  </si>
  <si>
    <t>ТАSK Resurs</t>
  </si>
  <si>
    <t>Nadbannia</t>
  </si>
  <si>
    <t>Bonum Optimum</t>
  </si>
  <si>
    <t>OTP Fond Aktsii</t>
  </si>
  <si>
    <t>OTP Klasychnyi'</t>
  </si>
  <si>
    <t>Open-Ended Funds. Ranking by NAV</t>
  </si>
  <si>
    <t>No.</t>
  </si>
  <si>
    <t>Fund*</t>
  </si>
  <si>
    <t>NAV, UAH</t>
  </si>
  <si>
    <t>Number of IC in circulation</t>
  </si>
  <si>
    <t>NAV per one IC, UAH</t>
  </si>
  <si>
    <t>IC nominal, UAH</t>
  </si>
  <si>
    <t>AMC</t>
  </si>
  <si>
    <t>AMC official site</t>
  </si>
  <si>
    <t>* All funds are diversified unit CII.</t>
  </si>
  <si>
    <t>Others</t>
  </si>
  <si>
    <t>Total</t>
  </si>
  <si>
    <t>PrJSC “KINTO”</t>
  </si>
  <si>
    <t>LLC AMC “Univer Menedzhment”</t>
  </si>
  <si>
    <t>TOV "KUA "Iveks Esset Menedzhment"</t>
  </si>
  <si>
    <t>LLC AMC "Altus Essets Activitis"</t>
  </si>
  <si>
    <t>LLC AMC "Vsesvit"</t>
  </si>
  <si>
    <t>LLC AMC "TASK-Invest"</t>
  </si>
  <si>
    <t>LLC AMC “ART-KAPITAL Menedzhment”</t>
  </si>
  <si>
    <t>LLC AMC "Bonum Grup"</t>
  </si>
  <si>
    <t>TOV "KUA "OTP Kapital"</t>
  </si>
  <si>
    <t>Average</t>
  </si>
  <si>
    <t>*The indicator "since the fund's inception, % per annum (average)" is calculated based on compound interest formula.</t>
  </si>
  <si>
    <t>Rates of Return of Open-Ended CII. Ranking by Date of Reaching Compliance with Standards</t>
  </si>
  <si>
    <t>Fund</t>
  </si>
  <si>
    <t>Registration date</t>
  </si>
  <si>
    <t>Date of reaching compliance with standards</t>
  </si>
  <si>
    <t xml:space="preserve">1 month </t>
  </si>
  <si>
    <t xml:space="preserve">3 months </t>
  </si>
  <si>
    <t xml:space="preserve">6 months  </t>
  </si>
  <si>
    <t>YTD</t>
  </si>
  <si>
    <t>Since fund's inception</t>
  </si>
  <si>
    <t>Since fund's inception, % per annum (average)*</t>
  </si>
  <si>
    <t>1 year</t>
  </si>
  <si>
    <t>OTP Klasychnyi</t>
  </si>
  <si>
    <t>Funds' average rate of return</t>
  </si>
  <si>
    <t>EURO Deposits</t>
  </si>
  <si>
    <t>USD Deposits</t>
  </si>
  <si>
    <t>UAH Deposits</t>
  </si>
  <si>
    <t>"Gold" deposit (at official rate of gold)</t>
  </si>
  <si>
    <t>1 month*</t>
  </si>
  <si>
    <t>ТАSК Ukrainskyi Kapital</t>
  </si>
  <si>
    <t>Zbalansovanyi Fond Parytet</t>
  </si>
  <si>
    <t>Optimum</t>
  </si>
  <si>
    <t xml:space="preserve"> LLC AMC “ART-KAPITAL Menedzhment”</t>
  </si>
  <si>
    <t>LLC AMC "ТАSК-Іnvest"</t>
  </si>
  <si>
    <t>LLC AMC "SЕМ"</t>
  </si>
  <si>
    <t>Interval Funds. Ranking by NAV</t>
  </si>
  <si>
    <t>No</t>
  </si>
  <si>
    <t>Form</t>
  </si>
  <si>
    <t>Type</t>
  </si>
  <si>
    <t>Rates of Return on Investment Certificates</t>
  </si>
  <si>
    <t>Rates of Return of Interval CII. Ranking by Date of Reaching Compliance with Standards</t>
  </si>
  <si>
    <t>* The indicator "since the fund's inception, % per annum (average)" is calculated based on compound interest formula.</t>
  </si>
  <si>
    <t>Interval Funds' Dynamics. Ranking by Net Inflow</t>
  </si>
  <si>
    <t>Net Asset Value</t>
  </si>
  <si>
    <t>Number of Investment Certificates in Circulation</t>
  </si>
  <si>
    <t>Change, UAH, k</t>
  </si>
  <si>
    <t>Change, %</t>
  </si>
  <si>
    <t>Change</t>
  </si>
  <si>
    <t>Net inflow/ outflow of capital during month, UAH, k</t>
  </si>
  <si>
    <t>NAV Change, UAH, k</t>
  </si>
  <si>
    <t>NAV Change, %</t>
  </si>
  <si>
    <t>Net inflow-outflow,   UAH, k</t>
  </si>
  <si>
    <t>Іndeks Ukrainskoi Birzhi</t>
  </si>
  <si>
    <t>ТАSК Universal</t>
  </si>
  <si>
    <t>Closed-End Funds. Ranking by NAV</t>
  </si>
  <si>
    <t>Number of securities in circulation</t>
  </si>
  <si>
    <t>NAV per one security, UAH</t>
  </si>
  <si>
    <t>Security nominal, UAH</t>
  </si>
  <si>
    <t>unit</t>
  </si>
  <si>
    <t>non-diversified</t>
  </si>
  <si>
    <t>Rates of Return of Closed-End CII. Ranking by Date of Reaching Compliance with Standards</t>
  </si>
  <si>
    <t>Closed-End Funds' Dynamics /Ranking by Net Inflows</t>
  </si>
  <si>
    <t>Number of Securities in Circulation</t>
  </si>
  <si>
    <t>NAV change, UAH, k</t>
  </si>
  <si>
    <t>NAV change, %</t>
  </si>
  <si>
    <t>Net inflow/ outflow of capital, UAH, k</t>
  </si>
  <si>
    <t>diversified</t>
  </si>
  <si>
    <t>specialized</t>
  </si>
  <si>
    <t>Open-Ended Funds Dynamics. Ranking by Net Inflow</t>
  </si>
  <si>
    <t>n/a</t>
  </si>
  <si>
    <t>n/a**</t>
  </si>
  <si>
    <t>** According to the available data, net inflow / outflow amounted to UAH 194.46 k , but given the data of funds that are not enough to compare with the previous period, net inflow / outflow</t>
  </si>
  <si>
    <t>Since fund's inception, % per annum (average)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</si>
</sst>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#,##0.00&quot; грн.&quot;;\-#,##0.00&quot; грн.&quot;"/>
  </numFmts>
  <fonts count="25" x14ac:knownFonts="1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charset val="204"/>
    </font>
    <font>
      <u/>
      <sz val="10"/>
      <color indexed="36"/>
      <name val="Arial Cyr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charset val="204"/>
    </font>
    <font>
      <sz val="11"/>
      <color indexed="8"/>
      <name val="Arial"/>
      <charset val="204"/>
    </font>
    <font>
      <u/>
      <sz val="11"/>
      <color indexed="12"/>
      <name val="Arial Cyr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 style="dotted">
        <color indexed="55"/>
      </left>
      <right/>
      <top/>
      <bottom style="medium">
        <color indexed="21"/>
      </bottom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 style="medium">
        <color indexed="38"/>
      </bottom>
      <diagonal/>
    </border>
    <border>
      <left style="dotted">
        <color indexed="23"/>
      </left>
      <right style="dotted">
        <color indexed="23"/>
      </right>
      <top style="medium">
        <color indexed="38"/>
      </top>
      <bottom/>
      <diagonal/>
    </border>
    <border>
      <left style="dotted">
        <color indexed="23"/>
      </left>
      <right/>
      <top style="medium">
        <color indexed="38"/>
      </top>
      <bottom/>
      <diagonal/>
    </border>
    <border>
      <left/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/>
      <diagonal/>
    </border>
    <border>
      <left style="dotted">
        <color indexed="23"/>
      </left>
      <right/>
      <top style="medium">
        <color indexed="21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/>
      <bottom style="medium">
        <color indexed="38"/>
      </bottom>
      <diagonal/>
    </border>
    <border>
      <left style="dotted">
        <color indexed="55"/>
      </left>
      <right/>
      <top style="medium">
        <color indexed="21"/>
      </top>
      <bottom style="dotted">
        <color indexed="55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/>
      <top style="dotted">
        <color indexed="23"/>
      </top>
      <bottom style="thin">
        <color indexed="10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64"/>
      </bottom>
      <diagonal/>
    </border>
    <border>
      <left/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/>
      <top style="dotted">
        <color indexed="55"/>
      </top>
      <bottom/>
      <diagonal/>
    </border>
    <border>
      <left/>
      <right/>
      <top style="medium">
        <color indexed="38"/>
      </top>
      <bottom style="medium">
        <color indexed="38"/>
      </bottom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/>
      <right/>
      <top style="medium">
        <color indexed="21"/>
      </top>
      <bottom/>
      <diagonal/>
    </border>
    <border>
      <left/>
      <right style="dotted">
        <color indexed="23"/>
      </right>
      <top style="medium">
        <color indexed="21"/>
      </top>
      <bottom/>
      <diagonal/>
    </border>
    <border>
      <left/>
      <right/>
      <top style="medium">
        <color indexed="38"/>
      </top>
      <bottom/>
      <diagonal/>
    </border>
    <border>
      <left/>
      <right style="dotted">
        <color indexed="23"/>
      </right>
      <top style="medium">
        <color indexed="3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23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/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</cellStyleXfs>
  <cellXfs count="220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1" fillId="0" borderId="0" xfId="0" applyNumberFormat="1" applyFont="1" applyBorder="1"/>
    <xf numFmtId="0" fontId="10" fillId="0" borderId="0" xfId="0" applyFont="1" applyFill="1" applyBorder="1"/>
    <xf numFmtId="4" fontId="10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10" fontId="9" fillId="0" borderId="0" xfId="9" applyNumberFormat="1" applyFont="1" applyFill="1" applyBorder="1" applyAlignment="1">
      <alignment horizontal="right" vertical="center"/>
    </xf>
    <xf numFmtId="10" fontId="5" fillId="0" borderId="0" xfId="0" applyNumberFormat="1" applyFont="1" applyBorder="1"/>
    <xf numFmtId="0" fontId="0" fillId="0" borderId="0" xfId="0" applyBorder="1"/>
    <xf numFmtId="0" fontId="8" fillId="0" borderId="0" xfId="0" applyFont="1"/>
    <xf numFmtId="3" fontId="10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right" vertical="center" indent="1"/>
    </xf>
    <xf numFmtId="3" fontId="10" fillId="0" borderId="0" xfId="0" applyNumberFormat="1" applyFont="1" applyAlignment="1">
      <alignment horizontal="right" vertical="center" indent="1"/>
    </xf>
    <xf numFmtId="0" fontId="11" fillId="0" borderId="6" xfId="0" applyFont="1" applyBorder="1" applyAlignment="1">
      <alignment horizontal="center" vertical="center" wrapText="1"/>
    </xf>
    <xf numFmtId="0" fontId="15" fillId="0" borderId="5" xfId="4" applyFont="1" applyFill="1" applyBorder="1" applyAlignment="1">
      <alignment vertical="center" wrapText="1"/>
    </xf>
    <xf numFmtId="10" fontId="15" fillId="0" borderId="8" xfId="5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1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1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 shrinkToFit="1"/>
    </xf>
    <xf numFmtId="4" fontId="10" fillId="0" borderId="11" xfId="0" applyNumberFormat="1" applyFont="1" applyFill="1" applyBorder="1" applyAlignment="1">
      <alignment horizontal="right" vertical="center" indent="1"/>
    </xf>
    <xf numFmtId="3" fontId="10" fillId="0" borderId="11" xfId="0" applyNumberFormat="1" applyFont="1" applyFill="1" applyBorder="1" applyAlignment="1">
      <alignment horizontal="right" vertical="center" indent="1"/>
    </xf>
    <xf numFmtId="4" fontId="10" fillId="0" borderId="12" xfId="0" applyNumberFormat="1" applyFont="1" applyFill="1" applyBorder="1" applyAlignment="1">
      <alignment horizontal="right" vertical="center" indent="1"/>
    </xf>
    <xf numFmtId="4" fontId="10" fillId="0" borderId="0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right" vertical="center" indent="1"/>
    </xf>
    <xf numFmtId="14" fontId="10" fillId="0" borderId="0" xfId="0" applyNumberFormat="1" applyFont="1" applyFill="1" applyBorder="1" applyAlignment="1">
      <alignment horizontal="center"/>
    </xf>
    <xf numFmtId="0" fontId="17" fillId="0" borderId="0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 indent="1"/>
    </xf>
    <xf numFmtId="4" fontId="10" fillId="0" borderId="0" xfId="0" applyNumberFormat="1" applyFont="1" applyFill="1" applyBorder="1" applyAlignment="1">
      <alignment vertical="center"/>
    </xf>
    <xf numFmtId="0" fontId="15" fillId="0" borderId="0" xfId="4" applyFont="1" applyFill="1" applyBorder="1" applyAlignment="1">
      <alignment vertical="center" wrapText="1"/>
    </xf>
    <xf numFmtId="10" fontId="15" fillId="0" borderId="0" xfId="5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horizontal="center" vertical="center"/>
    </xf>
    <xf numFmtId="4" fontId="18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/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/>
    </xf>
    <xf numFmtId="10" fontId="15" fillId="0" borderId="21" xfId="5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10" fontId="10" fillId="0" borderId="0" xfId="0" applyNumberFormat="1" applyFont="1" applyFill="1" applyBorder="1"/>
    <xf numFmtId="0" fontId="10" fillId="0" borderId="0" xfId="0" applyFont="1" applyAlignment="1">
      <alignment horizontal="left"/>
    </xf>
    <xf numFmtId="0" fontId="10" fillId="0" borderId="0" xfId="0" applyFont="1"/>
    <xf numFmtId="0" fontId="6" fillId="0" borderId="6" xfId="0" applyFont="1" applyBorder="1" applyAlignment="1">
      <alignment vertical="center" wrapText="1"/>
    </xf>
    <xf numFmtId="0" fontId="7" fillId="0" borderId="0" xfId="0" applyFont="1"/>
    <xf numFmtId="184" fontId="3" fillId="0" borderId="0" xfId="2" applyNumberFormat="1" applyFont="1" applyFill="1" applyBorder="1" applyAlignment="1">
      <alignment horizontal="right" wrapText="1"/>
    </xf>
    <xf numFmtId="0" fontId="10" fillId="0" borderId="0" xfId="0" applyFont="1" applyBorder="1"/>
    <xf numFmtId="10" fontId="15" fillId="0" borderId="23" xfId="5" applyNumberFormat="1" applyFont="1" applyFill="1" applyBorder="1" applyAlignment="1">
      <alignment horizontal="center" vertical="center" wrapText="1"/>
    </xf>
    <xf numFmtId="10" fontId="15" fillId="0" borderId="24" xfId="5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vertical="center"/>
    </xf>
    <xf numFmtId="4" fontId="10" fillId="0" borderId="25" xfId="0" applyNumberFormat="1" applyFont="1" applyFill="1" applyBorder="1" applyAlignment="1">
      <alignment horizontal="right" vertical="center"/>
    </xf>
    <xf numFmtId="4" fontId="10" fillId="0" borderId="8" xfId="0" applyNumberFormat="1" applyFont="1" applyBorder="1" applyAlignment="1">
      <alignment horizontal="right" vertical="center" indent="1"/>
    </xf>
    <xf numFmtId="0" fontId="15" fillId="0" borderId="8" xfId="3" applyFont="1" applyFill="1" applyBorder="1" applyAlignment="1">
      <alignment vertical="center" wrapText="1"/>
    </xf>
    <xf numFmtId="4" fontId="15" fillId="0" borderId="8" xfId="3" applyNumberFormat="1" applyFont="1" applyFill="1" applyBorder="1" applyAlignment="1">
      <alignment horizontal="right" vertical="center" wrapText="1" indent="1"/>
    </xf>
    <xf numFmtId="3" fontId="15" fillId="0" borderId="8" xfId="3" applyNumberFormat="1" applyFont="1" applyFill="1" applyBorder="1" applyAlignment="1">
      <alignment horizontal="right" vertical="center" wrapText="1" indent="1"/>
    </xf>
    <xf numFmtId="0" fontId="16" fillId="0" borderId="21" xfId="1" applyFont="1" applyFill="1" applyBorder="1" applyAlignment="1" applyProtection="1">
      <alignment vertical="center" wrapText="1"/>
    </xf>
    <xf numFmtId="10" fontId="15" fillId="0" borderId="27" xfId="5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0" fillId="0" borderId="30" xfId="0" applyBorder="1"/>
    <xf numFmtId="0" fontId="11" fillId="0" borderId="31" xfId="0" applyFont="1" applyFill="1" applyBorder="1" applyAlignment="1">
      <alignment horizontal="center" vertical="center" wrapText="1" shrinkToFit="1"/>
    </xf>
    <xf numFmtId="4" fontId="11" fillId="0" borderId="32" xfId="0" applyNumberFormat="1" applyFont="1" applyFill="1" applyBorder="1" applyAlignment="1">
      <alignment horizontal="right" vertical="center" indent="1"/>
    </xf>
    <xf numFmtId="3" fontId="11" fillId="0" borderId="33" xfId="0" applyNumberFormat="1" applyFont="1" applyFill="1" applyBorder="1" applyAlignment="1">
      <alignment horizontal="right" vertical="center" indent="1"/>
    </xf>
    <xf numFmtId="4" fontId="11" fillId="0" borderId="34" xfId="0" applyNumberFormat="1" applyFont="1" applyFill="1" applyBorder="1" applyAlignment="1">
      <alignment horizontal="right" vertical="center" indent="1"/>
    </xf>
    <xf numFmtId="10" fontId="10" fillId="0" borderId="11" xfId="10" applyNumberFormat="1" applyFont="1" applyFill="1" applyBorder="1" applyAlignment="1">
      <alignment horizontal="right" vertical="center" indent="1"/>
    </xf>
    <xf numFmtId="10" fontId="11" fillId="0" borderId="16" xfId="0" applyNumberFormat="1" applyFont="1" applyFill="1" applyBorder="1" applyAlignment="1">
      <alignment horizontal="right" vertical="center" indent="1"/>
    </xf>
    <xf numFmtId="4" fontId="21" fillId="0" borderId="16" xfId="6" applyNumberFormat="1" applyFont="1" applyFill="1" applyBorder="1" applyAlignment="1">
      <alignment horizontal="right" vertical="center" wrapText="1" indent="1"/>
    </xf>
    <xf numFmtId="3" fontId="21" fillId="0" borderId="16" xfId="6" applyNumberFormat="1" applyFont="1" applyFill="1" applyBorder="1" applyAlignment="1">
      <alignment horizontal="right" vertical="center" wrapText="1" indent="1"/>
    </xf>
    <xf numFmtId="10" fontId="15" fillId="0" borderId="8" xfId="5" applyNumberFormat="1" applyFont="1" applyFill="1" applyBorder="1" applyAlignment="1">
      <alignment horizontal="right" vertical="center" wrapText="1" indent="1"/>
    </xf>
    <xf numFmtId="0" fontId="6" fillId="0" borderId="0" xfId="0" applyFont="1" applyBorder="1" applyAlignment="1">
      <alignment horizontal="left" vertical="center"/>
    </xf>
    <xf numFmtId="0" fontId="10" fillId="0" borderId="35" xfId="0" applyFont="1" applyBorder="1" applyAlignment="1">
      <alignment vertical="center"/>
    </xf>
    <xf numFmtId="14" fontId="10" fillId="0" borderId="35" xfId="0" applyNumberFormat="1" applyFont="1" applyBorder="1" applyAlignment="1">
      <alignment horizontal="center" vertical="center"/>
    </xf>
    <xf numFmtId="14" fontId="10" fillId="0" borderId="3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14" fontId="15" fillId="0" borderId="8" xfId="4" applyNumberFormat="1" applyFont="1" applyFill="1" applyBorder="1" applyAlignment="1">
      <alignment horizontal="center" vertical="center" wrapText="1"/>
    </xf>
    <xf numFmtId="10" fontId="15" fillId="0" borderId="37" xfId="7" applyNumberFormat="1" applyFont="1" applyFill="1" applyBorder="1" applyAlignment="1">
      <alignment horizontal="right" vertical="center" wrapText="1" indent="1"/>
    </xf>
    <xf numFmtId="10" fontId="10" fillId="0" borderId="0" xfId="0" applyNumberFormat="1" applyFont="1" applyFill="1" applyBorder="1" applyAlignment="1">
      <alignment horizontal="center" vertical="center"/>
    </xf>
    <xf numFmtId="10" fontId="10" fillId="0" borderId="0" xfId="0" applyNumberFormat="1" applyFont="1" applyAlignment="1">
      <alignment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4" fontId="11" fillId="0" borderId="33" xfId="0" applyNumberFormat="1" applyFont="1" applyFill="1" applyBorder="1" applyAlignment="1">
      <alignment horizontal="right" vertical="center" indent="1"/>
    </xf>
    <xf numFmtId="0" fontId="10" fillId="0" borderId="38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 indent="1"/>
    </xf>
    <xf numFmtId="10" fontId="10" fillId="0" borderId="0" xfId="0" applyNumberFormat="1" applyFont="1" applyFill="1" applyBorder="1" applyAlignment="1">
      <alignment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vertical="center"/>
    </xf>
    <xf numFmtId="10" fontId="10" fillId="0" borderId="39" xfId="0" applyNumberFormat="1" applyFont="1" applyBorder="1" applyAlignment="1">
      <alignment horizontal="right" vertical="center" indent="1"/>
    </xf>
    <xf numFmtId="10" fontId="10" fillId="0" borderId="21" xfId="0" applyNumberFormat="1" applyFont="1" applyBorder="1" applyAlignment="1">
      <alignment horizontal="right" vertical="center" indent="1"/>
    </xf>
    <xf numFmtId="0" fontId="10" fillId="0" borderId="40" xfId="0" applyFont="1" applyFill="1" applyBorder="1" applyAlignment="1">
      <alignment horizontal="left" vertical="center" wrapText="1" shrinkToFit="1"/>
    </xf>
    <xf numFmtId="0" fontId="10" fillId="0" borderId="41" xfId="0" applyFont="1" applyFill="1" applyBorder="1" applyAlignment="1">
      <alignment horizontal="left" vertical="center" wrapText="1" shrinkToFit="1"/>
    </xf>
    <xf numFmtId="4" fontId="10" fillId="0" borderId="42" xfId="0" applyNumberFormat="1" applyFont="1" applyFill="1" applyBorder="1" applyAlignment="1">
      <alignment horizontal="right" vertical="center" indent="1"/>
    </xf>
    <xf numFmtId="10" fontId="10" fillId="0" borderId="42" xfId="10" applyNumberFormat="1" applyFont="1" applyFill="1" applyBorder="1" applyAlignment="1">
      <alignment horizontal="right" vertical="center" indent="1"/>
    </xf>
    <xf numFmtId="4" fontId="10" fillId="0" borderId="43" xfId="0" applyNumberFormat="1" applyFont="1" applyFill="1" applyBorder="1" applyAlignment="1">
      <alignment horizontal="right" vertical="center" indent="1"/>
    </xf>
    <xf numFmtId="10" fontId="10" fillId="0" borderId="0" xfId="0" applyNumberFormat="1" applyFont="1" applyAlignment="1">
      <alignment horizontal="right" vertical="center" indent="1"/>
    </xf>
    <xf numFmtId="0" fontId="10" fillId="0" borderId="44" xfId="0" applyFont="1" applyFill="1" applyBorder="1" applyAlignment="1">
      <alignment horizontal="left" vertical="center" wrapText="1" shrinkToFit="1"/>
    </xf>
    <xf numFmtId="4" fontId="10" fillId="0" borderId="45" xfId="0" applyNumberFormat="1" applyFont="1" applyFill="1" applyBorder="1" applyAlignment="1">
      <alignment horizontal="right" vertical="center" indent="1"/>
    </xf>
    <xf numFmtId="4" fontId="10" fillId="0" borderId="46" xfId="0" applyNumberFormat="1" applyFont="1" applyFill="1" applyBorder="1" applyAlignment="1">
      <alignment horizontal="right" vertical="center" indent="1"/>
    </xf>
    <xf numFmtId="0" fontId="11" fillId="0" borderId="0" xfId="0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right" vertical="center" indent="1"/>
    </xf>
    <xf numFmtId="0" fontId="10" fillId="0" borderId="47" xfId="0" applyFont="1" applyFill="1" applyBorder="1" applyAlignment="1">
      <alignment horizontal="left" vertical="center" wrapText="1" shrinkToFit="1"/>
    </xf>
    <xf numFmtId="4" fontId="10" fillId="0" borderId="48" xfId="0" applyNumberFormat="1" applyFont="1" applyFill="1" applyBorder="1" applyAlignment="1">
      <alignment horizontal="right" vertical="center" indent="1"/>
    </xf>
    <xf numFmtId="10" fontId="10" fillId="0" borderId="48" xfId="10" applyNumberFormat="1" applyFont="1" applyFill="1" applyBorder="1" applyAlignment="1">
      <alignment horizontal="right" vertical="center" indent="1"/>
    </xf>
    <xf numFmtId="0" fontId="15" fillId="0" borderId="10" xfId="4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10" fontId="15" fillId="0" borderId="8" xfId="5" applyNumberFormat="1" applyFont="1" applyFill="1" applyBorder="1" applyAlignment="1">
      <alignment horizontal="right" vertical="center" indent="1"/>
    </xf>
    <xf numFmtId="10" fontId="15" fillId="0" borderId="21" xfId="5" applyNumberFormat="1" applyFont="1" applyFill="1" applyBorder="1" applyAlignment="1">
      <alignment horizontal="right" vertical="center" indent="1"/>
    </xf>
    <xf numFmtId="10" fontId="15" fillId="0" borderId="24" xfId="5" applyNumberFormat="1" applyFont="1" applyFill="1" applyBorder="1" applyAlignment="1">
      <alignment horizontal="right" vertical="center" indent="1"/>
    </xf>
    <xf numFmtId="10" fontId="15" fillId="0" borderId="12" xfId="5" applyNumberFormat="1" applyFont="1" applyFill="1" applyBorder="1" applyAlignment="1">
      <alignment horizontal="right" vertical="center" indent="1"/>
    </xf>
    <xf numFmtId="10" fontId="15" fillId="0" borderId="50" xfId="5" applyNumberFormat="1" applyFont="1" applyFill="1" applyBorder="1" applyAlignment="1">
      <alignment horizontal="right" vertical="center" indent="1"/>
    </xf>
    <xf numFmtId="10" fontId="15" fillId="0" borderId="34" xfId="5" applyNumberFormat="1" applyFont="1" applyFill="1" applyBorder="1" applyAlignment="1">
      <alignment horizontal="right" vertical="center" indent="1"/>
    </xf>
    <xf numFmtId="0" fontId="10" fillId="0" borderId="0" xfId="0" applyFont="1" applyBorder="1" applyAlignment="1">
      <alignment horizontal="center" vertical="center"/>
    </xf>
    <xf numFmtId="0" fontId="22" fillId="0" borderId="5" xfId="4" applyFont="1" applyFill="1" applyBorder="1" applyAlignment="1">
      <alignment vertical="center" wrapText="1"/>
    </xf>
    <xf numFmtId="14" fontId="22" fillId="0" borderId="8" xfId="4" applyNumberFormat="1" applyFont="1" applyFill="1" applyBorder="1" applyAlignment="1">
      <alignment horizontal="center" vertical="center" wrapText="1"/>
    </xf>
    <xf numFmtId="10" fontId="22" fillId="0" borderId="8" xfId="5" applyNumberFormat="1" applyFont="1" applyFill="1" applyBorder="1" applyAlignment="1">
      <alignment horizontal="right" vertical="center" wrapText="1" indent="1"/>
    </xf>
    <xf numFmtId="10" fontId="22" fillId="0" borderId="37" xfId="7" applyNumberFormat="1" applyFont="1" applyFill="1" applyBorder="1" applyAlignment="1">
      <alignment horizontal="right" vertical="center" wrapText="1" indent="1"/>
    </xf>
    <xf numFmtId="0" fontId="21" fillId="0" borderId="0" xfId="4" applyFont="1" applyFill="1" applyBorder="1" applyAlignment="1">
      <alignment vertical="center" wrapText="1"/>
    </xf>
    <xf numFmtId="10" fontId="21" fillId="0" borderId="0" xfId="5" applyNumberFormat="1" applyFont="1" applyFill="1" applyBorder="1" applyAlignment="1">
      <alignment horizontal="center" vertical="center" wrapText="1"/>
    </xf>
    <xf numFmtId="10" fontId="21" fillId="0" borderId="0" xfId="5" applyNumberFormat="1" applyFont="1" applyFill="1" applyBorder="1" applyAlignment="1">
      <alignment horizontal="right" vertical="center" wrapText="1" indent="1"/>
    </xf>
    <xf numFmtId="10" fontId="21" fillId="0" borderId="0" xfId="7" applyNumberFormat="1" applyFont="1" applyFill="1" applyBorder="1" applyAlignment="1">
      <alignment horizontal="center" vertical="center" wrapText="1"/>
    </xf>
    <xf numFmtId="10" fontId="15" fillId="0" borderId="45" xfId="5" applyNumberFormat="1" applyFont="1" applyFill="1" applyBorder="1" applyAlignment="1">
      <alignment horizontal="right" vertical="center" wrapText="1" indent="1"/>
    </xf>
    <xf numFmtId="10" fontId="15" fillId="0" borderId="11" xfId="5" applyNumberFormat="1" applyFont="1" applyFill="1" applyBorder="1" applyAlignment="1">
      <alignment horizontal="right" vertical="center" wrapText="1" indent="1"/>
    </xf>
    <xf numFmtId="0" fontId="10" fillId="0" borderId="51" xfId="0" applyFont="1" applyFill="1" applyBorder="1" applyAlignment="1">
      <alignment horizontal="left" vertical="center" wrapText="1" shrinkToFit="1"/>
    </xf>
    <xf numFmtId="4" fontId="10" fillId="0" borderId="52" xfId="0" applyNumberFormat="1" applyFont="1" applyFill="1" applyBorder="1" applyAlignment="1">
      <alignment horizontal="right" vertical="center" indent="1"/>
    </xf>
    <xf numFmtId="10" fontId="15" fillId="0" borderId="52" xfId="5" applyNumberFormat="1" applyFont="1" applyFill="1" applyBorder="1" applyAlignment="1">
      <alignment horizontal="right" vertical="center" wrapText="1" indent="1"/>
    </xf>
    <xf numFmtId="4" fontId="10" fillId="0" borderId="53" xfId="0" applyNumberFormat="1" applyFont="1" applyFill="1" applyBorder="1" applyAlignment="1">
      <alignment horizontal="right" vertical="center" indent="1"/>
    </xf>
    <xf numFmtId="4" fontId="10" fillId="0" borderId="19" xfId="0" applyNumberFormat="1" applyFont="1" applyFill="1" applyBorder="1" applyAlignment="1">
      <alignment horizontal="right" vertical="center" indent="1"/>
    </xf>
    <xf numFmtId="10" fontId="13" fillId="0" borderId="39" xfId="0" applyNumberFormat="1" applyFont="1" applyBorder="1" applyAlignment="1">
      <alignment horizontal="right" vertical="center" indent="1"/>
    </xf>
    <xf numFmtId="10" fontId="13" fillId="0" borderId="21" xfId="0" applyNumberFormat="1" applyFont="1" applyBorder="1" applyAlignment="1">
      <alignment horizontal="right" vertical="center" indent="1"/>
    </xf>
    <xf numFmtId="0" fontId="15" fillId="0" borderId="44" xfId="4" applyFont="1" applyFill="1" applyBorder="1" applyAlignment="1">
      <alignment horizontal="left" vertical="center" wrapText="1"/>
    </xf>
    <xf numFmtId="10" fontId="15" fillId="0" borderId="46" xfId="5" applyNumberFormat="1" applyFont="1" applyFill="1" applyBorder="1" applyAlignment="1">
      <alignment horizontal="right" vertical="center" indent="1"/>
    </xf>
    <xf numFmtId="0" fontId="10" fillId="0" borderId="0" xfId="0" applyFont="1" applyBorder="1" applyAlignment="1">
      <alignment vertical="center" wrapText="1"/>
    </xf>
    <xf numFmtId="0" fontId="10" fillId="0" borderId="38" xfId="0" applyFont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21" fillId="0" borderId="54" xfId="4" applyFont="1" applyFill="1" applyBorder="1" applyAlignment="1">
      <alignment vertical="center" wrapText="1"/>
    </xf>
    <xf numFmtId="10" fontId="21" fillId="0" borderId="54" xfId="5" applyNumberFormat="1" applyFont="1" applyFill="1" applyBorder="1" applyAlignment="1">
      <alignment horizontal="center" vertical="center" wrapText="1"/>
    </xf>
    <xf numFmtId="10" fontId="21" fillId="0" borderId="54" xfId="5" applyNumberFormat="1" applyFont="1" applyFill="1" applyBorder="1" applyAlignment="1">
      <alignment horizontal="right" vertical="center" wrapText="1" indent="1"/>
    </xf>
    <xf numFmtId="0" fontId="10" fillId="0" borderId="55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10" fontId="20" fillId="0" borderId="12" xfId="0" applyNumberFormat="1" applyFont="1" applyBorder="1" applyAlignment="1">
      <alignment horizontal="right" vertical="center" indent="1"/>
    </xf>
    <xf numFmtId="0" fontId="6" fillId="0" borderId="25" xfId="0" applyFont="1" applyBorder="1" applyAlignment="1">
      <alignment horizontal="left" vertical="center"/>
    </xf>
    <xf numFmtId="0" fontId="21" fillId="0" borderId="25" xfId="6" applyFont="1" applyFill="1" applyBorder="1" applyAlignment="1">
      <alignment horizontal="center" vertical="center" wrapText="1"/>
    </xf>
    <xf numFmtId="0" fontId="21" fillId="0" borderId="56" xfId="6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59" xfId="0" applyFont="1" applyBorder="1" applyAlignment="1">
      <alignment vertical="center"/>
    </xf>
    <xf numFmtId="0" fontId="10" fillId="0" borderId="25" xfId="0" applyFont="1" applyBorder="1" applyAlignment="1">
      <alignment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1" fillId="0" borderId="60" xfId="0" applyFont="1" applyBorder="1" applyAlignment="1">
      <alignment horizontal="center" vertical="center" wrapText="1"/>
    </xf>
    <xf numFmtId="0" fontId="15" fillId="0" borderId="26" xfId="4" applyFont="1" applyBorder="1" applyAlignment="1">
      <alignment vertical="center" wrapText="1"/>
    </xf>
    <xf numFmtId="0" fontId="15" fillId="0" borderId="22" xfId="4" applyFont="1" applyBorder="1" applyAlignment="1">
      <alignment vertical="center" wrapText="1"/>
    </xf>
    <xf numFmtId="0" fontId="11" fillId="0" borderId="61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/>
    </xf>
    <xf numFmtId="0" fontId="22" fillId="0" borderId="5" xfId="4" applyFont="1" applyBorder="1" applyAlignment="1">
      <alignment vertical="center" wrapText="1"/>
    </xf>
    <xf numFmtId="0" fontId="15" fillId="0" borderId="5" xfId="4" applyFont="1" applyBorder="1" applyAlignment="1">
      <alignment vertical="center" wrapText="1"/>
    </xf>
    <xf numFmtId="0" fontId="22" fillId="0" borderId="26" xfId="4" applyFont="1" applyBorder="1" applyAlignment="1">
      <alignment vertical="center" wrapText="1"/>
    </xf>
    <xf numFmtId="0" fontId="22" fillId="0" borderId="0" xfId="4" applyFont="1" applyAlignment="1">
      <alignment vertical="center" wrapText="1"/>
    </xf>
    <xf numFmtId="0" fontId="15" fillId="0" borderId="63" xfId="4" applyFont="1" applyBorder="1" applyAlignment="1">
      <alignment vertical="center" wrapText="1"/>
    </xf>
    <xf numFmtId="0" fontId="22" fillId="0" borderId="63" xfId="4" applyFont="1" applyBorder="1" applyAlignment="1">
      <alignment vertical="center" wrapText="1"/>
    </xf>
    <xf numFmtId="0" fontId="22" fillId="0" borderId="64" xfId="4" applyFont="1" applyBorder="1" applyAlignment="1">
      <alignment vertical="center" wrapText="1"/>
    </xf>
    <xf numFmtId="0" fontId="15" fillId="0" borderId="8" xfId="3" applyFont="1" applyBorder="1" applyAlignment="1">
      <alignment vertical="center" wrapText="1"/>
    </xf>
    <xf numFmtId="0" fontId="22" fillId="0" borderId="65" xfId="11" applyFont="1" applyBorder="1" applyAlignment="1">
      <alignment vertical="center" wrapText="1"/>
    </xf>
    <xf numFmtId="0" fontId="22" fillId="0" borderId="66" xfId="0" applyFont="1" applyBorder="1"/>
    <xf numFmtId="0" fontId="22" fillId="0" borderId="0" xfId="0" applyFont="1"/>
    <xf numFmtId="0" fontId="22" fillId="0" borderId="8" xfId="11" applyFont="1" applyBorder="1" applyAlignment="1">
      <alignment vertical="center" wrapText="1"/>
    </xf>
    <xf numFmtId="0" fontId="21" fillId="0" borderId="0" xfId="4" applyFont="1" applyAlignment="1">
      <alignment vertical="center" wrapText="1"/>
    </xf>
    <xf numFmtId="14" fontId="18" fillId="0" borderId="7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5" fillId="0" borderId="10" xfId="4" applyFont="1" applyBorder="1" applyAlignment="1">
      <alignment vertical="center" wrapText="1"/>
    </xf>
    <xf numFmtId="0" fontId="15" fillId="0" borderId="49" xfId="4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59" xfId="0" applyBorder="1"/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2" fillId="0" borderId="22" xfId="4" applyFont="1" applyBorder="1" applyAlignment="1">
      <alignment vertical="center" wrapText="1"/>
    </xf>
    <xf numFmtId="0" fontId="11" fillId="0" borderId="67" xfId="0" applyFont="1" applyBorder="1" applyAlignment="1">
      <alignment horizontal="center" vertical="center" wrapText="1"/>
    </xf>
    <xf numFmtId="4" fontId="22" fillId="0" borderId="8" xfId="11" applyNumberFormat="1" applyFont="1" applyBorder="1" applyAlignment="1">
      <alignment horizontal="center" vertical="center" wrapText="1"/>
    </xf>
    <xf numFmtId="3" fontId="22" fillId="0" borderId="8" xfId="11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3" fontId="15" fillId="0" borderId="8" xfId="3" applyNumberFormat="1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12">
    <cellStyle name="Відсотковий" xfId="9" builtinId="5"/>
    <cellStyle name="Гиперссылка" xfId="1"/>
    <cellStyle name="Звичайний" xfId="0" builtinId="0"/>
    <cellStyle name="Обычный_Nastya_Otkrit" xfId="2"/>
    <cellStyle name="Обычный_Відкр_1" xfId="3"/>
    <cellStyle name="Обычный_Відкр_1 2" xfId="11"/>
    <cellStyle name="Обычный_Відкр_2" xfId="4"/>
    <cellStyle name="Обычный_З_2_28.10" xfId="5"/>
    <cellStyle name="Обычный_Лист2" xfId="6"/>
    <cellStyle name="Обычный_Лист5" xfId="7"/>
    <cellStyle name="Открывавшаяся гиперссылка" xfId="8"/>
    <cellStyle name="Процентный 2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Dynamics of Ukrainian Equity Indexes and Rates of Return of Funds with Public Issue</a:t>
            </a:r>
            <a:endParaRPr lang="uk-UA"/>
          </a:p>
        </c:rich>
      </c:tx>
      <c:layout>
        <c:manualLayout>
          <c:xMode val="edge"/>
          <c:yMode val="edge"/>
          <c:x val="0.24871815631523464"/>
          <c:y val="1.91571598013941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752167428024361E-2"/>
          <c:y val="0.29118882898119081"/>
          <c:w val="0.94700933744769755"/>
          <c:h val="0.325671716623700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'IDX + ROR'!$B$2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-1.077340113580183E-3"/>
                  <c:y val="1.016185794428434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FF-47E4-B04D-9F554C4B3276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D7FF-47E4-B04D-9F554C4B3276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7FF-47E4-B04D-9F554C4B3276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ROR'!$A$3:$A$5</c:f>
              <c:strCache>
                <c:ptCount val="3"/>
                <c:pt idx="0">
                  <c:v>January'20</c:v>
                </c:pt>
                <c:pt idx="1">
                  <c:v>February'20</c:v>
                </c:pt>
                <c:pt idx="2">
                  <c:v>YTD 2020</c:v>
                </c:pt>
              </c:strCache>
            </c:strRef>
          </c:cat>
          <c:val>
            <c:numRef>
              <c:f>'IDX + ROR'!$B$3:$B$5</c:f>
              <c:numCache>
                <c:formatCode>0.00%</c:formatCode>
                <c:ptCount val="3"/>
                <c:pt idx="0">
                  <c:v>-7.8485234965164352E-4</c:v>
                </c:pt>
                <c:pt idx="1">
                  <c:v>4.6460481099656281E-2</c:v>
                </c:pt>
                <c:pt idx="2">
                  <c:v>4.5639164132247556E-2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FF-47E4-B04D-9F554C4B3276}"/>
            </c:ext>
          </c:extLst>
        </c:ser>
        <c:ser>
          <c:idx val="1"/>
          <c:order val="1"/>
          <c:tx>
            <c:strRef>
              <c:f>'IDX + ROR'!$C$2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8.1364329908045763E-3"/>
                  <c:y val="8.3864151387032515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FF-47E4-B04D-9F554C4B3276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D7FF-47E4-B04D-9F554C4B3276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D7FF-47E4-B04D-9F554C4B3276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ROR'!$A$3:$A$5</c:f>
              <c:strCache>
                <c:ptCount val="3"/>
                <c:pt idx="0">
                  <c:v>January'20</c:v>
                </c:pt>
                <c:pt idx="1">
                  <c:v>February'20</c:v>
                </c:pt>
                <c:pt idx="2">
                  <c:v>YTD 2020</c:v>
                </c:pt>
              </c:strCache>
            </c:strRef>
          </c:cat>
          <c:val>
            <c:numRef>
              <c:f>'IDX + ROR'!$C$3:$C$5</c:f>
              <c:numCache>
                <c:formatCode>0.00%</c:formatCode>
                <c:ptCount val="3"/>
                <c:pt idx="0">
                  <c:v>-4.0362937210283167E-3</c:v>
                </c:pt>
                <c:pt idx="1">
                  <c:v>4.8836763432258623E-2</c:v>
                </c:pt>
                <c:pt idx="2">
                  <c:v>4.4603350189633462E-2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7FF-47E4-B04D-9F554C4B3276}"/>
            </c:ext>
          </c:extLst>
        </c:ser>
        <c:ser>
          <c:idx val="2"/>
          <c:order val="2"/>
          <c:tx>
            <c:strRef>
              <c:f>'IDX + ROR'!$D$2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8.2600623239476034E-4"/>
                  <c:y val="-2.375148176363556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7FF-47E4-B04D-9F554C4B3276}"/>
                </c:ext>
              </c:extLst>
            </c:dLbl>
            <c:dLbl>
              <c:idx val="1"/>
              <c:layout>
                <c:manualLayout>
                  <c:x val="1.3958371279020332E-3"/>
                  <c:y val="-2.6624911171857613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7FF-47E4-B04D-9F554C4B3276}"/>
                </c:ext>
              </c:extLst>
            </c:dLbl>
            <c:dLbl>
              <c:idx val="2"/>
              <c:layout>
                <c:manualLayout>
                  <c:x val="1.9656680234091395E-3"/>
                  <c:y val="-1.8359878002245811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7FF-47E4-B04D-9F554C4B3276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D7FF-47E4-B04D-9F554C4B3276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D7FF-47E4-B04D-9F554C4B3276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ROR'!$A$3:$A$5</c:f>
              <c:strCache>
                <c:ptCount val="3"/>
                <c:pt idx="0">
                  <c:v>January'20</c:v>
                </c:pt>
                <c:pt idx="1">
                  <c:v>February'20</c:v>
                </c:pt>
                <c:pt idx="2">
                  <c:v>YTD 2020</c:v>
                </c:pt>
              </c:strCache>
            </c:strRef>
          </c:cat>
          <c:val>
            <c:numRef>
              <c:f>'IDX + ROR'!$D$3:$D$5</c:f>
              <c:numCache>
                <c:formatCode>0.00%</c:formatCode>
                <c:ptCount val="3"/>
                <c:pt idx="0">
                  <c:v>2.1383156816949689E-2</c:v>
                </c:pt>
                <c:pt idx="1">
                  <c:v>2.4177319767612202E-2</c:v>
                </c:pt>
                <c:pt idx="2">
                  <c:v>4.6881664211832159E-2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7FF-47E4-B04D-9F554C4B3276}"/>
            </c:ext>
          </c:extLst>
        </c:ser>
        <c:ser>
          <c:idx val="3"/>
          <c:order val="3"/>
          <c:tx>
            <c:strRef>
              <c:f>'IDX + ROR'!$E$2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96287875922313E-3"/>
                  <c:y val="-5.531574477274758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7FF-47E4-B04D-9F554C4B3276}"/>
                </c:ext>
              </c:extLst>
            </c:dLbl>
            <c:dLbl>
              <c:idx val="1"/>
              <c:layout>
                <c:manualLayout>
                  <c:x val="1.5754980514918193E-3"/>
                  <c:y val="-7.3728128402037463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7FF-47E4-B04D-9F554C4B3276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D7FF-47E4-B04D-9F554C4B3276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D7FF-47E4-B04D-9F554C4B3276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1" i="0" u="none" strike="noStrik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ROR'!$A$3:$A$5</c:f>
              <c:strCache>
                <c:ptCount val="3"/>
                <c:pt idx="0">
                  <c:v>January'20</c:v>
                </c:pt>
                <c:pt idx="1">
                  <c:v>February'20</c:v>
                </c:pt>
                <c:pt idx="2">
                  <c:v>YTD 2020</c:v>
                </c:pt>
              </c:strCache>
            </c:strRef>
          </c:cat>
          <c:val>
            <c:numRef>
              <c:f>'IDX + ROR'!$E$3:$E$5</c:f>
              <c:numCache>
                <c:formatCode>0.00%</c:formatCode>
                <c:ptCount val="3"/>
                <c:pt idx="0">
                  <c:v>-3.4069172769990441E-4</c:v>
                </c:pt>
                <c:pt idx="1">
                  <c:v>1.4925815053874136E-2</c:v>
                </c:pt>
                <c:pt idx="2">
                  <c:v>5.3869046518774484E-3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7FF-47E4-B04D-9F554C4B3276}"/>
            </c:ext>
          </c:extLst>
        </c:ser>
        <c:ser>
          <c:idx val="4"/>
          <c:order val="4"/>
          <c:tx>
            <c:strRef>
              <c:f>'IDX + ROR'!$F$2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dLbls>
            <c:dLbl>
              <c:idx val="1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D7FF-47E4-B04D-9F554C4B3276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D7FF-47E4-B04D-9F554C4B3276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D7FF-47E4-B04D-9F554C4B3276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ROR'!$A$3:$A$5</c:f>
              <c:strCache>
                <c:ptCount val="3"/>
                <c:pt idx="0">
                  <c:v>January'20</c:v>
                </c:pt>
                <c:pt idx="1">
                  <c:v>February'20</c:v>
                </c:pt>
                <c:pt idx="2">
                  <c:v>YTD 2020</c:v>
                </c:pt>
              </c:strCache>
            </c:strRef>
          </c:cat>
          <c:val>
            <c:numRef>
              <c:f>'IDX + ROR'!$F$3:$F$5</c:f>
              <c:numCache>
                <c:formatCode>0.00%</c:formatCode>
                <c:ptCount val="3"/>
                <c:pt idx="0">
                  <c:v>6.4632304779362881E-3</c:v>
                </c:pt>
                <c:pt idx="1">
                  <c:v>2.7420706234535186E-2</c:v>
                </c:pt>
                <c:pt idx="2">
                  <c:v>3.4297735048122058E-2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7FF-47E4-B04D-9F554C4B327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0"/>
        <c:overlap val="-10"/>
        <c:axId val="445492944"/>
        <c:axId val="1"/>
      </c:barChart>
      <c:catAx>
        <c:axId val="445492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0.05"/>
          <c:min val="-0.14000000000000001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4454929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2735078404679489E-3"/>
          <c:y val="0.76245496009548652"/>
          <c:w val="0.64273557920637958"/>
          <c:h val="8.4291503126134176E-2"/>
        </c:manualLayout>
      </c:layout>
      <c:overlay val="0"/>
      <c:spPr>
        <a:solidFill>
          <a:srgbClr val="FFFFFF"/>
        </a:solidFill>
        <a:ln w="3175">
          <a:solidFill>
            <a:srgbClr val="FFFFCC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Dynamics of Ukrainian and Global Equity Indexes  </a:t>
            </a:r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for the Month</a:t>
            </a:r>
          </a:p>
        </c:rich>
      </c:tx>
      <c:layout>
        <c:manualLayout>
          <c:xMode val="edge"/>
          <c:yMode val="edge"/>
          <c:x val="0.1702127659574468"/>
          <c:y val="1.17371161080456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2716857610474634"/>
          <c:y val="0.15727735584781177"/>
          <c:w val="0.53846153846153844"/>
          <c:h val="0.638499116277683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'IDX + ROR'!$B$22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5CD4-4CE2-9D1E-8A1E1CCADB8E}"/>
                </c:ext>
              </c:extLst>
            </c:dLbl>
            <c:dLbl>
              <c:idx val="1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5CD4-4CE2-9D1E-8A1E1CCADB8E}"/>
                </c:ext>
              </c:extLst>
            </c:dLbl>
            <c:dLbl>
              <c:idx val="2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5CD4-4CE2-9D1E-8A1E1CCADB8E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5CD4-4CE2-9D1E-8A1E1CCADB8E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5CD4-4CE2-9D1E-8A1E1CCADB8E}"/>
                </c:ext>
              </c:extLst>
            </c:dLbl>
            <c:dLbl>
              <c:idx val="5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5CD4-4CE2-9D1E-8A1E1CCADB8E}"/>
                </c:ext>
              </c:extLst>
            </c:dLbl>
            <c:dLbl>
              <c:idx val="6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5CD4-4CE2-9D1E-8A1E1CCADB8E}"/>
                </c:ext>
              </c:extLst>
            </c:dLbl>
            <c:dLbl>
              <c:idx val="7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5CD4-4CE2-9D1E-8A1E1CCADB8E}"/>
                </c:ext>
              </c:extLst>
            </c:dLbl>
            <c:dLbl>
              <c:idx val="8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CD4-4CE2-9D1E-8A1E1CCADB8E}"/>
                </c:ext>
              </c:extLst>
            </c:dLbl>
            <c:dLbl>
              <c:idx val="9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CD4-4CE2-9D1E-8A1E1CCADB8E}"/>
                </c:ext>
              </c:extLst>
            </c:dLbl>
            <c:dLbl>
              <c:idx val="10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5CD4-4CE2-9D1E-8A1E1CCADB8E}"/>
                </c:ext>
              </c:extLst>
            </c:dLbl>
            <c:dLbl>
              <c:idx val="11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5CD4-4CE2-9D1E-8A1E1CCADB8E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l">
                  <a:defRPr sz="1100" b="1" i="0" u="none" strike="noStrik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ROR'!$A$23:$A$35</c:f>
              <c:strCache>
                <c:ptCount val="13"/>
                <c:pt idx="0">
                  <c:v>WIG20 (Poland)</c:v>
                </c:pt>
                <c:pt idx="1">
                  <c:v>РТС (RTSI) (Russia)</c:v>
                </c:pt>
                <c:pt idx="2">
                  <c:v>DJIA (USA)</c:v>
                </c:pt>
                <c:pt idx="3">
                  <c:v>FTSE 100  (UK)</c:v>
                </c:pt>
                <c:pt idx="4">
                  <c:v>ММВБ (MICEX) (Russia)</c:v>
                </c:pt>
                <c:pt idx="5">
                  <c:v>NIKKEI 225 (Japan)</c:v>
                </c:pt>
                <c:pt idx="6">
                  <c:v>CAC 40 (France)</c:v>
                </c:pt>
                <c:pt idx="7">
                  <c:v>S&amp;P 500 (USA)</c:v>
                </c:pt>
                <c:pt idx="8">
                  <c:v>DAX (Germany)</c:v>
                </c:pt>
                <c:pt idx="9">
                  <c:v>SHANGHAI SE COMPOSITE (China)</c:v>
                </c:pt>
                <c:pt idx="10">
                  <c:v>HANG SENG (Hong Kong)</c:v>
                </c:pt>
                <c:pt idx="11">
                  <c:v>PFTS Index</c:v>
                </c:pt>
                <c:pt idx="12">
                  <c:v>UX Index</c:v>
                </c:pt>
              </c:strCache>
            </c:strRef>
          </c:cat>
          <c:val>
            <c:numRef>
              <c:f>'IDX + ROR'!$B$23:$B$35</c:f>
              <c:numCache>
                <c:formatCode>0.00%</c:formatCode>
                <c:ptCount val="13"/>
                <c:pt idx="0">
                  <c:v>-0.14375816835277599</c:v>
                </c:pt>
                <c:pt idx="1">
                  <c:v>-0.14328936700350015</c:v>
                </c:pt>
                <c:pt idx="2">
                  <c:v>-0.12251104227317156</c:v>
                </c:pt>
                <c:pt idx="3">
                  <c:v>-9.6815678265607774E-2</c:v>
                </c:pt>
                <c:pt idx="4">
                  <c:v>-9.4768660718638875E-2</c:v>
                </c:pt>
                <c:pt idx="5">
                  <c:v>-8.8868950811844649E-2</c:v>
                </c:pt>
                <c:pt idx="6">
                  <c:v>-8.5499643493147204E-2</c:v>
                </c:pt>
                <c:pt idx="7">
                  <c:v>-8.4110469009648137E-2</c:v>
                </c:pt>
                <c:pt idx="8">
                  <c:v>-8.4087391975177783E-2</c:v>
                </c:pt>
                <c:pt idx="9">
                  <c:v>-3.232959184016293E-2</c:v>
                </c:pt>
                <c:pt idx="10">
                  <c:v>-6.9434336286414711E-3</c:v>
                </c:pt>
                <c:pt idx="11">
                  <c:v>4.6460481099656281E-2</c:v>
                </c:pt>
                <c:pt idx="12">
                  <c:v>4.8836763432258623E-2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CD4-4CE2-9D1E-8A1E1CCADB8E}"/>
            </c:ext>
          </c:extLst>
        </c:ser>
        <c:ser>
          <c:idx val="1"/>
          <c:order val="1"/>
          <c:tx>
            <c:strRef>
              <c:f>'IDX + ROR'!$C$22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'IDX + ROR'!$A$23:$A$35</c:f>
              <c:strCache>
                <c:ptCount val="13"/>
                <c:pt idx="0">
                  <c:v>WIG20 (Poland)</c:v>
                </c:pt>
                <c:pt idx="1">
                  <c:v>РТС (RTSI) (Russia)</c:v>
                </c:pt>
                <c:pt idx="2">
                  <c:v>DJIA (USA)</c:v>
                </c:pt>
                <c:pt idx="3">
                  <c:v>FTSE 100  (UK)</c:v>
                </c:pt>
                <c:pt idx="4">
                  <c:v>ММВБ (MICEX) (Russia)</c:v>
                </c:pt>
                <c:pt idx="5">
                  <c:v>NIKKEI 225 (Japan)</c:v>
                </c:pt>
                <c:pt idx="6">
                  <c:v>CAC 40 (France)</c:v>
                </c:pt>
                <c:pt idx="7">
                  <c:v>S&amp;P 500 (USA)</c:v>
                </c:pt>
                <c:pt idx="8">
                  <c:v>DAX (Germany)</c:v>
                </c:pt>
                <c:pt idx="9">
                  <c:v>SHANGHAI SE COMPOSITE (China)</c:v>
                </c:pt>
                <c:pt idx="10">
                  <c:v>HANG SENG (Hong Kong)</c:v>
                </c:pt>
                <c:pt idx="11">
                  <c:v>PFTS Index</c:v>
                </c:pt>
                <c:pt idx="12">
                  <c:v>UX Index</c:v>
                </c:pt>
              </c:strCache>
            </c:strRef>
          </c:cat>
          <c:val>
            <c:numRef>
              <c:f>'IDX + ROR'!$C$23:$C$35</c:f>
              <c:numCache>
                <c:formatCode>0.00%</c:formatCode>
                <c:ptCount val="13"/>
                <c:pt idx="0">
                  <c:v>-0.17728560199805588</c:v>
                </c:pt>
                <c:pt idx="1">
                  <c:v>-0.16090566330088063</c:v>
                </c:pt>
                <c:pt idx="2">
                  <c:v>-0.10964439541895066</c:v>
                </c:pt>
                <c:pt idx="3">
                  <c:v>-0.12752239328387105</c:v>
                </c:pt>
                <c:pt idx="4">
                  <c:v>-8.5620857095017211E-2</c:v>
                </c:pt>
                <c:pt idx="5">
                  <c:v>-0.10625609237498845</c:v>
                </c:pt>
                <c:pt idx="6">
                  <c:v>-0.11176870088289526</c:v>
                </c:pt>
                <c:pt idx="7">
                  <c:v>-8.5601619423173458E-2</c:v>
                </c:pt>
                <c:pt idx="8">
                  <c:v>-0.10254803943841839</c:v>
                </c:pt>
                <c:pt idx="9">
                  <c:v>-5.5676497973850103E-2</c:v>
                </c:pt>
                <c:pt idx="10">
                  <c:v>-7.306982147766472E-2</c:v>
                </c:pt>
                <c:pt idx="11">
                  <c:v>4.5639164132247556E-2</c:v>
                </c:pt>
                <c:pt idx="12">
                  <c:v>4.4603350189633462E-2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CD4-4CE2-9D1E-8A1E1CCADB8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0"/>
        <c:axId val="445493600"/>
        <c:axId val="1"/>
      </c:barChart>
      <c:catAx>
        <c:axId val="4454936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06"/>
          <c:min val="-0.2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445493600"/>
        <c:crosses val="autoZero"/>
        <c:crossBetween val="between"/>
        <c:majorUnit val="0.0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5057283142389524"/>
          <c:y val="0.89202082421146978"/>
          <c:w val="0.58428805237315873"/>
          <c:h val="5.633815731861914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Funds' Shares in Aggregate NAV of Open-Ended CII</a:t>
            </a:r>
          </a:p>
        </c:rich>
      </c:tx>
      <c:layout>
        <c:manualLayout>
          <c:xMode val="edge"/>
          <c:yMode val="edge"/>
          <c:x val="0.24798927613941019"/>
          <c:y val="7.2368576036047225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hPercent val="50"/>
      <c:rotY val="2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5388739946380698"/>
          <c:y val="0.32017612428069381"/>
          <c:w val="0.34048257372654156"/>
          <c:h val="0.353070931569806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C4F-4FFC-B1FC-35CAC092770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C4F-4FFC-B1FC-35CAC092770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C4F-4FFC-B1FC-35CAC092770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C4F-4FFC-B1FC-35CAC092770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C4F-4FFC-B1FC-35CAC092770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C4F-4FFC-B1FC-35CAC092770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3C4F-4FFC-B1FC-35CAC092770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C4F-4FFC-B1FC-35CAC092770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3C4F-4FFC-B1FC-35CAC092770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C4F-4FFC-B1FC-35CAC0927707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3C4F-4FFC-B1FC-35CAC0927707}"/>
              </c:ext>
            </c:extLst>
          </c:dPt>
          <c:dLbls>
            <c:dLbl>
              <c:idx val="0"/>
              <c:layout>
                <c:manualLayout>
                  <c:x val="-3.2219933914061583E-2"/>
                  <c:y val="-0.1231610757306428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4F-4FFC-B1FC-35CAC0927707}"/>
                </c:ext>
              </c:extLst>
            </c:dLbl>
            <c:dLbl>
              <c:idx val="1"/>
              <c:layout>
                <c:manualLayout>
                  <c:x val="3.1060704961318519E-2"/>
                  <c:y val="-0.10464951870872147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4F-4FFC-B1FC-35CAC0927707}"/>
                </c:ext>
              </c:extLst>
            </c:dLbl>
            <c:dLbl>
              <c:idx val="2"/>
              <c:layout>
                <c:manualLayout>
                  <c:x val="8.251595541863932E-2"/>
                  <c:y val="-0.13454412347371258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4F-4FFC-B1FC-35CAC0927707}"/>
                </c:ext>
              </c:extLst>
            </c:dLbl>
            <c:dLbl>
              <c:idx val="3"/>
              <c:layout>
                <c:manualLayout>
                  <c:x val="0.1026565372847088"/>
                  <c:y val="-3.487400854457289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4F-4FFC-B1FC-35CAC0927707}"/>
                </c:ext>
              </c:extLst>
            </c:dLbl>
            <c:dLbl>
              <c:idx val="4"/>
              <c:layout>
                <c:manualLayout>
                  <c:x val="9.0642580146521823E-2"/>
                  <c:y val="7.446872228221956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4F-4FFC-B1FC-35CAC0927707}"/>
                </c:ext>
              </c:extLst>
            </c:dLbl>
            <c:dLbl>
              <c:idx val="5"/>
              <c:layout>
                <c:manualLayout>
                  <c:x val="5.6782149072784671E-2"/>
                  <c:y val="0.14842580811323569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4F-4FFC-B1FC-35CAC0927707}"/>
                </c:ext>
              </c:extLst>
            </c:dLbl>
            <c:dLbl>
              <c:idx val="6"/>
              <c:layout>
                <c:manualLayout>
                  <c:x val="4.2772460723660144E-2"/>
                  <c:y val="8.9146079799227951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4F-4FFC-B1FC-35CAC0927707}"/>
                </c:ext>
              </c:extLst>
            </c:dLbl>
            <c:dLbl>
              <c:idx val="7"/>
              <c:layout>
                <c:manualLayout>
                  <c:x val="-9.2969809752571297E-2"/>
                  <c:y val="0.10596431525445171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4F-4FFC-B1FC-35CAC0927707}"/>
                </c:ext>
              </c:extLst>
            </c:dLbl>
            <c:dLbl>
              <c:idx val="8"/>
              <c:layout>
                <c:manualLayout>
                  <c:x val="-7.8737169263243589E-2"/>
                  <c:y val="-6.7520350165454213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4F-4FFC-B1FC-35CAC0927707}"/>
                </c:ext>
              </c:extLst>
            </c:dLbl>
            <c:dLbl>
              <c:idx val="9"/>
              <c:layout>
                <c:manualLayout>
                  <c:x val="-0.10015710514783238"/>
                  <c:y val="-9.6966740129165674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4F-4FFC-B1FC-35CAC0927707}"/>
                </c:ext>
              </c:extLst>
            </c:dLbl>
            <c:dLbl>
              <c:idx val="10"/>
              <c:layout>
                <c:manualLayout>
                  <c:x val="-5.506598490511494E-2"/>
                  <c:y val="-0.1221063349705148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4F-4FFC-B1FC-35CAC0927707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O_NAV!$B$23:$B$33</c:f>
              <c:strCache>
                <c:ptCount val="11"/>
                <c:pt idx="0">
                  <c:v>Others</c:v>
                </c:pt>
                <c:pt idx="1">
                  <c:v>КІNТО-Klasychnyi</c:v>
                </c:pt>
                <c:pt idx="2">
                  <c:v>OTP Fond Aktsii</c:v>
                </c:pt>
                <c:pt idx="3">
                  <c:v>OTP Klasychnyi'</c:v>
                </c:pt>
                <c:pt idx="4">
                  <c:v>UNIVER.UA/Myhailo Hrushevskyi: Fond Derzhavnykh Paperiv</c:v>
                </c:pt>
                <c:pt idx="5">
                  <c:v>Sofiivskyi</c:v>
                </c:pt>
                <c:pt idx="6">
                  <c:v>КІNTO-Ekviti</c:v>
                </c:pt>
                <c:pt idx="7">
                  <c:v>Altus – Depozyt</c:v>
                </c:pt>
                <c:pt idx="8">
                  <c:v>Altus – Zbalansovanyi</c:v>
                </c:pt>
                <c:pt idx="9">
                  <c:v>KINTO-Kaznacheiskyi</c:v>
                </c:pt>
                <c:pt idx="10">
                  <c:v>VSI</c:v>
                </c:pt>
              </c:strCache>
            </c:strRef>
          </c:cat>
          <c:val>
            <c:numRef>
              <c:f>O_NAV!$C$23:$C$33</c:f>
              <c:numCache>
                <c:formatCode>#,##0.00</c:formatCode>
                <c:ptCount val="11"/>
                <c:pt idx="0">
                  <c:v>6744663.2400000095</c:v>
                </c:pt>
                <c:pt idx="1">
                  <c:v>29406847.710000001</c:v>
                </c:pt>
                <c:pt idx="2">
                  <c:v>9809083.4399999995</c:v>
                </c:pt>
                <c:pt idx="3">
                  <c:v>8571726.1600000001</c:v>
                </c:pt>
                <c:pt idx="4">
                  <c:v>8054185.4400000004</c:v>
                </c:pt>
                <c:pt idx="5">
                  <c:v>5356735.3101000004</c:v>
                </c:pt>
                <c:pt idx="6">
                  <c:v>5091174.62</c:v>
                </c:pt>
                <c:pt idx="7">
                  <c:v>4406022.92</c:v>
                </c:pt>
                <c:pt idx="8">
                  <c:v>3540918.08</c:v>
                </c:pt>
                <c:pt idx="9">
                  <c:v>2662158.11</c:v>
                </c:pt>
                <c:pt idx="10">
                  <c:v>1865681.14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C4F-4FFC-B1FC-35CAC0927707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3C4F-4FFC-B1FC-35CAC092770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D-3C4F-4FFC-B1FC-35CAC092770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3C4F-4FFC-B1FC-35CAC092770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C4F-4FFC-B1FC-35CAC092770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3C4F-4FFC-B1FC-35CAC092770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C4F-4FFC-B1FC-35CAC092770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3C4F-4FFC-B1FC-35CAC092770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C4F-4FFC-B1FC-35CAC092770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3C4F-4FFC-B1FC-35CAC092770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3C4F-4FFC-B1FC-35CAC0927707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3C4F-4FFC-B1FC-35CAC092770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O_NAV!$B$23:$B$33</c:f>
              <c:strCache>
                <c:ptCount val="11"/>
                <c:pt idx="0">
                  <c:v>Others</c:v>
                </c:pt>
                <c:pt idx="1">
                  <c:v>КІNТО-Klasychnyi</c:v>
                </c:pt>
                <c:pt idx="2">
                  <c:v>OTP Fond Aktsii</c:v>
                </c:pt>
                <c:pt idx="3">
                  <c:v>OTP Klasychnyi'</c:v>
                </c:pt>
                <c:pt idx="4">
                  <c:v>UNIVER.UA/Myhailo Hrushevskyi: Fond Derzhavnykh Paperiv</c:v>
                </c:pt>
                <c:pt idx="5">
                  <c:v>Sofiivskyi</c:v>
                </c:pt>
                <c:pt idx="6">
                  <c:v>КІNTO-Ekviti</c:v>
                </c:pt>
                <c:pt idx="7">
                  <c:v>Altus – Depozyt</c:v>
                </c:pt>
                <c:pt idx="8">
                  <c:v>Altus – Zbalansovanyi</c:v>
                </c:pt>
                <c:pt idx="9">
                  <c:v>KINTO-Kaznacheiskyi</c:v>
                </c:pt>
                <c:pt idx="10">
                  <c:v>VSI</c:v>
                </c:pt>
              </c:strCache>
            </c:strRef>
          </c:cat>
          <c:val>
            <c:numRef>
              <c:f>O_NAV!$D$23:$D$33</c:f>
              <c:numCache>
                <c:formatCode>0.00%</c:formatCode>
                <c:ptCount val="11"/>
                <c:pt idx="0">
                  <c:v>7.8876466416350377E-2</c:v>
                </c:pt>
                <c:pt idx="1">
                  <c:v>0.34390274996273079</c:v>
                </c:pt>
                <c:pt idx="2">
                  <c:v>0.11471378377229959</c:v>
                </c:pt>
                <c:pt idx="3">
                  <c:v>0.10024332520853792</c:v>
                </c:pt>
                <c:pt idx="4">
                  <c:v>9.4190868359680671E-2</c:v>
                </c:pt>
                <c:pt idx="5">
                  <c:v>6.2645137014784497E-2</c:v>
                </c:pt>
                <c:pt idx="6">
                  <c:v>5.9539498066059834E-2</c:v>
                </c:pt>
                <c:pt idx="7">
                  <c:v>5.1526889707105603E-2</c:v>
                </c:pt>
                <c:pt idx="8">
                  <c:v>4.1409792614073862E-2</c:v>
                </c:pt>
                <c:pt idx="9">
                  <c:v>3.1133003574308846E-2</c:v>
                </c:pt>
                <c:pt idx="10">
                  <c:v>2.1818485304068061E-2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3C4F-4FFC-B1FC-35CAC092770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Dynamics of Open-Ended CIIs' NAV for the Month</a:t>
            </a:r>
          </a:p>
        </c:rich>
      </c:tx>
      <c:layout>
        <c:manualLayout>
          <c:xMode val="edge"/>
          <c:yMode val="edge"/>
          <c:x val="0.3930463974560639"/>
          <c:y val="3.90144128336884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8722621352558514E-2"/>
          <c:y val="0.38398395788945983"/>
          <c:w val="0.90627428951888578"/>
          <c:h val="0.3449695450557713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 O_dynamics NAV'!$C$58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DEAF-43CD-BA7D-C069BD740CA4}"/>
                </c:ext>
              </c:extLst>
            </c:dLbl>
            <c:dLbl>
              <c:idx val="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DEAF-43CD-BA7D-C069BD740CA4}"/>
                </c:ext>
              </c:extLst>
            </c:dLbl>
            <c:dLbl>
              <c:idx val="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DEAF-43CD-BA7D-C069BD740CA4}"/>
                </c:ext>
              </c:extLst>
            </c:dLbl>
            <c:dLbl>
              <c:idx val="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DEAF-43CD-BA7D-C069BD740CA4}"/>
                </c:ext>
              </c:extLst>
            </c:dLbl>
            <c:dLbl>
              <c:idx val="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DEAF-43CD-BA7D-C069BD740CA4}"/>
                </c:ext>
              </c:extLst>
            </c:dLbl>
            <c:dLbl>
              <c:idx val="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DEAF-43CD-BA7D-C069BD740CA4}"/>
                </c:ext>
              </c:extLst>
            </c:dLbl>
            <c:dLbl>
              <c:idx val="6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DEAF-43CD-BA7D-C069BD740CA4}"/>
                </c:ext>
              </c:extLst>
            </c:dLbl>
            <c:dLbl>
              <c:idx val="7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DEAF-43CD-BA7D-C069BD740CA4}"/>
                </c:ext>
              </c:extLst>
            </c:dLbl>
            <c:dLbl>
              <c:idx val="8"/>
              <c:layout>
                <c:manualLayout>
                  <c:x val="3.5975714763769595E-5"/>
                  <c:y val="-1.6162086781243201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AF-43CD-BA7D-C069BD740CA4}"/>
                </c:ext>
              </c:extLst>
            </c:dLbl>
            <c:dLbl>
              <c:idx val="9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DEAF-43CD-BA7D-C069BD740CA4}"/>
                </c:ext>
              </c:extLst>
            </c:dLbl>
            <c:dLbl>
              <c:idx val="1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DEAF-43CD-BA7D-C069BD740CA4}"/>
                </c:ext>
              </c:extLst>
            </c:dLbl>
            <c:dLbl>
              <c:idx val="1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DEAF-43CD-BA7D-C069BD740CA4}"/>
                </c:ext>
              </c:extLst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DEAF-43CD-BA7D-C069BD740CA4}"/>
                </c:ext>
              </c:extLst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DEAF-43CD-BA7D-C069BD740CA4}"/>
                </c:ext>
              </c:extLst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DEAF-43CD-BA7D-C069BD740CA4}"/>
                </c:ext>
              </c:extLst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DEAF-43CD-BA7D-C069BD740CA4}"/>
                </c:ext>
              </c:extLst>
            </c:dLbl>
            <c:dLbl>
              <c:idx val="16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DEAF-43CD-BA7D-C069BD740CA4}"/>
                </c:ext>
              </c:extLst>
            </c:dLbl>
            <c:dLbl>
              <c:idx val="17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DEAF-43CD-BA7D-C069BD740CA4}"/>
                </c:ext>
              </c:extLst>
            </c:dLbl>
            <c:dLbl>
              <c:idx val="18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DEAF-43CD-BA7D-C069BD740CA4}"/>
                </c:ext>
              </c:extLst>
            </c:dLbl>
            <c:dLbl>
              <c:idx val="19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EAF-43CD-BA7D-C069BD740CA4}"/>
                </c:ext>
              </c:extLst>
            </c:dLbl>
            <c:dLbl>
              <c:idx val="2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EAF-43CD-BA7D-C069BD740CA4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l"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O_dynamics NAV'!$B$59:$B$69</c:f>
              <c:strCache>
                <c:ptCount val="11"/>
                <c:pt idx="0">
                  <c:v>VSI</c:v>
                </c:pt>
                <c:pt idx="1">
                  <c:v>UNIVER.UA/Iaroslav Mudryi: Fond Aktsii</c:v>
                </c:pt>
                <c:pt idx="2">
                  <c:v>KINTO-Kaznacheiskyi</c:v>
                </c:pt>
                <c:pt idx="3">
                  <c:v>UNIVER.UA/Myhailo Hrushevskyi: Fond Derzhavnykh Paperiv</c:v>
                </c:pt>
                <c:pt idx="4">
                  <c:v>Sofiivskyi</c:v>
                </c:pt>
                <c:pt idx="5">
                  <c:v>Altus – Zbalansovanyi</c:v>
                </c:pt>
                <c:pt idx="6">
                  <c:v>Bonum Optimum</c:v>
                </c:pt>
                <c:pt idx="7">
                  <c:v>Altus – Depozyt</c:v>
                </c:pt>
                <c:pt idx="8">
                  <c:v>UNIVER.UA/Volodymyr Velykyi: Fond Zbalansovanyi</c:v>
                </c:pt>
                <c:pt idx="9">
                  <c:v>КІNТО-Klasychnyi</c:v>
                </c:pt>
                <c:pt idx="10">
                  <c:v>Others</c:v>
                </c:pt>
              </c:strCache>
            </c:strRef>
          </c:cat>
          <c:val>
            <c:numRef>
              <c:f>' O_dynamics NAV'!$C$59:$C$69</c:f>
              <c:numCache>
                <c:formatCode>#,##0.00</c:formatCode>
                <c:ptCount val="11"/>
                <c:pt idx="0">
                  <c:v>100.56657999999986</c:v>
                </c:pt>
                <c:pt idx="1">
                  <c:v>42.902820000000069</c:v>
                </c:pt>
                <c:pt idx="2">
                  <c:v>212.84688999999969</c:v>
                </c:pt>
                <c:pt idx="3">
                  <c:v>292.32169000000039</c:v>
                </c:pt>
                <c:pt idx="4">
                  <c:v>231.82445999999993</c:v>
                </c:pt>
                <c:pt idx="5">
                  <c:v>10.10739000000013</c:v>
                </c:pt>
                <c:pt idx="6">
                  <c:v>-0.02</c:v>
                </c:pt>
                <c:pt idx="7">
                  <c:v>-4.3581699999999257</c:v>
                </c:pt>
                <c:pt idx="8">
                  <c:v>88.528820000000067</c:v>
                </c:pt>
                <c:pt idx="9">
                  <c:v>160.05074999999999</c:v>
                </c:pt>
                <c:pt idx="10">
                  <c:v>336.14005999999972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EAF-43CD-BA7D-C069BD740CA4}"/>
            </c:ext>
          </c:extLst>
        </c:ser>
        <c:ser>
          <c:idx val="0"/>
          <c:order val="1"/>
          <c:tx>
            <c:strRef>
              <c:f>' O_dynamics NAV'!$E$58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7.7166672417986748E-3"/>
                  <c:y val="-6.0254303095831352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DEAF-43CD-BA7D-C069BD740CA4}"/>
                </c:ext>
              </c:extLst>
            </c:dLbl>
            <c:dLbl>
              <c:idx val="1"/>
              <c:layout>
                <c:manualLayout>
                  <c:x val="4.6932330952618728E-3"/>
                  <c:y val="-2.81017080260626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EAF-43CD-BA7D-C069BD740CA4}"/>
                </c:ext>
              </c:extLst>
            </c:dLbl>
            <c:dLbl>
              <c:idx val="2"/>
              <c:layout>
                <c:manualLayout>
                  <c:x val="3.5964331671757277E-3"/>
                  <c:y val="3.7973548235100463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EAF-43CD-BA7D-C069BD740CA4}"/>
                </c:ext>
              </c:extLst>
            </c:dLbl>
            <c:dLbl>
              <c:idx val="3"/>
              <c:layout>
                <c:manualLayout>
                  <c:x val="4.0114295251845733E-3"/>
                  <c:y val="-2.935471398412437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EAF-43CD-BA7D-C069BD740CA4}"/>
                </c:ext>
              </c:extLst>
            </c:dLbl>
            <c:dLbl>
              <c:idx val="4"/>
              <c:layout>
                <c:manualLayout>
                  <c:x val="1.7438538352940736E-3"/>
                  <c:y val="-2.935471398412437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EAF-43CD-BA7D-C069BD740CA4}"/>
                </c:ext>
              </c:extLst>
            </c:dLbl>
            <c:dLbl>
              <c:idx val="5"/>
              <c:layout>
                <c:manualLayout>
                  <c:x val="9.8799505869612281E-4"/>
                  <c:y val="-2.935471398412437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EAF-43CD-BA7D-C069BD740CA4}"/>
                </c:ext>
              </c:extLst>
            </c:dLbl>
            <c:dLbl>
              <c:idx val="6"/>
              <c:layout>
                <c:manualLayout>
                  <c:x val="3.25557010868327E-3"/>
                  <c:y val="-7.0422516966953674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EAF-43CD-BA7D-C069BD740CA4}"/>
                </c:ext>
              </c:extLst>
            </c:dLbl>
            <c:dLbl>
              <c:idx val="7"/>
              <c:layout>
                <c:manualLayout>
                  <c:x val="1.7438528754391003E-3"/>
                  <c:y val="-4.9888615475538467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EAF-43CD-BA7D-C069BD740CA4}"/>
                </c:ext>
              </c:extLst>
            </c:dLbl>
            <c:dLbl>
              <c:idx val="8"/>
              <c:layout>
                <c:manualLayout>
                  <c:x val="1.4898064384741838E-3"/>
                  <c:y val="-6.4195003554793351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EAF-43CD-BA7D-C069BD740CA4}"/>
                </c:ext>
              </c:extLst>
            </c:dLbl>
            <c:dLbl>
              <c:idx val="9"/>
              <c:layout>
                <c:manualLayout>
                  <c:x val="1.8307472700107574E-3"/>
                  <c:y val="6.8107975644478014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EAF-43CD-BA7D-C069BD740CA4}"/>
                </c:ext>
              </c:extLst>
            </c:dLbl>
            <c:dLbl>
              <c:idx val="10"/>
              <c:layout>
                <c:manualLayout>
                  <c:x val="9.8799345893774149E-4"/>
                  <c:y val="-5.0163010998598101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EAF-43CD-BA7D-C069BD740CA4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57823171933440165"/>
                  <c:y val="0.35523649580147887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DEAF-43CD-BA7D-C069BD740CA4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62585080210311705"/>
                  <c:y val="0.3490763253540544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DEAF-43CD-BA7D-C069BD740CA4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67271402641518629"/>
                  <c:y val="0.3839839578894598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DEAF-43CD-BA7D-C069BD740CA4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7203331091839017"/>
                  <c:y val="0.3470229352049129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DEAF-43CD-BA7D-C069BD740CA4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76870805040926338"/>
                  <c:y val="0.35112971550319588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DEAF-43CD-BA7D-C069BD740CA4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81330369935139368"/>
                  <c:y val="0.3531831056523374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DEAF-43CD-BA7D-C069BD740CA4}"/>
                </c:ext>
              </c:extLst>
            </c:dLbl>
            <c:dLbl>
              <c:idx val="17"/>
              <c:layout>
                <c:manualLayout>
                  <c:xMode val="edge"/>
                  <c:yMode val="edge"/>
                  <c:x val="0.85865520675017037"/>
                  <c:y val="0.35728988595062039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DEAF-43CD-BA7D-C069BD740CA4}"/>
                </c:ext>
              </c:extLst>
            </c:dLbl>
            <c:dLbl>
              <c:idx val="18"/>
              <c:layout>
                <c:manualLayout>
                  <c:xMode val="edge"/>
                  <c:yMode val="edge"/>
                  <c:x val="0.89720398803913048"/>
                  <c:y val="0.414784810126582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EAF-43CD-BA7D-C069BD740CA4}"/>
                </c:ext>
              </c:extLst>
            </c:dLbl>
            <c:dLbl>
              <c:idx val="19"/>
              <c:layout>
                <c:manualLayout>
                  <c:xMode val="edge"/>
                  <c:yMode val="edge"/>
                  <c:x val="0.83295601922419693"/>
                  <c:y val="0.46406617370597819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EAF-43CD-BA7D-C069BD740CA4}"/>
                </c:ext>
              </c:extLst>
            </c:dLbl>
            <c:dLbl>
              <c:idx val="20"/>
              <c:layout>
                <c:manualLayout>
                  <c:xMode val="edge"/>
                  <c:yMode val="edge"/>
                  <c:x val="0.86772550822992567"/>
                  <c:y val="0.6632450181727033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EAF-43CD-BA7D-C069BD740CA4}"/>
                </c:ext>
              </c:extLst>
            </c:dLbl>
            <c:dLbl>
              <c:idx val="21"/>
              <c:layout>
                <c:manualLayout>
                  <c:xMode val="edge"/>
                  <c:yMode val="edge"/>
                  <c:x val="0.91987974173851872"/>
                  <c:y val="0.414784810126582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EAF-43CD-BA7D-C069BD740CA4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r"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O_dynamics NAV'!$B$59:$B$69</c:f>
              <c:strCache>
                <c:ptCount val="11"/>
                <c:pt idx="0">
                  <c:v>VSI</c:v>
                </c:pt>
                <c:pt idx="1">
                  <c:v>UNIVER.UA/Iaroslav Mudryi: Fond Aktsii</c:v>
                </c:pt>
                <c:pt idx="2">
                  <c:v>KINTO-Kaznacheiskyi</c:v>
                </c:pt>
                <c:pt idx="3">
                  <c:v>UNIVER.UA/Myhailo Hrushevskyi: Fond Derzhavnykh Paperiv</c:v>
                </c:pt>
                <c:pt idx="4">
                  <c:v>Sofiivskyi</c:v>
                </c:pt>
                <c:pt idx="5">
                  <c:v>Altus – Zbalansovanyi</c:v>
                </c:pt>
                <c:pt idx="6">
                  <c:v>Bonum Optimum</c:v>
                </c:pt>
                <c:pt idx="7">
                  <c:v>Altus – Depozyt</c:v>
                </c:pt>
                <c:pt idx="8">
                  <c:v>UNIVER.UA/Volodymyr Velykyi: Fond Zbalansovanyi</c:v>
                </c:pt>
                <c:pt idx="9">
                  <c:v>КІNТО-Klasychnyi</c:v>
                </c:pt>
                <c:pt idx="10">
                  <c:v>Others</c:v>
                </c:pt>
              </c:strCache>
            </c:strRef>
          </c:cat>
          <c:val>
            <c:numRef>
              <c:f>' O_dynamics NAV'!$E$59:$E$69</c:f>
              <c:numCache>
                <c:formatCode>#,##0.00</c:formatCode>
                <c:ptCount val="11"/>
                <c:pt idx="0">
                  <c:v>104.98393200168898</c:v>
                </c:pt>
                <c:pt idx="1">
                  <c:v>103.5366651646107</c:v>
                </c:pt>
                <c:pt idx="2">
                  <c:v>39.742260860070068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-6.1631778124999785</c:v>
                </c:pt>
                <c:pt idx="9">
                  <c:v>-47.640294455542104</c:v>
                </c:pt>
                <c:pt idx="10">
                  <c:v>6.142416723093902E-4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DEAF-43CD-BA7D-C069BD740C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30"/>
        <c:axId val="446016736"/>
        <c:axId val="1"/>
      </c:barChart>
      <c:lineChart>
        <c:grouping val="standard"/>
        <c:varyColors val="0"/>
        <c:ser>
          <c:idx val="2"/>
          <c:order val="2"/>
          <c:tx>
            <c:strRef>
              <c:f>' O_dynamics NAV'!$D$58</c:f>
              <c:strCache>
                <c:ptCount val="1"/>
                <c:pt idx="0">
                  <c:v>NAV change, %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0031643517506734E-2"/>
                  <c:y val="-9.18906807111036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DEAF-43CD-BA7D-C069BD740CA4}"/>
                </c:ext>
              </c:extLst>
            </c:dLbl>
            <c:dLbl>
              <c:idx val="1"/>
              <c:layout>
                <c:manualLayout>
                  <c:x val="-1.5496493097580777E-2"/>
                  <c:y val="-5.853051964493494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DEAF-43CD-BA7D-C069BD740CA4}"/>
                </c:ext>
              </c:extLst>
            </c:dLbl>
            <c:dLbl>
              <c:idx val="2"/>
              <c:layout>
                <c:manualLayout>
                  <c:x val="-6.4261919377771037E-3"/>
                  <c:y val="5.223613631082124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DEAF-43CD-BA7D-C069BD740CA4}"/>
                </c:ext>
              </c:extLst>
            </c:dLbl>
            <c:dLbl>
              <c:idx val="3"/>
              <c:layout>
                <c:manualLayout>
                  <c:x val="-1.474063528083791E-2"/>
                  <c:y val="5.040125280706719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DEAF-43CD-BA7D-C069BD740CA4}"/>
                </c:ext>
              </c:extLst>
            </c:dLbl>
            <c:dLbl>
              <c:idx val="4"/>
              <c:layout>
                <c:manualLayout>
                  <c:x val="-1.8519927884020959E-2"/>
                  <c:y val="4.436486841058362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DEAF-43CD-BA7D-C069BD740CA4}"/>
                </c:ext>
              </c:extLst>
            </c:dLbl>
            <c:dLbl>
              <c:idx val="5"/>
              <c:layout>
                <c:manualLayout>
                  <c:x val="-1.8519928203972635E-2"/>
                  <c:y val="0.1163730007697180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DEAF-43CD-BA7D-C069BD740CA4}"/>
                </c:ext>
              </c:extLst>
            </c:dLbl>
            <c:dLbl>
              <c:idx val="6"/>
              <c:layout>
                <c:manualLayout>
                  <c:x val="-1.8519928523924256E-2"/>
                  <c:y val="9.910511690332524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DEAF-43CD-BA7D-C069BD740CA4}"/>
                </c:ext>
              </c:extLst>
            </c:dLbl>
            <c:dLbl>
              <c:idx val="7"/>
              <c:layout>
                <c:manualLayout>
                  <c:x val="-1.5496415644488448E-2"/>
                  <c:y val="0.1091059129018472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DEAF-43CD-BA7D-C069BD740CA4}"/>
                </c:ext>
              </c:extLst>
            </c:dLbl>
            <c:dLbl>
              <c:idx val="8"/>
              <c:layout>
                <c:manualLayout>
                  <c:x val="-1.9275787620473883E-2"/>
                  <c:y val="0.1040538881593097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DEAF-43CD-BA7D-C069BD740CA4}"/>
                </c:ext>
              </c:extLst>
            </c:dLbl>
            <c:dLbl>
              <c:idx val="9"/>
              <c:layout>
                <c:manualLayout>
                  <c:x val="-2.1543363310364438E-2"/>
                  <c:y val="5.552160539939721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DEAF-43CD-BA7D-C069BD740CA4}"/>
                </c:ext>
              </c:extLst>
            </c:dLbl>
            <c:dLbl>
              <c:idx val="1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E-DEAF-43CD-BA7D-C069BD740CA4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55706768254830596"/>
                  <c:y val="1.026695074570748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DEAF-43CD-BA7D-C069BD740CA4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60317504840372882"/>
                  <c:y val="8.213560596565985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DEAF-43CD-BA7D-C069BD740CA4}"/>
                </c:ext>
              </c:extLst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B-DEAF-43CD-BA7D-C069BD740CA4}"/>
                </c:ext>
              </c:extLst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C-DEAF-43CD-BA7D-C069BD740CA4}"/>
                </c:ext>
              </c:extLst>
            </c:dLbl>
            <c:dLbl>
              <c:idx val="1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D-DEAF-43CD-BA7D-C069BD740CA4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79062794565200545"/>
                  <c:y val="8.213560596565985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DEAF-43CD-BA7D-C069BD740CA4}"/>
                </c:ext>
              </c:extLst>
            </c:dLbl>
            <c:dLbl>
              <c:idx val="17"/>
              <c:layout>
                <c:manualLayout>
                  <c:xMode val="edge"/>
                  <c:yMode val="edge"/>
                  <c:x val="0.83824702842072085"/>
                  <c:y val="8.213560596565985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DEAF-43CD-BA7D-C069BD740CA4}"/>
                </c:ext>
              </c:extLst>
            </c:dLbl>
            <c:dLbl>
              <c:idx val="18"/>
              <c:layout>
                <c:manualLayout>
                  <c:xMode val="edge"/>
                  <c:yMode val="edge"/>
                  <c:x val="0.88586611118943626"/>
                  <c:y val="8.213560596565985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DEAF-43CD-BA7D-C069BD740CA4}"/>
                </c:ext>
              </c:extLst>
            </c:dLbl>
            <c:dLbl>
              <c:idx val="19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F-DEAF-43CD-BA7D-C069BD740CA4}"/>
                </c:ext>
              </c:extLst>
            </c:dLbl>
            <c:dLbl>
              <c:idx val="2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E-DEAF-43CD-BA7D-C069BD740CA4}"/>
                </c:ext>
              </c:extLst>
            </c:dLbl>
            <c:dLbl>
              <c:idx val="2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D-DEAF-43CD-BA7D-C069BD740CA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O_dynamics NAV'!$B$59:$B$68</c:f>
              <c:strCache>
                <c:ptCount val="10"/>
                <c:pt idx="0">
                  <c:v>VSI</c:v>
                </c:pt>
                <c:pt idx="1">
                  <c:v>UNIVER.UA/Iaroslav Mudryi: Fond Aktsii</c:v>
                </c:pt>
                <c:pt idx="2">
                  <c:v>KINTO-Kaznacheiskyi</c:v>
                </c:pt>
                <c:pt idx="3">
                  <c:v>UNIVER.UA/Myhailo Hrushevskyi: Fond Derzhavnykh Paperiv</c:v>
                </c:pt>
                <c:pt idx="4">
                  <c:v>Sofiivskyi</c:v>
                </c:pt>
                <c:pt idx="5">
                  <c:v>Altus – Zbalansovanyi</c:v>
                </c:pt>
                <c:pt idx="6">
                  <c:v>Bonum Optimum</c:v>
                </c:pt>
                <c:pt idx="7">
                  <c:v>Altus – Depozyt</c:v>
                </c:pt>
                <c:pt idx="8">
                  <c:v>UNIVER.UA/Volodymyr Velykyi: Fond Zbalansovanyi</c:v>
                </c:pt>
                <c:pt idx="9">
                  <c:v>КІNТО-Klasychnyi</c:v>
                </c:pt>
              </c:strCache>
            </c:strRef>
          </c:cat>
          <c:val>
            <c:numRef>
              <c:f>' O_dynamics NAV'!$D$59:$D$68</c:f>
              <c:numCache>
                <c:formatCode>0.00%</c:formatCode>
                <c:ptCount val="10"/>
                <c:pt idx="0">
                  <c:v>5.6974534276120779E-2</c:v>
                </c:pt>
                <c:pt idx="1">
                  <c:v>3.0163339566680481E-2</c:v>
                </c:pt>
                <c:pt idx="2">
                  <c:v>8.6900712437841879E-2</c:v>
                </c:pt>
                <c:pt idx="3">
                  <c:v>3.7661275618243159E-2</c:v>
                </c:pt>
                <c:pt idx="4">
                  <c:v>4.5234827840073828E-2</c:v>
                </c:pt>
                <c:pt idx="5">
                  <c:v>2.8626258634104596E-3</c:v>
                </c:pt>
                <c:pt idx="6">
                  <c:v>-6.2262340773328888E-5</c:v>
                </c:pt>
                <c:pt idx="7">
                  <c:v>-9.8816177356681107E-4</c:v>
                </c:pt>
                <c:pt idx="8">
                  <c:v>5.2867122345175044E-2</c:v>
                </c:pt>
                <c:pt idx="9">
                  <c:v>5.4724197736557879E-3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DEAF-43CD-BA7D-C069BD740C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46016736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0"/>
        <c:lblAlgn val="ctr"/>
        <c:lblOffset val="40"/>
        <c:tickLblSkip val="2"/>
        <c:tickMarkSkip val="1"/>
        <c:noMultiLvlLbl val="0"/>
      </c:catAx>
      <c:valAx>
        <c:axId val="1"/>
        <c:scaling>
          <c:orientation val="minMax"/>
          <c:max val="500"/>
          <c:min val="-60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4601673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4"/>
          <c:min val="-0.8"/>
        </c:scaling>
        <c:delete val="0"/>
        <c:axPos val="r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6.6515544184872349E-2"/>
          <c:y val="0.75564757488407064"/>
          <c:w val="0.48299355379697079"/>
          <c:h val="5.13347537285374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Rates of Return: Open-Ended Funds, Bank Deposits and Equity Indexes for the Month  </a:t>
            </a:r>
          </a:p>
        </c:rich>
      </c:tx>
      <c:layout>
        <c:manualLayout>
          <c:xMode val="edge"/>
          <c:yMode val="edge"/>
          <c:x val="0.31991967425631634"/>
          <c:y val="6.150068887978657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344092555377459E-2"/>
          <c:y val="0.10824121242842437"/>
          <c:w val="0.92555377457802213"/>
          <c:h val="0.84870950654105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4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068-48AD-AC90-16566C085739}"/>
              </c:ext>
            </c:extLst>
          </c:dPt>
          <c:dPt>
            <c:idx val="15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068-48AD-AC90-16566C085739}"/>
              </c:ext>
            </c:extLst>
          </c:dPt>
          <c:dPt>
            <c:idx val="16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068-48AD-AC90-16566C085739}"/>
              </c:ext>
            </c:extLst>
          </c:dPt>
          <c:dPt>
            <c:idx val="17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068-48AD-AC90-16566C085739}"/>
              </c:ext>
            </c:extLst>
          </c:dPt>
          <c:dPt>
            <c:idx val="18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068-48AD-AC90-16566C085739}"/>
              </c:ext>
            </c:extLst>
          </c:dPt>
          <c:dPt>
            <c:idx val="19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068-48AD-AC90-16566C085739}"/>
              </c:ext>
            </c:extLst>
          </c:dPt>
          <c:dPt>
            <c:idx val="2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0068-48AD-AC90-16566C085739}"/>
              </c:ext>
            </c:extLst>
          </c:dPt>
          <c:dPt>
            <c:idx val="21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0068-48AD-AC90-16566C085739}"/>
              </c:ext>
            </c:extLst>
          </c:dPt>
          <c:dPt>
            <c:idx val="22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0068-48AD-AC90-16566C085739}"/>
              </c:ext>
            </c:extLst>
          </c:dPt>
          <c:dPt>
            <c:idx val="23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068-48AD-AC90-16566C085739}"/>
              </c:ext>
            </c:extLst>
          </c:dPt>
          <c:dPt>
            <c:idx val="24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0068-48AD-AC90-16566C085739}"/>
              </c:ext>
            </c:extLst>
          </c:dPt>
          <c:dPt>
            <c:idx val="25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0068-48AD-AC90-16566C085739}"/>
              </c:ext>
            </c:extLst>
          </c:dPt>
          <c:dPt>
            <c:idx val="26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0068-48AD-AC90-16566C085739}"/>
              </c:ext>
            </c:extLst>
          </c:dPt>
          <c:dPt>
            <c:idx val="27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0068-48AD-AC90-16566C085739}"/>
              </c:ext>
            </c:extLst>
          </c:dPt>
          <c:dPt>
            <c:idx val="2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0068-48AD-AC90-16566C085739}"/>
              </c:ext>
            </c:extLst>
          </c:dPt>
          <c:dPt>
            <c:idx val="29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0068-48AD-AC90-16566C085739}"/>
              </c:ext>
            </c:extLst>
          </c:dPt>
          <c:dPt>
            <c:idx val="3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0068-48AD-AC90-16566C085739}"/>
              </c:ext>
            </c:extLst>
          </c:dPt>
          <c:dPt>
            <c:idx val="31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068-48AD-AC90-16566C085739}"/>
              </c:ext>
            </c:extLst>
          </c:dPt>
          <c:dPt>
            <c:idx val="32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0068-48AD-AC90-16566C085739}"/>
              </c:ext>
            </c:extLst>
          </c:dPt>
          <c:dPt>
            <c:idx val="3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068-48AD-AC90-16566C085739}"/>
              </c:ext>
            </c:extLst>
          </c:dPt>
          <c:dPt>
            <c:idx val="34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0068-48AD-AC90-16566C085739}"/>
              </c:ext>
            </c:extLst>
          </c:dPt>
          <c:dPt>
            <c:idx val="35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068-48AD-AC90-16566C085739}"/>
              </c:ext>
            </c:extLst>
          </c:dPt>
          <c:dPt>
            <c:idx val="36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068-48AD-AC90-16566C085739}"/>
              </c:ext>
            </c:extLst>
          </c:dPt>
          <c:dPt>
            <c:idx val="41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068-48AD-AC90-16566C085739}"/>
              </c:ext>
            </c:extLst>
          </c:dPt>
          <c:dPt>
            <c:idx val="42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068-48AD-AC90-16566C085739}"/>
              </c:ext>
            </c:extLst>
          </c:dPt>
          <c:dPt>
            <c:idx val="4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068-48AD-AC90-16566C085739}"/>
              </c:ext>
            </c:extLst>
          </c:dPt>
          <c:dPt>
            <c:idx val="44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068-48AD-AC90-16566C085739}"/>
              </c:ext>
            </c:extLst>
          </c:dPt>
          <c:dPt>
            <c:idx val="45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068-48AD-AC90-16566C085739}"/>
              </c:ext>
            </c:extLst>
          </c:dPt>
          <c:dPt>
            <c:idx val="46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0068-48AD-AC90-16566C085739}"/>
              </c:ext>
            </c:extLst>
          </c:dPt>
          <c:dPt>
            <c:idx val="47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068-48AD-AC90-16566C085739}"/>
              </c:ext>
            </c:extLst>
          </c:dPt>
          <c:cat>
            <c:strRef>
              <c:f>'O_diagram(ROR)'!$A$2:$A$22</c:f>
              <c:strCache>
                <c:ptCount val="21"/>
                <c:pt idx="0">
                  <c:v>UNIVER.UA/Iaroslav Mudryi: Fond Aktsii</c:v>
                </c:pt>
                <c:pt idx="1">
                  <c:v>VSI</c:v>
                </c:pt>
                <c:pt idx="2">
                  <c:v>Altus – Depozyt</c:v>
                </c:pt>
                <c:pt idx="3">
                  <c:v>Bonum Optimum</c:v>
                </c:pt>
                <c:pt idx="4">
                  <c:v>Altus – Zbalansovanyi</c:v>
                </c:pt>
                <c:pt idx="5">
                  <c:v>КІNТО-Klasychnyi</c:v>
                </c:pt>
                <c:pt idx="6">
                  <c:v>ТАSK Resurs</c:v>
                </c:pt>
                <c:pt idx="7">
                  <c:v>UNIVER.UA/Myhailo Hrushevskyi: Fond Derzhavnykh Paperiv</c:v>
                </c:pt>
                <c:pt idx="8">
                  <c:v>Nadbannia</c:v>
                </c:pt>
                <c:pt idx="9">
                  <c:v>КІNTO-Ekviti</c:v>
                </c:pt>
                <c:pt idx="10">
                  <c:v>Sofiivskyi</c:v>
                </c:pt>
                <c:pt idx="11">
                  <c:v>UNIVER.UA/Volodymyr Velykyi: Fond Zbalansovanyi</c:v>
                </c:pt>
                <c:pt idx="12">
                  <c:v>UNIVER.UA/Taras Shevchenko: Fond Zaoshchadzhen</c:v>
                </c:pt>
                <c:pt idx="13">
                  <c:v>KINTO-Kaznacheiskyi</c:v>
                </c:pt>
                <c:pt idx="14">
                  <c:v>Funds' average rate of return</c:v>
                </c:pt>
                <c:pt idx="15">
                  <c:v>UX Index</c:v>
                </c:pt>
                <c:pt idx="16">
                  <c:v>PFTS Index</c:v>
                </c:pt>
                <c:pt idx="17">
                  <c:v>EURO Deposits</c:v>
                </c:pt>
                <c:pt idx="18">
                  <c:v>USD Deposits</c:v>
                </c:pt>
                <c:pt idx="19">
                  <c:v>UAH Deposits</c:v>
                </c:pt>
                <c:pt idx="20">
                  <c:v>"Gold" deposit (at official rate of gold)</c:v>
                </c:pt>
              </c:strCache>
            </c:strRef>
          </c:cat>
          <c:val>
            <c:numRef>
              <c:f>'O_diagram(ROR)'!$B$2:$B$22</c:f>
              <c:numCache>
                <c:formatCode>0.00%</c:formatCode>
                <c:ptCount val="21"/>
                <c:pt idx="0">
                  <c:v>-3.9134796729426546E-2</c:v>
                </c:pt>
                <c:pt idx="1">
                  <c:v>-2.634758578512697E-3</c:v>
                </c:pt>
                <c:pt idx="2">
                  <c:v>-9.8816177359384305E-4</c:v>
                </c:pt>
                <c:pt idx="3">
                  <c:v>-6.2262340767893498E-5</c:v>
                </c:pt>
                <c:pt idx="4">
                  <c:v>2.8626258634143475E-3</c:v>
                </c:pt>
                <c:pt idx="5">
                  <c:v>7.1166565436644458E-3</c:v>
                </c:pt>
                <c:pt idx="6">
                  <c:v>1.509107998011805E-2</c:v>
                </c:pt>
                <c:pt idx="7">
                  <c:v>3.7661275618250611E-2</c:v>
                </c:pt>
                <c:pt idx="8">
                  <c:v>4.1504873838600576E-2</c:v>
                </c:pt>
                <c:pt idx="9">
                  <c:v>4.4010561300389384E-2</c:v>
                </c:pt>
                <c:pt idx="10">
                  <c:v>4.523482784008559E-2</c:v>
                </c:pt>
                <c:pt idx="11">
                  <c:v>5.6535648903885738E-2</c:v>
                </c:pt>
                <c:pt idx="12">
                  <c:v>6.0336538814376839E-2</c:v>
                </c:pt>
                <c:pt idx="13">
                  <c:v>7.0948367466086237E-2</c:v>
                </c:pt>
                <c:pt idx="14">
                  <c:v>2.4177319767612202E-2</c:v>
                </c:pt>
                <c:pt idx="15">
                  <c:v>4.8836763432258623E-2</c:v>
                </c:pt>
                <c:pt idx="16">
                  <c:v>4.6460481099656281E-2</c:v>
                </c:pt>
                <c:pt idx="17">
                  <c:v>-1.9467471393649904E-2</c:v>
                </c:pt>
                <c:pt idx="18">
                  <c:v>-1.2500068714135448E-2</c:v>
                </c:pt>
                <c:pt idx="19">
                  <c:v>1.0739726027397261E-2</c:v>
                </c:pt>
                <c:pt idx="20">
                  <c:v>3.3191743370453386E-2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0068-48AD-AC90-16566C085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46306288"/>
        <c:axId val="1"/>
      </c:barChart>
      <c:catAx>
        <c:axId val="446306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0.08"/>
          <c:min val="-0.04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446306288"/>
        <c:crosses val="autoZero"/>
        <c:crossBetween val="between"/>
        <c:majorUnit val="0.01"/>
        <c:minorUnit val="0.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Dynamics of Interval CIIs' NAV for the Month</a:t>
            </a:r>
          </a:p>
        </c:rich>
      </c:tx>
      <c:layout>
        <c:manualLayout>
          <c:xMode val="edge"/>
          <c:yMode val="edge"/>
          <c:x val="0.31759999999999999"/>
          <c:y val="6.66668402782298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8000000000000001E-2"/>
          <c:y val="0.34133422222453702"/>
          <c:w val="0.94079999999999997"/>
          <c:h val="0.437334472225188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'І_dynamics NAV'!$C$34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DBFE-408D-8C8E-1B056618A375}"/>
                </c:ext>
              </c:extLst>
            </c:dLbl>
            <c:dLbl>
              <c:idx val="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DBFE-408D-8C8E-1B056618A375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4159999999999995"/>
                  <c:y val="0.59733488889293984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FE-408D-8C8E-1B056618A375}"/>
                </c:ext>
              </c:extLst>
            </c:dLbl>
            <c:dLbl>
              <c:idx val="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DBFE-408D-8C8E-1B056618A375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0799999999999996"/>
                  <c:y val="0.56800147917051869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FE-408D-8C8E-1B056618A375}"/>
                </c:ext>
              </c:extLst>
            </c:dLbl>
            <c:dLbl>
              <c:idx val="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DBFE-408D-8C8E-1B056618A375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4719999999999995"/>
                  <c:y val="0.26400068750179034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FE-408D-8C8E-1B056618A375}"/>
                </c:ext>
              </c:extLst>
            </c:dLbl>
            <c:dLbl>
              <c:idx val="7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DBFE-408D-8C8E-1B056618A375}"/>
                </c:ext>
              </c:extLst>
            </c:dLbl>
            <c:dLbl>
              <c:idx val="8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DBFE-408D-8C8E-1B056618A375}"/>
                </c:ext>
              </c:extLst>
            </c:dLbl>
            <c:dLbl>
              <c:idx val="9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DBFE-408D-8C8E-1B056618A375}"/>
                </c:ext>
              </c:extLst>
            </c:dLbl>
            <c:dLbl>
              <c:idx val="1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DBFE-408D-8C8E-1B056618A375}"/>
                </c:ext>
              </c:extLst>
            </c:dLbl>
            <c:dLbl>
              <c:idx val="1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DBFE-408D-8C8E-1B056618A375}"/>
                </c:ext>
              </c:extLst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BFE-408D-8C8E-1B056618A375}"/>
                </c:ext>
              </c:extLst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DBFE-408D-8C8E-1B056618A375}"/>
                </c:ext>
              </c:extLst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BFE-408D-8C8E-1B056618A375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'І_dynamics NAV'!$B$35:$B$36</c:f>
              <c:strCache>
                <c:ptCount val="2"/>
                <c:pt idx="0">
                  <c:v>Zbalansovanyi Fond Parytet</c:v>
                </c:pt>
                <c:pt idx="1">
                  <c:v>ТАSК Ukrainskyi Kapital</c:v>
                </c:pt>
              </c:strCache>
            </c:strRef>
          </c:cat>
          <c:val>
            <c:numRef>
              <c:f>'І_dynamics NAV'!$C$35:$C$36</c:f>
              <c:numCache>
                <c:formatCode>#,##0.00</c:formatCode>
                <c:ptCount val="2"/>
                <c:pt idx="0">
                  <c:v>26.102340000000083</c:v>
                </c:pt>
                <c:pt idx="1">
                  <c:v>11.432239999999991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BFE-408D-8C8E-1B056618A375}"/>
            </c:ext>
          </c:extLst>
        </c:ser>
        <c:ser>
          <c:idx val="0"/>
          <c:order val="1"/>
          <c:tx>
            <c:strRef>
              <c:f>'І_dynamics NAV'!$E$34</c:f>
              <c:strCache>
                <c:ptCount val="1"/>
                <c:pt idx="0">
                  <c:v>Net inflow-outflow,   UAH, k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5276677448486875E-2"/>
                  <c:y val="-6.2803408834842811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BFE-408D-8C8E-1B056618A375}"/>
                </c:ext>
              </c:extLst>
            </c:dLbl>
            <c:dLbl>
              <c:idx val="1"/>
              <c:layout>
                <c:manualLayout>
                  <c:x val="4.0766697911668315E-3"/>
                  <c:y val="-9.4699366122585893E-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BFE-408D-8C8E-1B056618A375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73280000000000001"/>
                  <c:y val="0.5840015208372938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BFE-408D-8C8E-1B056618A375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0799999999999998"/>
                  <c:y val="0.5573347847260018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BFE-408D-8C8E-1B056618A375}"/>
                </c:ext>
              </c:extLst>
            </c:dLbl>
            <c:dLbl>
              <c:idx val="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DBFE-408D-8C8E-1B056618A375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8239999999999998"/>
                  <c:y val="0.5253347013924515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BFE-408D-8C8E-1B056618A375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9600000000000002"/>
                  <c:y val="0.2773340555574363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BFE-408D-8C8E-1B056618A375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90400000000000003"/>
                  <c:y val="0.3840010000026041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BFE-408D-8C8E-1B056618A375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90639999999999998"/>
                  <c:y val="0.5546681111148726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BFE-408D-8C8E-1B056618A375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64"/>
                  <c:y val="0.5120013333368055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BFE-408D-8C8E-1B056618A375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968"/>
                  <c:y val="0.3920010208359917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BFE-408D-8C8E-1B056618A375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64959999999999996"/>
                  <c:y val="0.3786676527803458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BFE-408D-8C8E-1B056618A375}"/>
                </c:ext>
              </c:extLst>
            </c:dLbl>
            <c:dLbl>
              <c:idx val="1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DBFE-408D-8C8E-1B056618A375}"/>
                </c:ext>
              </c:extLst>
            </c:dLbl>
            <c:dLbl>
              <c:idx val="1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DBFE-408D-8C8E-1B056618A375}"/>
                </c:ext>
              </c:extLst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DBFE-408D-8C8E-1B056618A375}"/>
                </c:ext>
              </c:extLst>
            </c:dLbl>
            <c:dLbl>
              <c:idx val="1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DBFE-408D-8C8E-1B056618A375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'І_dynamics NAV'!$B$35:$B$36</c:f>
              <c:strCache>
                <c:ptCount val="2"/>
                <c:pt idx="0">
                  <c:v>Zbalansovanyi Fond Parytet</c:v>
                </c:pt>
                <c:pt idx="1">
                  <c:v>ТАSК Ukrainskyi Kapital</c:v>
                </c:pt>
              </c:strCache>
            </c:strRef>
          </c:cat>
          <c:val>
            <c:numRef>
              <c:f>'І_dynamics NAV'!$E$35:$E$36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BFE-408D-8C8E-1B056618A37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0"/>
        <c:axId val="445274616"/>
        <c:axId val="1"/>
      </c:barChart>
      <c:lineChart>
        <c:grouping val="standard"/>
        <c:varyColors val="0"/>
        <c:ser>
          <c:idx val="2"/>
          <c:order val="2"/>
          <c:tx>
            <c:strRef>
              <c:f>'І_dynamics NAV'!$D$34</c:f>
              <c:strCache>
                <c:ptCount val="1"/>
                <c:pt idx="0">
                  <c:v>NAV Change, %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647960415685186E-3"/>
                  <c:y val="-5.606697307784808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DBFE-408D-8C8E-1B056618A375}"/>
                </c:ext>
              </c:extLst>
            </c:dLbl>
            <c:dLbl>
              <c:idx val="1"/>
              <c:layout>
                <c:manualLayout>
                  <c:x val="-4.2648036988887084E-3"/>
                  <c:y val="-5.755410322361009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DBFE-408D-8C8E-1B056618A375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9599999999999995"/>
                  <c:y val="0.6080015833374565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DBFE-408D-8C8E-1B056618A375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8320000000000005"/>
                  <c:y val="0.5040013125034179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DBFE-408D-8C8E-1B056618A375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4560000000000004"/>
                  <c:y val="0.6186682777819734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DBFE-408D-8C8E-1B056618A375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5439999999999996"/>
                  <c:y val="0.6213349513931025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DBFE-408D-8C8E-1B056618A375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7839999999999996"/>
                  <c:y val="0.3626676111135706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DBFE-408D-8C8E-1B056618A375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89119999999999999"/>
                  <c:y val="1.066669444451678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DBFE-408D-8C8E-1B056618A375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88080000000000003"/>
                  <c:y val="1.066669444451678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DBFE-408D-8C8E-1B056618A375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62560000000000004"/>
                  <c:y val="1.066669444451678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DBFE-408D-8C8E-1B056618A375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7120000000000004"/>
                  <c:y val="0.58666819444842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DBFE-408D-8C8E-1B056618A375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62719999999999998"/>
                  <c:y val="1.066669444451678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BFE-408D-8C8E-1B056618A375}"/>
                </c:ext>
              </c:extLst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DBFE-408D-8C8E-1B056618A375}"/>
                </c:ext>
              </c:extLst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DBFE-408D-8C8E-1B056618A375}"/>
                </c:ext>
              </c:extLst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DBFE-408D-8C8E-1B056618A3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'І_dynamics NAV'!$D$35:$D$36</c:f>
              <c:numCache>
                <c:formatCode>0.00%</c:formatCode>
                <c:ptCount val="2"/>
                <c:pt idx="0">
                  <c:v>1.7276892592178426E-2</c:v>
                </c:pt>
                <c:pt idx="1">
                  <c:v>1.2574737515539841E-2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DBFE-408D-8C8E-1B056618A37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45274616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4527461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168"/>
          <c:y val="0.81600212500553382"/>
          <c:w val="0.53839999999999999"/>
          <c:h val="6.93335138893590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Rates of Return: Interval Funds, Bank Deposits </a:t>
            </a:r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and Equity Indexes for the Month</a:t>
            </a:r>
          </a:p>
        </c:rich>
      </c:tx>
      <c:layout>
        <c:manualLayout>
          <c:xMode val="edge"/>
          <c:yMode val="edge"/>
          <c:x val="0.28121841351642485"/>
          <c:y val="6.172846948359071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868048990744464E-2"/>
          <c:y val="0.12592607774652506"/>
          <c:w val="0.92893447064089796"/>
          <c:h val="0.830865199249131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2D8-4BAC-A845-865222DE1ABB}"/>
              </c:ext>
            </c:extLst>
          </c:dPt>
          <c:dPt>
            <c:idx val="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2D8-4BAC-A845-865222DE1AB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2D8-4BAC-A845-865222DE1ABB}"/>
              </c:ext>
            </c:extLst>
          </c:dPt>
          <c:dPt>
            <c:idx val="5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2D8-4BAC-A845-865222DE1ABB}"/>
              </c:ext>
            </c:extLst>
          </c:dPt>
          <c:dPt>
            <c:idx val="6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2D8-4BAC-A845-865222DE1ABB}"/>
              </c:ext>
            </c:extLst>
          </c:dPt>
          <c:dPt>
            <c:idx val="7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42D8-4BAC-A845-865222DE1ABB}"/>
              </c:ext>
            </c:extLst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2D8-4BAC-A845-865222DE1ABB}"/>
              </c:ext>
            </c:extLst>
          </c:dPt>
          <c:dPt>
            <c:idx val="9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2D8-4BAC-A845-865222DE1ABB}"/>
              </c:ext>
            </c:extLst>
          </c:dPt>
          <c:dPt>
            <c:idx val="1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2D8-4BAC-A845-865222DE1ABB}"/>
              </c:ext>
            </c:extLst>
          </c:dPt>
          <c:dPt>
            <c:idx val="1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2D8-4BAC-A845-865222DE1ABB}"/>
              </c:ext>
            </c:extLst>
          </c:dPt>
          <c:dPt>
            <c:idx val="12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2D8-4BAC-A845-865222DE1AB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2D8-4BAC-A845-865222DE1ABB}"/>
              </c:ext>
            </c:extLst>
          </c:dPt>
          <c:dPt>
            <c:idx val="14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2D8-4BAC-A845-865222DE1ABB}"/>
              </c:ext>
            </c:extLst>
          </c:dPt>
          <c:dPt>
            <c:idx val="15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42D8-4BAC-A845-865222DE1ABB}"/>
              </c:ext>
            </c:extLst>
          </c:dPt>
          <c:dPt>
            <c:idx val="16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2D8-4BAC-A845-865222DE1ABB}"/>
              </c:ext>
            </c:extLst>
          </c:dPt>
          <c:dPt>
            <c:idx val="17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42D8-4BAC-A845-865222DE1ABB}"/>
              </c:ext>
            </c:extLst>
          </c:dPt>
          <c:dPt>
            <c:idx val="1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2D8-4BAC-A845-865222DE1ABB}"/>
              </c:ext>
            </c:extLst>
          </c:dPt>
          <c:cat>
            <c:strRef>
              <c:f>'І_diagram(ROR)'!$A$2:$A$10</c:f>
              <c:strCache>
                <c:ptCount val="9"/>
                <c:pt idx="0">
                  <c:v>ТАSК Ukrainskyi Kapital</c:v>
                </c:pt>
                <c:pt idx="1">
                  <c:v>Zbalansovanyi Fond Parytet</c:v>
                </c:pt>
                <c:pt idx="2">
                  <c:v>Funds' average rate of return</c:v>
                </c:pt>
                <c:pt idx="3">
                  <c:v>UX Index</c:v>
                </c:pt>
                <c:pt idx="4">
                  <c:v>PFTS Index</c:v>
                </c:pt>
                <c:pt idx="5">
                  <c:v>EURO Deposits</c:v>
                </c:pt>
                <c:pt idx="6">
                  <c:v>USD Deposits</c:v>
                </c:pt>
                <c:pt idx="7">
                  <c:v>UAH Deposits</c:v>
                </c:pt>
                <c:pt idx="8">
                  <c:v>"Gold" deposit (at official rate of gold)</c:v>
                </c:pt>
              </c:strCache>
            </c:strRef>
          </c:cat>
          <c:val>
            <c:numRef>
              <c:f>'І_diagram(ROR)'!$B$2:$B$10</c:f>
              <c:numCache>
                <c:formatCode>0.00%</c:formatCode>
                <c:ptCount val="9"/>
                <c:pt idx="0">
                  <c:v>1.2574737515510304E-2</c:v>
                </c:pt>
                <c:pt idx="1">
                  <c:v>1.7276892592237969E-2</c:v>
                </c:pt>
                <c:pt idx="2">
                  <c:v>1.4925815053874136E-2</c:v>
                </c:pt>
                <c:pt idx="3">
                  <c:v>4.8836763432258623E-2</c:v>
                </c:pt>
                <c:pt idx="4">
                  <c:v>4.6460481099656281E-2</c:v>
                </c:pt>
                <c:pt idx="5">
                  <c:v>-1.9467471393649904E-2</c:v>
                </c:pt>
                <c:pt idx="6">
                  <c:v>-1.2500068714135448E-2</c:v>
                </c:pt>
                <c:pt idx="7">
                  <c:v>1.0739726027397261E-2</c:v>
                </c:pt>
                <c:pt idx="8">
                  <c:v>3.3191743370453386E-2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2D8-4BAC-A845-865222DE1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45658552"/>
        <c:axId val="1"/>
      </c:barChart>
      <c:catAx>
        <c:axId val="445658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05"/>
          <c:min val="-0.02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445658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Dynamics of Closed-End CIIs’ NAV for the Month</a:t>
            </a:r>
          </a:p>
        </c:rich>
      </c:tx>
      <c:layout>
        <c:manualLayout>
          <c:xMode val="edge"/>
          <c:yMode val="edge"/>
          <c:x val="0.36699857752489329"/>
          <c:y val="5.3254437869822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139402560455195E-2"/>
          <c:y val="0.32840236686390534"/>
          <c:w val="0.92887624466571839"/>
          <c:h val="0.458579881656804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'C_dynamics NAV'!$C$34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5318040096474195E-3"/>
                  <c:y val="-1.2763428814090094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CBC-4E75-BDCE-090D4E0B978A}"/>
                </c:ext>
              </c:extLst>
            </c:dLbl>
            <c:dLbl>
              <c:idx val="1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ECBC-4E75-BDCE-090D4E0B978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3869132290184927"/>
                  <c:y val="0.5917159763313609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BC-4E75-BDCE-090D4E0B978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7852062588904694"/>
                  <c:y val="0.3609467455621301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BC-4E75-BDCE-090D4E0B978A}"/>
                </c:ext>
              </c:extLst>
            </c:dLbl>
            <c:dLbl>
              <c:idx val="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ECBC-4E75-BDCE-090D4E0B978A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2048364153627309"/>
                  <c:y val="0.5828402366863905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BC-4E75-BDCE-090D4E0B978A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51920341394025604"/>
                  <c:y val="0.5118343195266271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CBC-4E75-BDCE-090D4E0B978A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59957325746799428"/>
                  <c:y val="0.5147928994082839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CBC-4E75-BDCE-090D4E0B978A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68065433854907542"/>
                  <c:y val="0.5059171597633136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CBC-4E75-BDCE-090D4E0B978A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7553342816500711"/>
                  <c:y val="0.5147928994082839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CBC-4E75-BDCE-090D4E0B978A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48364153627311524"/>
                  <c:y val="0.5857988165680473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CBC-4E75-BDCE-090D4E0B978A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52275960170697011"/>
                  <c:y val="0.7189349112426035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CBC-4E75-BDCE-090D4E0B978A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56685633001422475"/>
                  <c:y val="0.7189349112426035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BC-4E75-BDCE-090D4E0B978A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61237553342816498"/>
                  <c:y val="0.9497041420118342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BC-4E75-BDCE-090D4E0B978A}"/>
                </c:ext>
              </c:extLst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ECBC-4E75-BDCE-090D4E0B978A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4751066856330014"/>
                  <c:y val="0.4792899408284023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BC-4E75-BDCE-090D4E0B978A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'C_dynamics NAV'!$B$35:$B$36</c:f>
              <c:strCache>
                <c:ptCount val="2"/>
                <c:pt idx="0">
                  <c:v>ТАSК Universal</c:v>
                </c:pt>
                <c:pt idx="1">
                  <c:v>Іndeks Ukrainskoi Birzhi</c:v>
                </c:pt>
              </c:strCache>
            </c:strRef>
          </c:cat>
          <c:val>
            <c:numRef>
              <c:f>'C_dynamics NAV'!$C$35:$C$36</c:f>
              <c:numCache>
                <c:formatCode>#,##0.00</c:formatCode>
                <c:ptCount val="2"/>
                <c:pt idx="0">
                  <c:v>6.6445999999999774</c:v>
                </c:pt>
                <c:pt idx="1">
                  <c:v>191.92433000000005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CBC-4E75-BDCE-090D4E0B978A}"/>
            </c:ext>
          </c:extLst>
        </c:ser>
        <c:ser>
          <c:idx val="0"/>
          <c:order val="1"/>
          <c:tx>
            <c:strRef>
              <c:f>'C_dynamics NAV'!$E$34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ECBC-4E75-BDCE-090D4E0B978A}"/>
                </c:ext>
              </c:extLst>
            </c:dLbl>
            <c:dLbl>
              <c:idx val="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ECBC-4E75-BDCE-090D4E0B978A}"/>
                </c:ext>
              </c:extLst>
            </c:dLbl>
            <c:dLbl>
              <c:idx val="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ECBC-4E75-BDCE-090D4E0B978A}"/>
                </c:ext>
              </c:extLst>
            </c:dLbl>
            <c:dLbl>
              <c:idx val="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ECBC-4E75-BDCE-090D4E0B978A}"/>
                </c:ext>
              </c:extLst>
            </c:dLbl>
            <c:dLbl>
              <c:idx val="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ECBC-4E75-BDCE-090D4E0B978A}"/>
                </c:ext>
              </c:extLst>
            </c:dLbl>
            <c:dLbl>
              <c:idx val="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ECBC-4E75-BDCE-090D4E0B978A}"/>
                </c:ext>
              </c:extLst>
            </c:dLbl>
            <c:dLbl>
              <c:idx val="6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ECBC-4E75-BDCE-090D4E0B978A}"/>
                </c:ext>
              </c:extLst>
            </c:dLbl>
            <c:dLbl>
              <c:idx val="7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ECBC-4E75-BDCE-090D4E0B978A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71550497866287344"/>
                  <c:y val="0.51479289940828399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CBC-4E75-BDCE-090D4E0B978A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78947368421052633"/>
                  <c:y val="0.49704142011834318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CBC-4E75-BDCE-090D4E0B978A}"/>
                </c:ext>
              </c:extLst>
            </c:dLbl>
            <c:dLbl>
              <c:idx val="1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ECBC-4E75-BDCE-090D4E0B978A}"/>
                </c:ext>
              </c:extLst>
            </c:dLbl>
            <c:dLbl>
              <c:idx val="1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ECBC-4E75-BDCE-090D4E0B978A}"/>
                </c:ext>
              </c:extLst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ECBC-4E75-BDCE-090D4E0B978A}"/>
                </c:ext>
              </c:extLst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ECBC-4E75-BDCE-090D4E0B978A}"/>
                </c:ext>
              </c:extLst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ECBC-4E75-BDCE-090D4E0B978A}"/>
                </c:ext>
              </c:extLst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ECBC-4E75-BDCE-090D4E0B978A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5234708392603129"/>
                  <c:y val="0.51479289940828399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CBC-4E75-BDCE-090D4E0B978A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'C_dynamics NAV'!$B$35:$B$36</c:f>
              <c:strCache>
                <c:ptCount val="2"/>
                <c:pt idx="0">
                  <c:v>ТАSК Universal</c:v>
                </c:pt>
                <c:pt idx="1">
                  <c:v>Іndeks Ukrainskoi Birzhi</c:v>
                </c:pt>
              </c:strCache>
            </c:strRef>
          </c:cat>
          <c:val>
            <c:numRef>
              <c:f>'C_dynamics NAV'!$E$35:$E$36</c:f>
              <c:numCache>
                <c:formatCode>#,##0.00</c:formatCode>
                <c:ptCount val="2"/>
                <c:pt idx="0">
                  <c:v>0</c:v>
                </c:pt>
                <c:pt idx="1">
                  <c:v>-348.13461320900336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ECBC-4E75-BDCE-090D4E0B97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0"/>
        <c:axId val="444934720"/>
        <c:axId val="1"/>
      </c:barChart>
      <c:lineChart>
        <c:grouping val="standard"/>
        <c:varyColors val="0"/>
        <c:ser>
          <c:idx val="2"/>
          <c:order val="2"/>
          <c:tx>
            <c:strRef>
              <c:f>'C_dynamics NAV'!$D$34</c:f>
              <c:strCache>
                <c:ptCount val="1"/>
                <c:pt idx="0">
                  <c:v>NAV change, %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8627055643021277E-3"/>
                  <c:y val="-5.64006737963724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ECBC-4E75-BDCE-090D4E0B978A}"/>
                </c:ext>
              </c:extLst>
            </c:dLbl>
            <c:dLbl>
              <c:idx val="1"/>
              <c:layout>
                <c:manualLayout>
                  <c:x val="-6.2851718505412268E-3"/>
                  <c:y val="3.186727963870716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ECBC-4E75-BDCE-090D4E0B978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8918918918918914"/>
                  <c:y val="0.5769230769230768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ECBC-4E75-BDCE-090D4E0B978A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ECBC-4E75-BDCE-090D4E0B978A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3-ECBC-4E75-BDCE-090D4E0B978A}"/>
                </c:ext>
              </c:extLst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B-ECBC-4E75-BDCE-090D4E0B978A}"/>
                </c:ext>
              </c:extLst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0-ECBC-4E75-BDCE-090D4E0B978A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62375533428165009"/>
                  <c:y val="1.183431952662721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ECBC-4E75-BDCE-090D4E0B978A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68918918918918914"/>
                  <c:y val="1.183431952662721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ECBC-4E75-BDCE-090D4E0B978A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76955903271692749"/>
                  <c:y val="1.183431952662721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ECBC-4E75-BDCE-090D4E0B978A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49288762446657186"/>
                  <c:y val="0.8609467455621301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ECBC-4E75-BDCE-090D4E0B978A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53413940256045522"/>
                  <c:y val="0.8934911242603550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ECBC-4E75-BDCE-090D4E0B978A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57752489331436696"/>
                  <c:y val="0.872781065088757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ECBC-4E75-BDCE-090D4E0B978A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6216216216216216"/>
                  <c:y val="0.9319526627218934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ECBC-4E75-BDCE-090D4E0B978A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67211948790896159"/>
                  <c:y val="0.9763313609467455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ECBC-4E75-BDCE-090D4E0B978A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670697012802276"/>
                  <c:y val="0.9970414201183431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CBC-4E75-BDCE-090D4E0B978A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50213371266002849"/>
                  <c:y val="0.6597633136094674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ECBC-4E75-BDCE-090D4E0B978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'C_dynamics NAV'!$D$35:$D$36</c:f>
              <c:numCache>
                <c:formatCode>0.00%</c:formatCode>
                <c:ptCount val="2"/>
                <c:pt idx="0">
                  <c:v>7.4723735477515525E-3</c:v>
                </c:pt>
                <c:pt idx="1">
                  <c:v>1.6882988179546456E-2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ECBC-4E75-BDCE-090D4E0B97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44934720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4493472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15"/>
          <c:min val="-0.1"/>
        </c:scaling>
        <c:delete val="0"/>
        <c:axPos val="r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</c:legendEntry>
      <c:layout>
        <c:manualLayout>
          <c:xMode val="edge"/>
          <c:yMode val="edge"/>
          <c:x val="0.18207681365576103"/>
          <c:y val="0.86094674556213013"/>
          <c:w val="0.4388335704125178"/>
          <c:h val="7.396449704142012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Rates of Return: Closed-End Funds, Bank Deposits </a:t>
            </a:r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and Equity Indexes for the Month</a:t>
            </a:r>
          </a:p>
        </c:rich>
      </c:tx>
      <c:layout>
        <c:manualLayout>
          <c:xMode val="edge"/>
          <c:yMode val="edge"/>
          <c:x val="0.28471528471528473"/>
          <c:y val="9.389685711447499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7982017982017984E-2"/>
          <c:y val="0.17840402851750251"/>
          <c:w val="0.965034965034965"/>
          <c:h val="0.766824333101545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3CD-4743-86A6-AF43DC29CF0B}"/>
              </c:ext>
            </c:extLst>
          </c:dPt>
          <c:dPt>
            <c:idx val="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3CD-4743-86A6-AF43DC29CF0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3CD-4743-86A6-AF43DC29CF0B}"/>
              </c:ext>
            </c:extLst>
          </c:dPt>
          <c:dPt>
            <c:idx val="5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3CD-4743-86A6-AF43DC29CF0B}"/>
              </c:ext>
            </c:extLst>
          </c:dPt>
          <c:dPt>
            <c:idx val="6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3CD-4743-86A6-AF43DC29CF0B}"/>
              </c:ext>
            </c:extLst>
          </c:dPt>
          <c:dPt>
            <c:idx val="7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3CD-4743-86A6-AF43DC29CF0B}"/>
              </c:ext>
            </c:extLst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3CD-4743-86A6-AF43DC29CF0B}"/>
              </c:ext>
            </c:extLst>
          </c:dPt>
          <c:dPt>
            <c:idx val="9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3CD-4743-86A6-AF43DC29CF0B}"/>
              </c:ext>
            </c:extLst>
          </c:dPt>
          <c:dPt>
            <c:idx val="1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3CD-4743-86A6-AF43DC29CF0B}"/>
              </c:ext>
            </c:extLst>
          </c:dPt>
          <c:dPt>
            <c:idx val="11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3CD-4743-86A6-AF43DC29CF0B}"/>
              </c:ext>
            </c:extLst>
          </c:dPt>
          <c:dPt>
            <c:idx val="12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3CD-4743-86A6-AF43DC29CF0B}"/>
              </c:ext>
            </c:extLst>
          </c:dPt>
          <c:dPt>
            <c:idx val="13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3CD-4743-86A6-AF43DC29CF0B}"/>
              </c:ext>
            </c:extLst>
          </c:dPt>
          <c:dPt>
            <c:idx val="14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3CD-4743-86A6-AF43DC29CF0B}"/>
              </c:ext>
            </c:extLst>
          </c:dPt>
          <c:dPt>
            <c:idx val="15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D3CD-4743-86A6-AF43DC29CF0B}"/>
              </c:ext>
            </c:extLst>
          </c:dPt>
          <c:dPt>
            <c:idx val="16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3CD-4743-86A6-AF43DC29CF0B}"/>
              </c:ext>
            </c:extLst>
          </c:dPt>
          <c:dPt>
            <c:idx val="17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D3CD-4743-86A6-AF43DC29CF0B}"/>
              </c:ext>
            </c:extLst>
          </c:dPt>
          <c:dPt>
            <c:idx val="1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3CD-4743-86A6-AF43DC29CF0B}"/>
              </c:ext>
            </c:extLst>
          </c:dPt>
          <c:dPt>
            <c:idx val="19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D3CD-4743-86A6-AF43DC29CF0B}"/>
              </c:ext>
            </c:extLst>
          </c:dPt>
          <c:dPt>
            <c:idx val="2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3CD-4743-86A6-AF43DC29CF0B}"/>
              </c:ext>
            </c:extLst>
          </c:dPt>
          <c:dPt>
            <c:idx val="2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D3CD-4743-86A6-AF43DC29CF0B}"/>
              </c:ext>
            </c:extLst>
          </c:dPt>
          <c:dPt>
            <c:idx val="22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3CD-4743-86A6-AF43DC29CF0B}"/>
              </c:ext>
            </c:extLst>
          </c:dPt>
          <c:dPt>
            <c:idx val="23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D3CD-4743-86A6-AF43DC29CF0B}"/>
              </c:ext>
            </c:extLst>
          </c:dPt>
          <c:cat>
            <c:strRef>
              <c:f>'C_diagram(ROR)'!$A$2:$A$10</c:f>
              <c:strCache>
                <c:ptCount val="9"/>
                <c:pt idx="0">
                  <c:v>ТАSК Universal</c:v>
                </c:pt>
                <c:pt idx="1">
                  <c:v>Іndeks Ukrainskoi Birzhi</c:v>
                </c:pt>
                <c:pt idx="2">
                  <c:v>Funds' average rate of return</c:v>
                </c:pt>
                <c:pt idx="3">
                  <c:v>UX Index</c:v>
                </c:pt>
                <c:pt idx="4">
                  <c:v>PFTS Index</c:v>
                </c:pt>
                <c:pt idx="5">
                  <c:v>EURO Deposits</c:v>
                </c:pt>
                <c:pt idx="6">
                  <c:v>USD Deposits</c:v>
                </c:pt>
                <c:pt idx="7">
                  <c:v>UAH Deposits</c:v>
                </c:pt>
                <c:pt idx="8">
                  <c:v>"Gold" deposit (at official rate of gold)</c:v>
                </c:pt>
              </c:strCache>
            </c:strRef>
          </c:cat>
          <c:val>
            <c:numRef>
              <c:f>'C_diagram(ROR)'!$B$2:$B$10</c:f>
              <c:numCache>
                <c:formatCode>0.00%</c:formatCode>
                <c:ptCount val="9"/>
                <c:pt idx="0">
                  <c:v>7.4723735478006148E-3</c:v>
                </c:pt>
                <c:pt idx="1">
                  <c:v>4.7369038921269757E-2</c:v>
                </c:pt>
                <c:pt idx="2">
                  <c:v>2.7420706234535186E-2</c:v>
                </c:pt>
                <c:pt idx="3">
                  <c:v>4.8836763432258623E-2</c:v>
                </c:pt>
                <c:pt idx="4">
                  <c:v>4.6460481099656281E-2</c:v>
                </c:pt>
                <c:pt idx="5">
                  <c:v>-1.9467471393649904E-2</c:v>
                </c:pt>
                <c:pt idx="6">
                  <c:v>-1.2500068714135448E-2</c:v>
                </c:pt>
                <c:pt idx="7">
                  <c:v>1.0739726027397261E-2</c:v>
                </c:pt>
                <c:pt idx="8">
                  <c:v>3.3191743370453386E-2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3CD-4743-86A6-AF43DC29C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45273632"/>
        <c:axId val="1"/>
      </c:barChart>
      <c:catAx>
        <c:axId val="445273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05"/>
          <c:min val="-0.02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445273632"/>
        <c:crosses val="autoZero"/>
        <c:crossBetween val="between"/>
        <c:majorUnit val="0.01"/>
        <c:minorUnit val="0.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11</xdr:col>
      <xdr:colOff>590550</xdr:colOff>
      <xdr:row>19</xdr:row>
      <xdr:rowOff>142875</xdr:rowOff>
    </xdr:to>
    <xdr:graphicFrame macro="">
      <xdr:nvGraphicFramePr>
        <xdr:cNvPr id="1031" name="Діагр. 7">
          <a:extLst>
            <a:ext uri="{FF2B5EF4-FFF2-40B4-BE49-F238E27FC236}">
              <a16:creationId xmlns:a16="http://schemas.microsoft.com/office/drawing/2014/main" id="{15513A19-A384-45EE-BE9E-CFFA37BB5D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561975</xdr:colOff>
      <xdr:row>41</xdr:row>
      <xdr:rowOff>133350</xdr:rowOff>
    </xdr:to>
    <xdr:graphicFrame macro="">
      <xdr:nvGraphicFramePr>
        <xdr:cNvPr id="1033" name="Діагр. 9">
          <a:extLst>
            <a:ext uri="{FF2B5EF4-FFF2-40B4-BE49-F238E27FC236}">
              <a16:creationId xmlns:a16="http://schemas.microsoft.com/office/drawing/2014/main" id="{BA7F10FC-0A77-4B4C-9762-1BF24A2250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33</xdr:row>
      <xdr:rowOff>104775</xdr:rowOff>
    </xdr:from>
    <xdr:to>
      <xdr:col>4</xdr:col>
      <xdr:colOff>533400</xdr:colOff>
      <xdr:row>57</xdr:row>
      <xdr:rowOff>104775</xdr:rowOff>
    </xdr:to>
    <xdr:graphicFrame macro="">
      <xdr:nvGraphicFramePr>
        <xdr:cNvPr id="12290" name="Діагр. 2">
          <a:extLst>
            <a:ext uri="{FF2B5EF4-FFF2-40B4-BE49-F238E27FC236}">
              <a16:creationId xmlns:a16="http://schemas.microsoft.com/office/drawing/2014/main" id="{149335C1-C4D1-44C9-B75F-A22C1094E2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27</xdr:row>
      <xdr:rowOff>104775</xdr:rowOff>
    </xdr:from>
    <xdr:to>
      <xdr:col>7</xdr:col>
      <xdr:colOff>38100</xdr:colOff>
      <xdr:row>52</xdr:row>
      <xdr:rowOff>142875</xdr:rowOff>
    </xdr:to>
    <xdr:graphicFrame macro="">
      <xdr:nvGraphicFramePr>
        <xdr:cNvPr id="11271" name="Діагр. 7">
          <a:extLst>
            <a:ext uri="{FF2B5EF4-FFF2-40B4-BE49-F238E27FC236}">
              <a16:creationId xmlns:a16="http://schemas.microsoft.com/office/drawing/2014/main" id="{804DCDBA-743B-421C-BB2D-8E12BF339B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190500</xdr:rowOff>
    </xdr:from>
    <xdr:to>
      <xdr:col>18</xdr:col>
      <xdr:colOff>342900</xdr:colOff>
      <xdr:row>46</xdr:row>
      <xdr:rowOff>38100</xdr:rowOff>
    </xdr:to>
    <xdr:graphicFrame macro="">
      <xdr:nvGraphicFramePr>
        <xdr:cNvPr id="76801" name="Діагр. 1">
          <a:extLst>
            <a:ext uri="{FF2B5EF4-FFF2-40B4-BE49-F238E27FC236}">
              <a16:creationId xmlns:a16="http://schemas.microsoft.com/office/drawing/2014/main" id="{B2C0BE60-28FA-4BB9-9692-C4D67DB3A0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19050</xdr:rowOff>
    </xdr:from>
    <xdr:to>
      <xdr:col>7</xdr:col>
      <xdr:colOff>9525</xdr:colOff>
      <xdr:row>31</xdr:row>
      <xdr:rowOff>152400</xdr:rowOff>
    </xdr:to>
    <xdr:graphicFrame macro="">
      <xdr:nvGraphicFramePr>
        <xdr:cNvPr id="13320" name="Діагр. 8">
          <a:extLst>
            <a:ext uri="{FF2B5EF4-FFF2-40B4-BE49-F238E27FC236}">
              <a16:creationId xmlns:a16="http://schemas.microsoft.com/office/drawing/2014/main" id="{8982669B-B4A0-431B-A4F1-B36716A81A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28575</xdr:rowOff>
    </xdr:from>
    <xdr:to>
      <xdr:col>18</xdr:col>
      <xdr:colOff>266700</xdr:colOff>
      <xdr:row>47</xdr:row>
      <xdr:rowOff>19050</xdr:rowOff>
    </xdr:to>
    <xdr:graphicFrame macro="">
      <xdr:nvGraphicFramePr>
        <xdr:cNvPr id="6145" name="Діагр. 1">
          <a:extLst>
            <a:ext uri="{FF2B5EF4-FFF2-40B4-BE49-F238E27FC236}">
              <a16:creationId xmlns:a16="http://schemas.microsoft.com/office/drawing/2014/main" id="{BCB75492-9F02-4154-BA00-7EBE05FA11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10</xdr:row>
      <xdr:rowOff>123825</xdr:rowOff>
    </xdr:from>
    <xdr:to>
      <xdr:col>9</xdr:col>
      <xdr:colOff>295275</xdr:colOff>
      <xdr:row>28</xdr:row>
      <xdr:rowOff>76200</xdr:rowOff>
    </xdr:to>
    <xdr:graphicFrame macro="">
      <xdr:nvGraphicFramePr>
        <xdr:cNvPr id="14344" name="Діагр. 8">
          <a:extLst>
            <a:ext uri="{FF2B5EF4-FFF2-40B4-BE49-F238E27FC236}">
              <a16:creationId xmlns:a16="http://schemas.microsoft.com/office/drawing/2014/main" id="{24BB3FCA-688E-454E-AE31-270E45FD33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0</xdr:rowOff>
    </xdr:from>
    <xdr:to>
      <xdr:col>18</xdr:col>
      <xdr:colOff>400050</xdr:colOff>
      <xdr:row>37</xdr:row>
      <xdr:rowOff>76200</xdr:rowOff>
    </xdr:to>
    <xdr:graphicFrame macro="">
      <xdr:nvGraphicFramePr>
        <xdr:cNvPr id="8193" name="Діагр. 1">
          <a:extLst>
            <a:ext uri="{FF2B5EF4-FFF2-40B4-BE49-F238E27FC236}">
              <a16:creationId xmlns:a16="http://schemas.microsoft.com/office/drawing/2014/main" id="{032DE56E-0CC9-4890-91A6-7B353B47E3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kinto.com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rt-capital.com.ua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sem.biz.ua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N37"/>
  <sheetViews>
    <sheetView zoomScale="70" zoomScaleNormal="70" workbookViewId="0">
      <selection activeCell="B43" sqref="B43"/>
    </sheetView>
  </sheetViews>
  <sheetFormatPr defaultRowHeight="12.75" x14ac:dyDescent="0.2"/>
  <cols>
    <col min="1" max="1" width="29.140625" style="3" customWidth="1"/>
    <col min="2" max="6" width="16.7109375" customWidth="1"/>
  </cols>
  <sheetData>
    <row r="1" spans="1:14" ht="16.5" thickBot="1" x14ac:dyDescent="0.25">
      <c r="A1" s="67" t="s">
        <v>14</v>
      </c>
      <c r="B1" s="67"/>
      <c r="C1" s="67"/>
      <c r="D1" s="68"/>
      <c r="E1" s="68"/>
      <c r="F1" s="68"/>
    </row>
    <row r="2" spans="1:14" ht="30.75" thickBot="1" x14ac:dyDescent="0.25">
      <c r="A2" s="25" t="s">
        <v>15</v>
      </c>
      <c r="B2" s="25" t="s">
        <v>16</v>
      </c>
      <c r="C2" s="25" t="s">
        <v>17</v>
      </c>
      <c r="D2" s="25" t="s">
        <v>18</v>
      </c>
      <c r="E2" s="25" t="s">
        <v>19</v>
      </c>
      <c r="F2" s="25" t="s">
        <v>20</v>
      </c>
      <c r="G2" s="2"/>
      <c r="I2" s="1"/>
    </row>
    <row r="3" spans="1:14" ht="14.25" x14ac:dyDescent="0.2">
      <c r="A3" s="184" t="s">
        <v>21</v>
      </c>
      <c r="B3" s="81">
        <v>-7.8485234965164352E-4</v>
      </c>
      <c r="C3" s="81">
        <v>-4.0362937210283167E-3</v>
      </c>
      <c r="D3" s="81">
        <v>2.1383156816949689E-2</v>
      </c>
      <c r="E3" s="81">
        <v>-3.4069172769990441E-4</v>
      </c>
      <c r="F3" s="81">
        <v>6.4632304779362881E-3</v>
      </c>
      <c r="G3" s="55"/>
      <c r="H3" s="55"/>
      <c r="I3" s="2"/>
      <c r="J3" s="2"/>
      <c r="K3" s="2"/>
      <c r="L3" s="2"/>
    </row>
    <row r="4" spans="1:14" ht="14.25" x14ac:dyDescent="0.2">
      <c r="A4" s="184" t="s">
        <v>22</v>
      </c>
      <c r="B4" s="81">
        <v>4.6460481099656281E-2</v>
      </c>
      <c r="C4" s="81">
        <v>4.8836763432258623E-2</v>
      </c>
      <c r="D4" s="81">
        <v>2.4177319767612202E-2</v>
      </c>
      <c r="E4" s="81">
        <v>1.4925815053874136E-2</v>
      </c>
      <c r="F4" s="81">
        <v>2.7420706234535186E-2</v>
      </c>
      <c r="G4" s="55"/>
      <c r="H4" s="55"/>
      <c r="I4" s="2"/>
      <c r="J4" s="2"/>
      <c r="K4" s="2"/>
      <c r="L4" s="2"/>
    </row>
    <row r="5" spans="1:14" ht="15" thickBot="1" x14ac:dyDescent="0.25">
      <c r="A5" s="185" t="s">
        <v>23</v>
      </c>
      <c r="B5" s="72">
        <v>4.5639164132247556E-2</v>
      </c>
      <c r="C5" s="72">
        <v>4.4603350189633462E-2</v>
      </c>
      <c r="D5" s="72">
        <v>4.6881664211832159E-2</v>
      </c>
      <c r="E5" s="72">
        <v>5.3869046518774484E-3</v>
      </c>
      <c r="F5" s="72">
        <v>3.4297735048122058E-2</v>
      </c>
      <c r="G5" s="55"/>
      <c r="H5" s="55"/>
      <c r="I5" s="2"/>
      <c r="J5" s="2"/>
      <c r="K5" s="2"/>
      <c r="L5" s="2"/>
    </row>
    <row r="6" spans="1:14" ht="14.25" x14ac:dyDescent="0.2">
      <c r="A6" s="65"/>
      <c r="B6" s="64"/>
      <c r="C6" s="64"/>
      <c r="D6" s="66"/>
      <c r="E6" s="66"/>
      <c r="F6" s="66"/>
      <c r="G6" s="10"/>
      <c r="J6" s="2"/>
      <c r="K6" s="2"/>
      <c r="L6" s="2"/>
      <c r="M6" s="2"/>
      <c r="N6" s="2"/>
    </row>
    <row r="7" spans="1:14" ht="14.25" x14ac:dyDescent="0.2">
      <c r="A7" s="65"/>
      <c r="B7" s="66"/>
      <c r="C7" s="66"/>
      <c r="D7" s="66"/>
      <c r="E7" s="66"/>
      <c r="F7" s="66"/>
      <c r="J7" s="4"/>
      <c r="K7" s="4"/>
      <c r="L7" s="4"/>
      <c r="M7" s="4"/>
      <c r="N7" s="4"/>
    </row>
    <row r="8" spans="1:14" ht="14.25" x14ac:dyDescent="0.2">
      <c r="A8" s="65"/>
      <c r="B8" s="66"/>
      <c r="C8" s="66"/>
      <c r="D8" s="66"/>
      <c r="E8" s="66"/>
      <c r="F8" s="66"/>
    </row>
    <row r="9" spans="1:14" ht="14.25" x14ac:dyDescent="0.2">
      <c r="A9" s="65"/>
      <c r="B9" s="66"/>
      <c r="C9" s="66"/>
      <c r="D9" s="66"/>
      <c r="E9" s="66"/>
      <c r="F9" s="66"/>
    </row>
    <row r="10" spans="1:14" ht="14.25" x14ac:dyDescent="0.2">
      <c r="A10" s="65"/>
      <c r="B10" s="66"/>
      <c r="C10" s="66"/>
      <c r="D10" s="66"/>
      <c r="E10" s="66"/>
      <c r="F10" s="66"/>
      <c r="N10" s="10"/>
    </row>
    <row r="11" spans="1:14" ht="14.25" x14ac:dyDescent="0.2">
      <c r="A11" s="65"/>
      <c r="B11" s="66"/>
      <c r="C11" s="66"/>
      <c r="D11" s="66"/>
      <c r="E11" s="66"/>
      <c r="F11" s="66"/>
    </row>
    <row r="12" spans="1:14" ht="14.25" x14ac:dyDescent="0.2">
      <c r="A12" s="65"/>
      <c r="B12" s="66"/>
      <c r="C12" s="66"/>
      <c r="D12" s="66"/>
      <c r="E12" s="66"/>
      <c r="F12" s="66"/>
    </row>
    <row r="13" spans="1:14" ht="14.25" x14ac:dyDescent="0.2">
      <c r="A13" s="65"/>
      <c r="B13" s="66"/>
      <c r="C13" s="66"/>
      <c r="D13" s="66"/>
      <c r="E13" s="66"/>
      <c r="F13" s="66"/>
    </row>
    <row r="14" spans="1:14" ht="14.25" x14ac:dyDescent="0.2">
      <c r="A14" s="65"/>
      <c r="B14" s="66"/>
      <c r="C14" s="66"/>
      <c r="D14" s="66"/>
      <c r="E14" s="66"/>
      <c r="F14" s="66"/>
    </row>
    <row r="15" spans="1:14" ht="14.25" x14ac:dyDescent="0.2">
      <c r="A15" s="65"/>
      <c r="B15" s="66"/>
      <c r="C15" s="66"/>
      <c r="D15" s="66"/>
      <c r="E15" s="66"/>
      <c r="F15" s="66"/>
    </row>
    <row r="16" spans="1:14" ht="14.25" x14ac:dyDescent="0.2">
      <c r="A16" s="65"/>
      <c r="B16" s="66"/>
      <c r="C16" s="66"/>
      <c r="D16" s="66"/>
      <c r="E16" s="66"/>
      <c r="F16" s="66"/>
    </row>
    <row r="17" spans="1:6" ht="14.25" x14ac:dyDescent="0.2">
      <c r="A17" s="65"/>
      <c r="B17" s="66"/>
      <c r="C17" s="66"/>
      <c r="D17" s="66"/>
      <c r="E17" s="66"/>
      <c r="F17" s="66"/>
    </row>
    <row r="18" spans="1:6" ht="14.25" x14ac:dyDescent="0.2">
      <c r="A18" s="65"/>
      <c r="B18" s="66"/>
      <c r="C18" s="66"/>
      <c r="D18" s="66"/>
      <c r="E18" s="66"/>
      <c r="F18" s="66"/>
    </row>
    <row r="19" spans="1:6" ht="14.25" x14ac:dyDescent="0.2">
      <c r="A19" s="65"/>
      <c r="B19" s="66"/>
      <c r="C19" s="66"/>
      <c r="D19" s="66"/>
      <c r="E19" s="66"/>
      <c r="F19" s="66"/>
    </row>
    <row r="20" spans="1:6" ht="14.25" x14ac:dyDescent="0.2">
      <c r="A20" s="65"/>
      <c r="B20" s="66"/>
      <c r="C20" s="66"/>
      <c r="D20" s="66"/>
      <c r="E20" s="66"/>
      <c r="F20" s="66"/>
    </row>
    <row r="21" spans="1:6" ht="14.25" x14ac:dyDescent="0.2">
      <c r="A21" s="65"/>
      <c r="B21" s="66"/>
      <c r="C21" s="66"/>
      <c r="D21" s="66"/>
      <c r="E21" s="66"/>
      <c r="F21" s="66"/>
    </row>
    <row r="22" spans="1:6" ht="15" x14ac:dyDescent="0.2">
      <c r="A22" s="186" t="s">
        <v>24</v>
      </c>
      <c r="B22" s="187" t="s">
        <v>25</v>
      </c>
      <c r="C22" s="188" t="s">
        <v>26</v>
      </c>
      <c r="D22" s="70"/>
      <c r="E22" s="66"/>
      <c r="F22" s="66"/>
    </row>
    <row r="23" spans="1:6" ht="14.25" x14ac:dyDescent="0.2">
      <c r="A23" s="190" t="s">
        <v>28</v>
      </c>
      <c r="B23" s="27">
        <v>-0.14375816835277599</v>
      </c>
      <c r="C23" s="61">
        <v>-0.17728560199805588</v>
      </c>
      <c r="D23" s="70"/>
      <c r="E23" s="66"/>
      <c r="F23" s="66"/>
    </row>
    <row r="24" spans="1:6" ht="14.25" x14ac:dyDescent="0.2">
      <c r="A24" s="193" t="s">
        <v>32</v>
      </c>
      <c r="B24" s="27">
        <v>-0.14328936700350015</v>
      </c>
      <c r="C24" s="61">
        <v>-0.16090566330088063</v>
      </c>
      <c r="D24" s="70"/>
      <c r="E24" s="66"/>
      <c r="F24" s="66"/>
    </row>
    <row r="25" spans="1:6" ht="14.25" x14ac:dyDescent="0.2">
      <c r="A25" s="196" t="s">
        <v>37</v>
      </c>
      <c r="B25" s="27">
        <v>-0.12251104227317156</v>
      </c>
      <c r="C25" s="61">
        <v>-0.10964439541895066</v>
      </c>
      <c r="D25" s="70"/>
      <c r="E25" s="66"/>
      <c r="F25" s="66"/>
    </row>
    <row r="26" spans="1:6" ht="14.25" x14ac:dyDescent="0.2">
      <c r="A26" s="191" t="s">
        <v>29</v>
      </c>
      <c r="B26" s="27">
        <v>-9.6815678265607774E-2</v>
      </c>
      <c r="C26" s="61">
        <v>-0.12752239328387105</v>
      </c>
      <c r="D26" s="70"/>
      <c r="E26" s="66"/>
      <c r="F26" s="66"/>
    </row>
    <row r="27" spans="1:6" ht="14.25" x14ac:dyDescent="0.2">
      <c r="A27" s="195" t="s">
        <v>36</v>
      </c>
      <c r="B27" s="27">
        <v>-9.4768660718638875E-2</v>
      </c>
      <c r="C27" s="61">
        <v>-8.5620857095017211E-2</v>
      </c>
      <c r="D27" s="70"/>
      <c r="E27" s="66"/>
      <c r="F27" s="66"/>
    </row>
    <row r="28" spans="1:6" ht="14.25" x14ac:dyDescent="0.2">
      <c r="A28" s="190" t="s">
        <v>34</v>
      </c>
      <c r="B28" s="27">
        <v>-8.8868950811844649E-2</v>
      </c>
      <c r="C28" s="61">
        <v>-0.10625609237498845</v>
      </c>
      <c r="D28" s="70"/>
      <c r="E28" s="66"/>
      <c r="F28" s="66"/>
    </row>
    <row r="29" spans="1:6" ht="14.25" x14ac:dyDescent="0.2">
      <c r="A29" s="190" t="s">
        <v>30</v>
      </c>
      <c r="B29" s="27">
        <v>-8.5499643493147204E-2</v>
      </c>
      <c r="C29" s="61">
        <v>-0.11176870088289526</v>
      </c>
      <c r="D29" s="70"/>
      <c r="E29" s="66"/>
      <c r="F29" s="66"/>
    </row>
    <row r="30" spans="1:6" ht="14.25" x14ac:dyDescent="0.2">
      <c r="A30" s="192" t="s">
        <v>35</v>
      </c>
      <c r="B30" s="27">
        <v>-8.4110469009648137E-2</v>
      </c>
      <c r="C30" s="61">
        <v>-8.5601619423173458E-2</v>
      </c>
      <c r="D30" s="70"/>
      <c r="E30" s="66"/>
      <c r="F30" s="66"/>
    </row>
    <row r="31" spans="1:6" ht="14.25" x14ac:dyDescent="0.2">
      <c r="A31" s="190" t="s">
        <v>33</v>
      </c>
      <c r="B31" s="27">
        <v>-8.4087391975177783E-2</v>
      </c>
      <c r="C31" s="61">
        <v>-0.10254803943841839</v>
      </c>
      <c r="D31" s="70"/>
      <c r="E31" s="66"/>
      <c r="F31" s="66"/>
    </row>
    <row r="32" spans="1:6" ht="28.5" x14ac:dyDescent="0.2">
      <c r="A32" s="192" t="s">
        <v>31</v>
      </c>
      <c r="B32" s="27">
        <v>-3.232959184016293E-2</v>
      </c>
      <c r="C32" s="61">
        <v>-5.5676497973850103E-2</v>
      </c>
      <c r="D32" s="70"/>
      <c r="E32" s="66"/>
      <c r="F32" s="66"/>
    </row>
    <row r="33" spans="1:6" ht="14.25" x14ac:dyDescent="0.2">
      <c r="A33" s="189" t="s">
        <v>27</v>
      </c>
      <c r="B33" s="27">
        <v>-6.9434336286414711E-3</v>
      </c>
      <c r="C33" s="61">
        <v>-7.306982147766472E-2</v>
      </c>
      <c r="D33" s="70"/>
      <c r="E33" s="66"/>
      <c r="F33" s="66"/>
    </row>
    <row r="34" spans="1:6" ht="14.25" x14ac:dyDescent="0.2">
      <c r="A34" s="191" t="s">
        <v>16</v>
      </c>
      <c r="B34" s="27">
        <v>4.6460481099656281E-2</v>
      </c>
      <c r="C34" s="61">
        <v>4.5639164132247556E-2</v>
      </c>
      <c r="D34" s="70"/>
      <c r="E34" s="66"/>
      <c r="F34" s="66"/>
    </row>
    <row r="35" spans="1:6" ht="15" thickBot="1" x14ac:dyDescent="0.25">
      <c r="A35" s="194" t="s">
        <v>17</v>
      </c>
      <c r="B35" s="71">
        <v>4.8836763432258623E-2</v>
      </c>
      <c r="C35" s="72">
        <v>4.4603350189633462E-2</v>
      </c>
      <c r="D35" s="70"/>
      <c r="E35" s="66"/>
      <c r="F35" s="66"/>
    </row>
    <row r="36" spans="1:6" ht="14.25" x14ac:dyDescent="0.2">
      <c r="A36" s="65"/>
      <c r="B36" s="66"/>
      <c r="C36" s="66"/>
      <c r="D36" s="70"/>
      <c r="E36" s="66"/>
      <c r="F36" s="66"/>
    </row>
    <row r="37" spans="1:6" ht="14.25" x14ac:dyDescent="0.2">
      <c r="A37" s="65"/>
      <c r="B37" s="66"/>
      <c r="C37" s="66"/>
      <c r="D37" s="70"/>
      <c r="E37" s="66"/>
      <c r="F37" s="66"/>
    </row>
  </sheetData>
  <autoFilter ref="A22:C22"/>
  <phoneticPr fontId="12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K6"/>
  <sheetViews>
    <sheetView zoomScale="60" zoomScaleNormal="60" workbookViewId="0">
      <selection activeCell="G25" sqref="G25"/>
    </sheetView>
  </sheetViews>
  <sheetFormatPr defaultRowHeight="14.25" x14ac:dyDescent="0.2"/>
  <cols>
    <col min="1" max="1" width="4.7109375" style="30" customWidth="1"/>
    <col min="2" max="2" width="37" style="28" bestFit="1" customWidth="1"/>
    <col min="3" max="4" width="12.7109375" style="30" customWidth="1"/>
    <col min="5" max="5" width="18.85546875" style="6" customWidth="1"/>
    <col min="6" max="6" width="14.7109375" style="12" customWidth="1"/>
    <col min="7" max="7" width="14.7109375" style="6" customWidth="1"/>
    <col min="8" max="8" width="12.7109375" style="12" customWidth="1"/>
    <col min="9" max="9" width="39.140625" style="28" bestFit="1" customWidth="1"/>
    <col min="10" max="10" width="34.7109375" style="28" customWidth="1"/>
    <col min="11" max="11" width="35.85546875" style="28" customWidth="1"/>
    <col min="12" max="16384" width="9.140625" style="28"/>
  </cols>
  <sheetData>
    <row r="1" spans="1:11" ht="16.5" thickBot="1" x14ac:dyDescent="0.25">
      <c r="A1" s="166" t="s">
        <v>120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1" ht="45.75" thickBot="1" x14ac:dyDescent="0.25">
      <c r="A2" s="25" t="s">
        <v>55</v>
      </c>
      <c r="B2" s="213" t="s">
        <v>78</v>
      </c>
      <c r="C2" s="15" t="s">
        <v>103</v>
      </c>
      <c r="D2" s="41" t="s">
        <v>104</v>
      </c>
      <c r="E2" s="41" t="s">
        <v>57</v>
      </c>
      <c r="F2" s="41" t="s">
        <v>121</v>
      </c>
      <c r="G2" s="41" t="s">
        <v>122</v>
      </c>
      <c r="H2" s="41" t="s">
        <v>123</v>
      </c>
      <c r="I2" s="17" t="s">
        <v>61</v>
      </c>
      <c r="J2" s="18" t="s">
        <v>62</v>
      </c>
    </row>
    <row r="3" spans="1:11" ht="14.25" customHeight="1" x14ac:dyDescent="0.2">
      <c r="A3" s="21">
        <v>1</v>
      </c>
      <c r="B3" s="77" t="s">
        <v>118</v>
      </c>
      <c r="C3" s="214" t="s">
        <v>124</v>
      </c>
      <c r="D3" s="215" t="s">
        <v>125</v>
      </c>
      <c r="E3" s="78">
        <v>11559836.689999999</v>
      </c>
      <c r="F3" s="79">
        <v>171148</v>
      </c>
      <c r="G3" s="78">
        <v>67.542925947133469</v>
      </c>
      <c r="H3" s="48">
        <v>100</v>
      </c>
      <c r="I3" s="198" t="s">
        <v>66</v>
      </c>
      <c r="J3" s="80" t="s">
        <v>7</v>
      </c>
      <c r="K3" s="44"/>
    </row>
    <row r="4" spans="1:11" ht="28.5" x14ac:dyDescent="0.2">
      <c r="A4" s="21">
        <v>2</v>
      </c>
      <c r="B4" s="77" t="s">
        <v>119</v>
      </c>
      <c r="C4" s="214" t="s">
        <v>124</v>
      </c>
      <c r="D4" s="215" t="s">
        <v>125</v>
      </c>
      <c r="E4" s="78">
        <v>895866.74040000001</v>
      </c>
      <c r="F4" s="79">
        <v>648</v>
      </c>
      <c r="G4" s="78">
        <v>1382.5104018518518</v>
      </c>
      <c r="H4" s="48">
        <v>5000</v>
      </c>
      <c r="I4" s="201" t="s">
        <v>99</v>
      </c>
      <c r="J4" s="80" t="s">
        <v>0</v>
      </c>
      <c r="K4" s="45"/>
    </row>
    <row r="5" spans="1:11" ht="15.75" thickBot="1" x14ac:dyDescent="0.25">
      <c r="A5" s="167" t="s">
        <v>65</v>
      </c>
      <c r="B5" s="168"/>
      <c r="C5" s="103" t="s">
        <v>4</v>
      </c>
      <c r="D5" s="103" t="s">
        <v>4</v>
      </c>
      <c r="E5" s="91">
        <f>SUM(E3:E4)</f>
        <v>12455703.430399999</v>
      </c>
      <c r="F5" s="92">
        <f>SUM(F3:F4)</f>
        <v>171796</v>
      </c>
      <c r="G5" s="103" t="s">
        <v>4</v>
      </c>
      <c r="H5" s="103" t="s">
        <v>4</v>
      </c>
      <c r="I5" s="103" t="s">
        <v>4</v>
      </c>
      <c r="J5" s="104" t="s">
        <v>4</v>
      </c>
    </row>
    <row r="6" spans="1:11" ht="15" thickBot="1" x14ac:dyDescent="0.25">
      <c r="A6" s="179"/>
      <c r="B6" s="179"/>
      <c r="C6" s="179"/>
      <c r="D6" s="179"/>
      <c r="E6" s="179"/>
      <c r="F6" s="179"/>
      <c r="G6" s="179"/>
      <c r="H6" s="179"/>
      <c r="I6" s="158"/>
      <c r="J6" s="158"/>
    </row>
  </sheetData>
  <mergeCells count="3">
    <mergeCell ref="A1:J1"/>
    <mergeCell ref="A5:B5"/>
    <mergeCell ref="A6:H6"/>
  </mergeCells>
  <phoneticPr fontId="12" type="noConversion"/>
  <hyperlinks>
    <hyperlink ref="J5" r:id="rId1" display="http://www.kinto.com/"/>
  </hyperlinks>
  <pageMargins left="0.75" right="0.75" top="1" bottom="1" header="0.5" footer="0.5"/>
  <pageSetup paperSize="9" scale="63" orientation="landscape" verticalDpi="1200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K12"/>
  <sheetViews>
    <sheetView zoomScale="60" zoomScaleNormal="60" workbookViewId="0">
      <selection activeCell="I31" sqref="I31"/>
    </sheetView>
  </sheetViews>
  <sheetFormatPr defaultRowHeight="14.25" x14ac:dyDescent="0.2"/>
  <cols>
    <col min="1" max="1" width="4.42578125" style="30" customWidth="1"/>
    <col min="2" max="2" width="46.7109375" style="30" customWidth="1"/>
    <col min="3" max="4" width="14.7109375" style="29" customWidth="1"/>
    <col min="5" max="8" width="12.7109375" style="30" customWidth="1"/>
    <col min="9" max="9" width="16.140625" style="30" bestFit="1" customWidth="1"/>
    <col min="10" max="10" width="19.140625" style="30" customWidth="1"/>
    <col min="11" max="11" width="21.42578125" style="30" bestFit="1" customWidth="1"/>
    <col min="12" max="16384" width="9.140625" style="30"/>
  </cols>
  <sheetData>
    <row r="1" spans="1:11" s="46" customFormat="1" ht="16.5" thickBot="1" x14ac:dyDescent="0.25">
      <c r="A1" s="166" t="s">
        <v>126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1" s="22" customFormat="1" ht="15.75" customHeight="1" thickBot="1" x14ac:dyDescent="0.25">
      <c r="A2" s="173" t="s">
        <v>55</v>
      </c>
      <c r="B2" s="95"/>
      <c r="C2" s="96"/>
      <c r="D2" s="97"/>
      <c r="E2" s="175" t="s">
        <v>105</v>
      </c>
      <c r="F2" s="175"/>
      <c r="G2" s="175"/>
      <c r="H2" s="175"/>
      <c r="I2" s="175"/>
      <c r="J2" s="175"/>
      <c r="K2" s="175"/>
    </row>
    <row r="3" spans="1:11" s="22" customFormat="1" ht="51.75" thickBot="1" x14ac:dyDescent="0.25">
      <c r="A3" s="174"/>
      <c r="B3" s="98" t="s">
        <v>78</v>
      </c>
      <c r="C3" s="203" t="s">
        <v>79</v>
      </c>
      <c r="D3" s="203" t="s">
        <v>80</v>
      </c>
      <c r="E3" s="17" t="s">
        <v>81</v>
      </c>
      <c r="F3" s="17" t="s">
        <v>82</v>
      </c>
      <c r="G3" s="17" t="s">
        <v>83</v>
      </c>
      <c r="H3" s="17" t="s">
        <v>87</v>
      </c>
      <c r="I3" s="18" t="s">
        <v>84</v>
      </c>
      <c r="J3" s="18" t="s">
        <v>85</v>
      </c>
      <c r="K3" s="204" t="s">
        <v>138</v>
      </c>
    </row>
    <row r="4" spans="1:11" s="22" customFormat="1" collapsed="1" x14ac:dyDescent="0.2">
      <c r="A4" s="21">
        <v>1</v>
      </c>
      <c r="B4" s="26" t="s">
        <v>119</v>
      </c>
      <c r="C4" s="99">
        <v>38945</v>
      </c>
      <c r="D4" s="99">
        <v>39016</v>
      </c>
      <c r="E4" s="93">
        <v>7.4723735478006148E-3</v>
      </c>
      <c r="F4" s="93">
        <v>-3.943059517528047E-3</v>
      </c>
      <c r="G4" s="93">
        <v>-4.0588911254818894E-2</v>
      </c>
      <c r="H4" s="93">
        <v>-0.13805139415877909</v>
      </c>
      <c r="I4" s="93">
        <v>2.0360467411331129E-3</v>
      </c>
      <c r="J4" s="100">
        <v>-0.72349791962961829</v>
      </c>
      <c r="K4" s="112">
        <v>-9.1799365064381577E-2</v>
      </c>
    </row>
    <row r="5" spans="1:11" s="22" customFormat="1" collapsed="1" x14ac:dyDescent="0.2">
      <c r="A5" s="21">
        <v>2</v>
      </c>
      <c r="B5" s="26" t="s">
        <v>118</v>
      </c>
      <c r="C5" s="99">
        <v>40555</v>
      </c>
      <c r="D5" s="99">
        <v>40626</v>
      </c>
      <c r="E5" s="93">
        <v>4.7369038921269757E-2</v>
      </c>
      <c r="F5" s="93">
        <v>5.1060146001804085E-2</v>
      </c>
      <c r="G5" s="93">
        <v>6.5712018742156708E-3</v>
      </c>
      <c r="H5" s="93">
        <v>-7.1787319429367225E-3</v>
      </c>
      <c r="I5" s="93">
        <v>6.6559423355111003E-2</v>
      </c>
      <c r="J5" s="100">
        <v>-0.32457074052865609</v>
      </c>
      <c r="K5" s="113">
        <v>-4.2945297613897204E-2</v>
      </c>
    </row>
    <row r="6" spans="1:11" s="22" customFormat="1" ht="15.75" collapsed="1" thickBot="1" x14ac:dyDescent="0.25">
      <c r="A6" s="159"/>
      <c r="B6" s="160" t="s">
        <v>75</v>
      </c>
      <c r="C6" s="161" t="s">
        <v>4</v>
      </c>
      <c r="D6" s="161" t="s">
        <v>4</v>
      </c>
      <c r="E6" s="162">
        <f>AVERAGE(E4:E5)</f>
        <v>2.7420706234535186E-2</v>
      </c>
      <c r="F6" s="162">
        <f>AVERAGE(F4:F5)</f>
        <v>2.3558543242138019E-2</v>
      </c>
      <c r="G6" s="162">
        <f>AVERAGE(G4:G5)</f>
        <v>-1.7008854690301611E-2</v>
      </c>
      <c r="H6" s="162">
        <f>AVERAGE(H4:H5)</f>
        <v>-7.2615063050857909E-2</v>
      </c>
      <c r="I6" s="162">
        <f>AVERAGE(I4:I5)</f>
        <v>3.4297735048122058E-2</v>
      </c>
      <c r="J6" s="161" t="s">
        <v>4</v>
      </c>
      <c r="K6" s="162">
        <f>AVERAGE(K4:K5)</f>
        <v>-6.7372331339139391E-2</v>
      </c>
    </row>
    <row r="7" spans="1:11" s="22" customFormat="1" hidden="1" x14ac:dyDescent="0.2">
      <c r="A7" s="182" t="s">
        <v>9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</row>
    <row r="8" spans="1:11" s="22" customFormat="1" ht="15" hidden="1" thickBot="1" x14ac:dyDescent="0.25">
      <c r="A8" s="181" t="s">
        <v>10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</row>
    <row r="9" spans="1:11" s="22" customFormat="1" ht="15.75" hidden="1" customHeight="1" x14ac:dyDescent="0.2">
      <c r="C9" s="60"/>
      <c r="D9" s="60"/>
    </row>
    <row r="10" spans="1:11" ht="15" thickBot="1" x14ac:dyDescent="0.25">
      <c r="A10" s="180"/>
      <c r="B10" s="180"/>
      <c r="C10" s="180"/>
      <c r="D10" s="180"/>
      <c r="E10" s="180"/>
      <c r="F10" s="180"/>
      <c r="G10" s="180"/>
      <c r="H10" s="180"/>
      <c r="I10" s="163"/>
      <c r="J10" s="163"/>
      <c r="K10" s="163"/>
    </row>
    <row r="11" spans="1:11" x14ac:dyDescent="0.2">
      <c r="B11" s="28"/>
      <c r="C11" s="101"/>
      <c r="E11" s="101"/>
    </row>
    <row r="12" spans="1:11" x14ac:dyDescent="0.2">
      <c r="E12" s="101"/>
      <c r="F12" s="101"/>
    </row>
  </sheetData>
  <mergeCells count="6">
    <mergeCell ref="A10:H10"/>
    <mergeCell ref="A8:K8"/>
    <mergeCell ref="A1:J1"/>
    <mergeCell ref="A2:A3"/>
    <mergeCell ref="E2:K2"/>
    <mergeCell ref="A7:K7"/>
  </mergeCells>
  <phoneticPr fontId="12" type="noConversion"/>
  <pageMargins left="0.75" right="0.75" top="1" bottom="1" header="0.5" footer="0.5"/>
  <pageSetup paperSize="9" scale="6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H119"/>
  <sheetViews>
    <sheetView zoomScale="60" zoomScaleNormal="60" workbookViewId="0">
      <selection activeCell="D44" sqref="D44"/>
    </sheetView>
  </sheetViews>
  <sheetFormatPr defaultRowHeight="14.25" x14ac:dyDescent="0.2"/>
  <cols>
    <col min="1" max="1" width="4" style="20" customWidth="1"/>
    <col min="2" max="2" width="50.7109375" style="20" customWidth="1"/>
    <col min="3" max="3" width="24.7109375" style="20" customWidth="1"/>
    <col min="4" max="4" width="24.7109375" style="47" customWidth="1"/>
    <col min="5" max="7" width="24.7109375" style="20" customWidth="1"/>
    <col min="8" max="16384" width="9.140625" style="20"/>
  </cols>
  <sheetData>
    <row r="1" spans="1:8" s="28" customFormat="1" ht="16.5" thickBot="1" x14ac:dyDescent="0.25">
      <c r="A1" s="172" t="s">
        <v>127</v>
      </c>
      <c r="B1" s="172"/>
      <c r="C1" s="172"/>
      <c r="D1" s="172"/>
      <c r="E1" s="172"/>
      <c r="F1" s="172"/>
      <c r="G1" s="172"/>
    </row>
    <row r="2" spans="1:8" s="28" customFormat="1" ht="15.75" customHeight="1" thickBot="1" x14ac:dyDescent="0.25">
      <c r="A2" s="183" t="s">
        <v>55</v>
      </c>
      <c r="B2" s="83"/>
      <c r="C2" s="210" t="s">
        <v>109</v>
      </c>
      <c r="D2" s="211"/>
      <c r="E2" s="210" t="s">
        <v>128</v>
      </c>
      <c r="F2" s="211"/>
      <c r="G2" s="84"/>
    </row>
    <row r="3" spans="1:8" s="28" customFormat="1" ht="45.75" thickBot="1" x14ac:dyDescent="0.25">
      <c r="A3" s="174"/>
      <c r="B3" s="17" t="s">
        <v>78</v>
      </c>
      <c r="C3" s="98" t="s">
        <v>111</v>
      </c>
      <c r="D3" s="98" t="s">
        <v>112</v>
      </c>
      <c r="E3" s="98" t="s">
        <v>113</v>
      </c>
      <c r="F3" s="98" t="s">
        <v>112</v>
      </c>
      <c r="G3" s="18" t="s">
        <v>114</v>
      </c>
    </row>
    <row r="4" spans="1:8" s="28" customFormat="1" x14ac:dyDescent="0.2">
      <c r="A4" s="21">
        <v>1</v>
      </c>
      <c r="B4" s="35" t="s">
        <v>119</v>
      </c>
      <c r="C4" s="36">
        <v>6.6445999999999774</v>
      </c>
      <c r="D4" s="93">
        <v>7.4723735477515525E-3</v>
      </c>
      <c r="E4" s="37">
        <v>0</v>
      </c>
      <c r="F4" s="93">
        <v>0</v>
      </c>
      <c r="G4" s="38">
        <v>0</v>
      </c>
    </row>
    <row r="5" spans="1:8" s="28" customFormat="1" x14ac:dyDescent="0.2">
      <c r="A5" s="21">
        <v>2</v>
      </c>
      <c r="B5" s="35" t="s">
        <v>118</v>
      </c>
      <c r="C5" s="36">
        <v>191.92433000000005</v>
      </c>
      <c r="D5" s="93">
        <v>1.6882988179546456E-2</v>
      </c>
      <c r="E5" s="37">
        <v>-5131</v>
      </c>
      <c r="F5" s="93">
        <v>-2.9107267456702161E-2</v>
      </c>
      <c r="G5" s="38">
        <v>-348.13461320900336</v>
      </c>
    </row>
    <row r="6" spans="1:8" s="28" customFormat="1" ht="15.75" thickBot="1" x14ac:dyDescent="0.25">
      <c r="A6" s="107"/>
      <c r="B6" s="85" t="s">
        <v>65</v>
      </c>
      <c r="C6" s="86">
        <v>198.56893000000002</v>
      </c>
      <c r="D6" s="90">
        <v>1.620027339942463E-2</v>
      </c>
      <c r="E6" s="87">
        <v>-5131</v>
      </c>
      <c r="F6" s="90">
        <v>-2.9000661289684447E-2</v>
      </c>
      <c r="G6" s="108">
        <v>-348.13461320900336</v>
      </c>
    </row>
    <row r="7" spans="1:8" s="28" customFormat="1" ht="15" customHeight="1" thickBot="1" x14ac:dyDescent="0.25">
      <c r="A7" s="169"/>
      <c r="B7" s="169"/>
      <c r="C7" s="169"/>
      <c r="D7" s="169"/>
      <c r="E7" s="169"/>
      <c r="F7" s="169"/>
      <c r="G7" s="169"/>
      <c r="H7" s="7"/>
    </row>
    <row r="8" spans="1:8" s="28" customFormat="1" x14ac:dyDescent="0.2">
      <c r="D8" s="6"/>
    </row>
    <row r="9" spans="1:8" s="28" customFormat="1" x14ac:dyDescent="0.2">
      <c r="D9" s="6"/>
    </row>
    <row r="10" spans="1:8" s="28" customFormat="1" x14ac:dyDescent="0.2">
      <c r="D10" s="6"/>
    </row>
    <row r="11" spans="1:8" s="28" customFormat="1" x14ac:dyDescent="0.2">
      <c r="D11" s="6"/>
    </row>
    <row r="12" spans="1:8" s="28" customFormat="1" x14ac:dyDescent="0.2">
      <c r="D12" s="6"/>
    </row>
    <row r="13" spans="1:8" s="28" customFormat="1" x14ac:dyDescent="0.2">
      <c r="D13" s="6"/>
    </row>
    <row r="14" spans="1:8" s="28" customFormat="1" x14ac:dyDescent="0.2">
      <c r="D14" s="6"/>
    </row>
    <row r="15" spans="1:8" s="28" customFormat="1" x14ac:dyDescent="0.2">
      <c r="D15" s="6"/>
    </row>
    <row r="16" spans="1:8" s="28" customFormat="1" x14ac:dyDescent="0.2">
      <c r="D16" s="6"/>
    </row>
    <row r="17" spans="2:5" s="28" customFormat="1" x14ac:dyDescent="0.2">
      <c r="D17" s="6"/>
    </row>
    <row r="18" spans="2:5" s="28" customFormat="1" x14ac:dyDescent="0.2">
      <c r="D18" s="6"/>
    </row>
    <row r="19" spans="2:5" s="28" customFormat="1" x14ac:dyDescent="0.2">
      <c r="D19" s="6"/>
    </row>
    <row r="20" spans="2:5" s="28" customFormat="1" x14ac:dyDescent="0.2">
      <c r="D20" s="6"/>
    </row>
    <row r="21" spans="2:5" s="28" customFormat="1" x14ac:dyDescent="0.2">
      <c r="D21" s="6"/>
    </row>
    <row r="22" spans="2:5" s="28" customFormat="1" x14ac:dyDescent="0.2">
      <c r="D22" s="6"/>
    </row>
    <row r="23" spans="2:5" s="28" customFormat="1" x14ac:dyDescent="0.2">
      <c r="D23" s="6"/>
    </row>
    <row r="24" spans="2:5" s="28" customFormat="1" x14ac:dyDescent="0.2">
      <c r="D24" s="6"/>
    </row>
    <row r="25" spans="2:5" s="28" customFormat="1" x14ac:dyDescent="0.2">
      <c r="D25" s="6"/>
    </row>
    <row r="26" spans="2:5" s="28" customFormat="1" x14ac:dyDescent="0.2">
      <c r="D26" s="6"/>
    </row>
    <row r="27" spans="2:5" s="28" customFormat="1" x14ac:dyDescent="0.2">
      <c r="D27" s="6"/>
    </row>
    <row r="28" spans="2:5" s="28" customFormat="1" ht="15" thickBot="1" x14ac:dyDescent="0.25">
      <c r="B28" s="74"/>
      <c r="C28" s="74"/>
      <c r="D28" s="75"/>
      <c r="E28" s="74"/>
    </row>
    <row r="29" spans="2:5" s="28" customFormat="1" x14ac:dyDescent="0.2"/>
    <row r="30" spans="2:5" s="28" customFormat="1" x14ac:dyDescent="0.2"/>
    <row r="31" spans="2:5" s="28" customFormat="1" x14ac:dyDescent="0.2"/>
    <row r="32" spans="2:5" s="28" customFormat="1" x14ac:dyDescent="0.2"/>
    <row r="33" spans="2:6" s="28" customFormat="1" ht="15" thickBot="1" x14ac:dyDescent="0.25"/>
    <row r="34" spans="2:6" s="28" customFormat="1" ht="30.75" thickBot="1" x14ac:dyDescent="0.25">
      <c r="B34" s="216" t="s">
        <v>78</v>
      </c>
      <c r="C34" s="213" t="s">
        <v>129</v>
      </c>
      <c r="D34" s="213" t="s">
        <v>130</v>
      </c>
      <c r="E34" s="213" t="s">
        <v>131</v>
      </c>
    </row>
    <row r="35" spans="2:6" s="28" customFormat="1" x14ac:dyDescent="0.2">
      <c r="B35" s="120" t="str">
        <f t="shared" ref="B35:D36" si="0">B4</f>
        <v>ТАSК Universal</v>
      </c>
      <c r="C35" s="121">
        <f t="shared" si="0"/>
        <v>6.6445999999999774</v>
      </c>
      <c r="D35" s="145">
        <f t="shared" si="0"/>
        <v>7.4723735477515525E-3</v>
      </c>
      <c r="E35" s="122">
        <f>G4</f>
        <v>0</v>
      </c>
    </row>
    <row r="36" spans="2:6" s="28" customFormat="1" x14ac:dyDescent="0.2">
      <c r="B36" s="35" t="str">
        <f t="shared" si="0"/>
        <v>Іndeks Ukrainskoi Birzhi</v>
      </c>
      <c r="C36" s="36">
        <f t="shared" si="0"/>
        <v>191.92433000000005</v>
      </c>
      <c r="D36" s="146">
        <f t="shared" si="0"/>
        <v>1.6882988179546456E-2</v>
      </c>
      <c r="E36" s="38">
        <f>G5</f>
        <v>-348.13461320900336</v>
      </c>
    </row>
    <row r="37" spans="2:6" x14ac:dyDescent="0.2">
      <c r="B37" s="35"/>
      <c r="C37" s="36"/>
      <c r="D37" s="146"/>
      <c r="E37" s="38"/>
      <c r="F37" s="19"/>
    </row>
    <row r="38" spans="2:6" x14ac:dyDescent="0.2">
      <c r="B38" s="35"/>
      <c r="C38" s="36"/>
      <c r="D38" s="146"/>
      <c r="E38" s="38"/>
      <c r="F38" s="19"/>
    </row>
    <row r="39" spans="2:6" x14ac:dyDescent="0.2">
      <c r="B39" s="147"/>
      <c r="C39" s="148"/>
      <c r="D39" s="149"/>
      <c r="E39" s="150"/>
      <c r="F39" s="19"/>
    </row>
    <row r="40" spans="2:6" x14ac:dyDescent="0.2">
      <c r="B40" s="28"/>
      <c r="C40" s="151"/>
      <c r="D40" s="6"/>
      <c r="F40" s="19"/>
    </row>
    <row r="41" spans="2:6" x14ac:dyDescent="0.2">
      <c r="B41" s="28"/>
      <c r="C41" s="28"/>
      <c r="D41" s="6"/>
      <c r="F41" s="19"/>
    </row>
    <row r="42" spans="2:6" x14ac:dyDescent="0.2">
      <c r="B42" s="28"/>
      <c r="C42" s="28"/>
      <c r="D42" s="6"/>
      <c r="F42" s="19"/>
    </row>
    <row r="43" spans="2:6" x14ac:dyDescent="0.2">
      <c r="B43" s="28"/>
      <c r="C43" s="28"/>
      <c r="D43" s="6"/>
      <c r="F43" s="19"/>
    </row>
    <row r="44" spans="2:6" x14ac:dyDescent="0.2">
      <c r="B44" s="28"/>
      <c r="C44" s="28"/>
      <c r="D44" s="6"/>
      <c r="F44" s="19"/>
    </row>
    <row r="45" spans="2:6" x14ac:dyDescent="0.2">
      <c r="B45" s="28"/>
      <c r="C45" s="28"/>
      <c r="D45" s="6"/>
      <c r="F45" s="19"/>
    </row>
    <row r="46" spans="2:6" x14ac:dyDescent="0.2">
      <c r="B46" s="28"/>
      <c r="C46" s="28"/>
      <c r="D46" s="6"/>
      <c r="F46" s="19"/>
    </row>
    <row r="47" spans="2:6" x14ac:dyDescent="0.2">
      <c r="B47" s="28"/>
      <c r="C47" s="28"/>
      <c r="D47" s="6"/>
    </row>
    <row r="48" spans="2:6" x14ac:dyDescent="0.2">
      <c r="B48" s="28"/>
      <c r="C48" s="28"/>
      <c r="D48" s="6"/>
    </row>
    <row r="49" spans="2:4" x14ac:dyDescent="0.2">
      <c r="B49" s="28"/>
      <c r="C49" s="28"/>
      <c r="D49" s="6"/>
    </row>
    <row r="50" spans="2:4" x14ac:dyDescent="0.2">
      <c r="B50" s="28"/>
      <c r="C50" s="28"/>
      <c r="D50" s="6"/>
    </row>
    <row r="51" spans="2:4" x14ac:dyDescent="0.2">
      <c r="B51" s="28"/>
      <c r="C51" s="28"/>
      <c r="D51" s="6"/>
    </row>
    <row r="52" spans="2:4" x14ac:dyDescent="0.2">
      <c r="B52" s="28"/>
      <c r="C52" s="28"/>
      <c r="D52" s="6"/>
    </row>
    <row r="53" spans="2:4" x14ac:dyDescent="0.2">
      <c r="B53" s="28"/>
      <c r="C53" s="28"/>
      <c r="D53" s="6"/>
    </row>
    <row r="54" spans="2:4" x14ac:dyDescent="0.2">
      <c r="B54" s="28"/>
      <c r="C54" s="28"/>
      <c r="D54" s="6"/>
    </row>
    <row r="55" spans="2:4" x14ac:dyDescent="0.2">
      <c r="B55" s="28"/>
      <c r="C55" s="28"/>
      <c r="D55" s="6"/>
    </row>
    <row r="56" spans="2:4" x14ac:dyDescent="0.2">
      <c r="B56" s="28"/>
      <c r="C56" s="28"/>
      <c r="D56" s="6"/>
    </row>
    <row r="57" spans="2:4" x14ac:dyDescent="0.2">
      <c r="B57" s="28"/>
      <c r="C57" s="28"/>
      <c r="D57" s="6"/>
    </row>
    <row r="58" spans="2:4" x14ac:dyDescent="0.2">
      <c r="B58" s="28"/>
      <c r="C58" s="28"/>
      <c r="D58" s="6"/>
    </row>
    <row r="59" spans="2:4" x14ac:dyDescent="0.2">
      <c r="B59" s="28"/>
      <c r="C59" s="28"/>
      <c r="D59" s="6"/>
    </row>
    <row r="60" spans="2:4" x14ac:dyDescent="0.2">
      <c r="B60" s="28"/>
      <c r="C60" s="28"/>
      <c r="D60" s="6"/>
    </row>
    <row r="61" spans="2:4" x14ac:dyDescent="0.2">
      <c r="B61" s="28"/>
      <c r="C61" s="28"/>
      <c r="D61" s="6"/>
    </row>
    <row r="62" spans="2:4" x14ac:dyDescent="0.2">
      <c r="B62" s="28"/>
      <c r="C62" s="28"/>
      <c r="D62" s="6"/>
    </row>
    <row r="63" spans="2:4" x14ac:dyDescent="0.2">
      <c r="B63" s="28"/>
      <c r="C63" s="28"/>
      <c r="D63" s="6"/>
    </row>
    <row r="64" spans="2:4" x14ac:dyDescent="0.2">
      <c r="B64" s="28"/>
      <c r="C64" s="28"/>
      <c r="D64" s="6"/>
    </row>
    <row r="65" spans="2:4" x14ac:dyDescent="0.2">
      <c r="B65" s="28"/>
      <c r="C65" s="28"/>
      <c r="D65" s="6"/>
    </row>
    <row r="66" spans="2:4" x14ac:dyDescent="0.2">
      <c r="B66" s="28"/>
      <c r="C66" s="28"/>
      <c r="D66" s="6"/>
    </row>
    <row r="67" spans="2:4" x14ac:dyDescent="0.2">
      <c r="B67" s="28"/>
      <c r="C67" s="28"/>
      <c r="D67" s="6"/>
    </row>
    <row r="68" spans="2:4" x14ac:dyDescent="0.2">
      <c r="B68" s="28"/>
      <c r="C68" s="28"/>
      <c r="D68" s="6"/>
    </row>
    <row r="69" spans="2:4" x14ac:dyDescent="0.2">
      <c r="B69" s="28"/>
      <c r="C69" s="28"/>
      <c r="D69" s="6"/>
    </row>
    <row r="70" spans="2:4" x14ac:dyDescent="0.2">
      <c r="B70" s="28"/>
      <c r="C70" s="28"/>
      <c r="D70" s="6"/>
    </row>
    <row r="71" spans="2:4" x14ac:dyDescent="0.2">
      <c r="B71" s="28"/>
      <c r="C71" s="28"/>
      <c r="D71" s="6"/>
    </row>
    <row r="72" spans="2:4" x14ac:dyDescent="0.2">
      <c r="B72" s="28"/>
      <c r="C72" s="28"/>
      <c r="D72" s="6"/>
    </row>
    <row r="73" spans="2:4" x14ac:dyDescent="0.2">
      <c r="B73" s="28"/>
      <c r="C73" s="28"/>
      <c r="D73" s="6"/>
    </row>
    <row r="74" spans="2:4" x14ac:dyDescent="0.2">
      <c r="B74" s="28"/>
      <c r="C74" s="28"/>
      <c r="D74" s="6"/>
    </row>
    <row r="75" spans="2:4" x14ac:dyDescent="0.2">
      <c r="B75" s="28"/>
      <c r="C75" s="28"/>
      <c r="D75" s="6"/>
    </row>
    <row r="76" spans="2:4" x14ac:dyDescent="0.2">
      <c r="B76" s="28"/>
      <c r="C76" s="28"/>
      <c r="D76" s="6"/>
    </row>
    <row r="77" spans="2:4" x14ac:dyDescent="0.2">
      <c r="B77" s="28"/>
      <c r="C77" s="28"/>
      <c r="D77" s="6"/>
    </row>
    <row r="78" spans="2:4" x14ac:dyDescent="0.2">
      <c r="B78" s="28"/>
      <c r="C78" s="28"/>
      <c r="D78" s="6"/>
    </row>
    <row r="79" spans="2:4" x14ac:dyDescent="0.2">
      <c r="B79" s="28"/>
      <c r="C79" s="28"/>
      <c r="D79" s="6"/>
    </row>
    <row r="80" spans="2:4" x14ac:dyDescent="0.2">
      <c r="B80" s="28"/>
      <c r="C80" s="28"/>
      <c r="D80" s="6"/>
    </row>
    <row r="81" spans="2:4" x14ac:dyDescent="0.2">
      <c r="B81" s="28"/>
      <c r="C81" s="28"/>
      <c r="D81" s="6"/>
    </row>
    <row r="82" spans="2:4" x14ac:dyDescent="0.2">
      <c r="B82" s="28"/>
      <c r="C82" s="28"/>
      <c r="D82" s="6"/>
    </row>
    <row r="83" spans="2:4" x14ac:dyDescent="0.2">
      <c r="B83" s="28"/>
      <c r="C83" s="28"/>
      <c r="D83" s="6"/>
    </row>
    <row r="84" spans="2:4" x14ac:dyDescent="0.2">
      <c r="B84" s="28"/>
      <c r="C84" s="28"/>
      <c r="D84" s="6"/>
    </row>
    <row r="85" spans="2:4" x14ac:dyDescent="0.2">
      <c r="B85" s="28"/>
      <c r="C85" s="28"/>
      <c r="D85" s="6"/>
    </row>
    <row r="86" spans="2:4" x14ac:dyDescent="0.2">
      <c r="B86" s="28"/>
      <c r="C86" s="28"/>
      <c r="D86" s="6"/>
    </row>
    <row r="87" spans="2:4" x14ac:dyDescent="0.2">
      <c r="B87" s="28"/>
      <c r="C87" s="28"/>
      <c r="D87" s="6"/>
    </row>
    <row r="88" spans="2:4" x14ac:dyDescent="0.2">
      <c r="B88" s="28"/>
      <c r="C88" s="28"/>
      <c r="D88" s="6"/>
    </row>
    <row r="89" spans="2:4" x14ac:dyDescent="0.2">
      <c r="B89" s="28"/>
      <c r="C89" s="28"/>
      <c r="D89" s="6"/>
    </row>
    <row r="90" spans="2:4" x14ac:dyDescent="0.2">
      <c r="B90" s="28"/>
      <c r="C90" s="28"/>
      <c r="D90" s="6"/>
    </row>
    <row r="91" spans="2:4" x14ac:dyDescent="0.2">
      <c r="B91" s="28"/>
      <c r="C91" s="28"/>
      <c r="D91" s="6"/>
    </row>
    <row r="92" spans="2:4" x14ac:dyDescent="0.2">
      <c r="B92" s="28"/>
      <c r="C92" s="28"/>
      <c r="D92" s="6"/>
    </row>
    <row r="93" spans="2:4" x14ac:dyDescent="0.2">
      <c r="B93" s="28"/>
      <c r="C93" s="28"/>
      <c r="D93" s="6"/>
    </row>
    <row r="94" spans="2:4" x14ac:dyDescent="0.2">
      <c r="B94" s="28"/>
      <c r="C94" s="28"/>
      <c r="D94" s="6"/>
    </row>
    <row r="95" spans="2:4" x14ac:dyDescent="0.2">
      <c r="B95" s="28"/>
      <c r="C95" s="28"/>
      <c r="D95" s="6"/>
    </row>
    <row r="96" spans="2:4" x14ac:dyDescent="0.2">
      <c r="B96" s="28"/>
      <c r="C96" s="28"/>
      <c r="D96" s="6"/>
    </row>
    <row r="97" spans="2:4" x14ac:dyDescent="0.2">
      <c r="B97" s="28"/>
      <c r="C97" s="28"/>
      <c r="D97" s="6"/>
    </row>
    <row r="98" spans="2:4" x14ac:dyDescent="0.2">
      <c r="B98" s="28"/>
      <c r="C98" s="28"/>
      <c r="D98" s="6"/>
    </row>
    <row r="99" spans="2:4" x14ac:dyDescent="0.2">
      <c r="B99" s="28"/>
      <c r="C99" s="28"/>
      <c r="D99" s="6"/>
    </row>
    <row r="100" spans="2:4" x14ac:dyDescent="0.2">
      <c r="B100" s="28"/>
      <c r="C100" s="28"/>
      <c r="D100" s="6"/>
    </row>
    <row r="101" spans="2:4" x14ac:dyDescent="0.2">
      <c r="B101" s="28"/>
      <c r="C101" s="28"/>
      <c r="D101" s="6"/>
    </row>
    <row r="102" spans="2:4" x14ac:dyDescent="0.2">
      <c r="B102" s="28"/>
      <c r="C102" s="28"/>
      <c r="D102" s="6"/>
    </row>
    <row r="103" spans="2:4" x14ac:dyDescent="0.2">
      <c r="B103" s="28"/>
      <c r="C103" s="28"/>
      <c r="D103" s="6"/>
    </row>
    <row r="104" spans="2:4" x14ac:dyDescent="0.2">
      <c r="B104" s="28"/>
      <c r="C104" s="28"/>
      <c r="D104" s="6"/>
    </row>
    <row r="105" spans="2:4" x14ac:dyDescent="0.2">
      <c r="B105" s="28"/>
      <c r="C105" s="28"/>
      <c r="D105" s="6"/>
    </row>
    <row r="106" spans="2:4" x14ac:dyDescent="0.2">
      <c r="B106" s="28"/>
      <c r="C106" s="28"/>
      <c r="D106" s="6"/>
    </row>
    <row r="107" spans="2:4" x14ac:dyDescent="0.2">
      <c r="B107" s="28"/>
      <c r="C107" s="28"/>
      <c r="D107" s="6"/>
    </row>
    <row r="108" spans="2:4" x14ac:dyDescent="0.2">
      <c r="B108" s="28"/>
      <c r="C108" s="28"/>
      <c r="D108" s="6"/>
    </row>
    <row r="109" spans="2:4" x14ac:dyDescent="0.2">
      <c r="B109" s="28"/>
      <c r="C109" s="28"/>
      <c r="D109" s="6"/>
    </row>
    <row r="110" spans="2:4" x14ac:dyDescent="0.2">
      <c r="B110" s="28"/>
      <c r="C110" s="28"/>
      <c r="D110" s="6"/>
    </row>
    <row r="111" spans="2:4" x14ac:dyDescent="0.2">
      <c r="B111" s="28"/>
      <c r="C111" s="28"/>
      <c r="D111" s="6"/>
    </row>
    <row r="112" spans="2:4" x14ac:dyDescent="0.2">
      <c r="B112" s="28"/>
      <c r="C112" s="28"/>
      <c r="D112" s="6"/>
    </row>
    <row r="113" spans="2:4" x14ac:dyDescent="0.2">
      <c r="B113" s="28"/>
      <c r="C113" s="28"/>
      <c r="D113" s="6"/>
    </row>
    <row r="114" spans="2:4" x14ac:dyDescent="0.2">
      <c r="B114" s="28"/>
      <c r="C114" s="28"/>
      <c r="D114" s="6"/>
    </row>
    <row r="115" spans="2:4" x14ac:dyDescent="0.2">
      <c r="B115" s="28"/>
      <c r="C115" s="28"/>
      <c r="D115" s="6"/>
    </row>
    <row r="116" spans="2:4" x14ac:dyDescent="0.2">
      <c r="B116" s="28"/>
      <c r="C116" s="28"/>
      <c r="D116" s="6"/>
    </row>
    <row r="117" spans="2:4" x14ac:dyDescent="0.2">
      <c r="B117" s="28"/>
      <c r="C117" s="28"/>
      <c r="D117" s="6"/>
    </row>
    <row r="118" spans="2:4" x14ac:dyDescent="0.2">
      <c r="B118" s="28"/>
      <c r="C118" s="28"/>
      <c r="D118" s="6"/>
    </row>
    <row r="119" spans="2:4" x14ac:dyDescent="0.2">
      <c r="B119" s="28"/>
      <c r="C119" s="28"/>
      <c r="D119" s="6"/>
    </row>
  </sheetData>
  <mergeCells count="5">
    <mergeCell ref="A1:G1"/>
    <mergeCell ref="A7:G7"/>
    <mergeCell ref="C2:D2"/>
    <mergeCell ref="E2:F2"/>
    <mergeCell ref="A2:A3"/>
  </mergeCells>
  <phoneticPr fontId="12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D14"/>
  <sheetViews>
    <sheetView tabSelected="1" zoomScale="85" workbookViewId="0">
      <selection activeCell="U9" sqref="U9"/>
    </sheetView>
  </sheetViews>
  <sheetFormatPr defaultRowHeight="12.75" x14ac:dyDescent="0.2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 x14ac:dyDescent="0.25">
      <c r="A1" s="62" t="s">
        <v>78</v>
      </c>
      <c r="B1" s="63" t="s">
        <v>94</v>
      </c>
      <c r="C1" s="10"/>
      <c r="D1" s="10"/>
    </row>
    <row r="2" spans="1:4" ht="14.25" x14ac:dyDescent="0.2">
      <c r="A2" s="26" t="s">
        <v>119</v>
      </c>
      <c r="B2" s="130">
        <v>7.4723735478006148E-3</v>
      </c>
      <c r="C2" s="10"/>
      <c r="D2" s="10"/>
    </row>
    <row r="3" spans="1:4" ht="14.25" x14ac:dyDescent="0.2">
      <c r="A3" s="26" t="s">
        <v>118</v>
      </c>
      <c r="B3" s="130">
        <v>4.7369038921269757E-2</v>
      </c>
      <c r="C3" s="10"/>
      <c r="D3" s="10"/>
    </row>
    <row r="4" spans="1:4" ht="14.25" x14ac:dyDescent="0.2">
      <c r="A4" s="190" t="s">
        <v>89</v>
      </c>
      <c r="B4" s="131">
        <v>2.7420706234535186E-2</v>
      </c>
      <c r="C4" s="10"/>
      <c r="D4" s="10"/>
    </row>
    <row r="5" spans="1:4" ht="14.25" x14ac:dyDescent="0.2">
      <c r="A5" s="190" t="s">
        <v>17</v>
      </c>
      <c r="B5" s="131">
        <v>4.8836763432258623E-2</v>
      </c>
      <c r="C5" s="10"/>
      <c r="D5" s="10"/>
    </row>
    <row r="6" spans="1:4" ht="14.25" x14ac:dyDescent="0.2">
      <c r="A6" s="190" t="s">
        <v>16</v>
      </c>
      <c r="B6" s="131">
        <v>4.6460481099656281E-2</v>
      </c>
      <c r="C6" s="10"/>
      <c r="D6" s="10"/>
    </row>
    <row r="7" spans="1:4" ht="14.25" x14ac:dyDescent="0.2">
      <c r="A7" s="190" t="s">
        <v>90</v>
      </c>
      <c r="B7" s="131">
        <v>-1.9467471393649904E-2</v>
      </c>
      <c r="C7" s="10"/>
      <c r="D7" s="10"/>
    </row>
    <row r="8" spans="1:4" ht="14.25" x14ac:dyDescent="0.2">
      <c r="A8" s="190" t="s">
        <v>91</v>
      </c>
      <c r="B8" s="131">
        <v>-1.2500068714135448E-2</v>
      </c>
      <c r="C8" s="10"/>
      <c r="D8" s="10"/>
    </row>
    <row r="9" spans="1:4" ht="14.25" x14ac:dyDescent="0.2">
      <c r="A9" s="190" t="s">
        <v>92</v>
      </c>
      <c r="B9" s="131">
        <v>1.0739726027397261E-2</v>
      </c>
      <c r="C9" s="10"/>
      <c r="D9" s="10"/>
    </row>
    <row r="10" spans="1:4" ht="15" thickBot="1" x14ac:dyDescent="0.25">
      <c r="A10" s="212" t="s">
        <v>93</v>
      </c>
      <c r="B10" s="132">
        <v>3.3191743370453386E-2</v>
      </c>
      <c r="C10" s="10"/>
      <c r="D10" s="10"/>
    </row>
    <row r="11" spans="1:4" x14ac:dyDescent="0.2">
      <c r="C11" s="10"/>
      <c r="D11" s="10"/>
    </row>
    <row r="12" spans="1:4" x14ac:dyDescent="0.2">
      <c r="A12" s="10"/>
      <c r="B12" s="10"/>
      <c r="C12" s="10"/>
      <c r="D12" s="10"/>
    </row>
    <row r="13" spans="1:4" x14ac:dyDescent="0.2">
      <c r="B13" s="10"/>
      <c r="C13" s="10"/>
      <c r="D13" s="10"/>
    </row>
    <row r="14" spans="1:4" x14ac:dyDescent="0.2">
      <c r="C14" s="10"/>
    </row>
  </sheetData>
  <autoFilter ref="A1:B1"/>
  <phoneticPr fontId="12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I33"/>
  <sheetViews>
    <sheetView zoomScale="70" zoomScaleNormal="70" workbookViewId="0">
      <selection activeCell="B25" sqref="B25"/>
    </sheetView>
  </sheetViews>
  <sheetFormatPr defaultRowHeight="14.25" x14ac:dyDescent="0.2"/>
  <cols>
    <col min="1" max="1" width="4.7109375" style="22" customWidth="1"/>
    <col min="2" max="2" width="64.42578125" style="20" bestFit="1" customWidth="1"/>
    <col min="3" max="3" width="18.7109375" style="23" customWidth="1"/>
    <col min="4" max="4" width="14.7109375" style="24" customWidth="1"/>
    <col min="5" max="5" width="14.7109375" style="23" customWidth="1"/>
    <col min="6" max="6" width="14.7109375" style="24" customWidth="1"/>
    <col min="7" max="7" width="43.140625" style="20" bestFit="1" customWidth="1"/>
    <col min="8" max="8" width="34.7109375" style="20" customWidth="1"/>
    <col min="9" max="18" width="4.7109375" style="20" customWidth="1"/>
    <col min="19" max="16384" width="9.140625" style="20"/>
  </cols>
  <sheetData>
    <row r="1" spans="1:9" s="14" customFormat="1" ht="16.5" thickBot="1" x14ac:dyDescent="0.25">
      <c r="A1" s="166" t="s">
        <v>54</v>
      </c>
      <c r="B1" s="166"/>
      <c r="C1" s="166"/>
      <c r="D1" s="166"/>
      <c r="E1" s="166"/>
      <c r="F1" s="166"/>
      <c r="G1" s="166"/>
      <c r="H1" s="166"/>
      <c r="I1" s="13"/>
    </row>
    <row r="2" spans="1:9" ht="30.75" thickBot="1" x14ac:dyDescent="0.25">
      <c r="A2" s="15" t="s">
        <v>55</v>
      </c>
      <c r="B2" s="16" t="s">
        <v>56</v>
      </c>
      <c r="C2" s="17" t="s">
        <v>57</v>
      </c>
      <c r="D2" s="17" t="s">
        <v>58</v>
      </c>
      <c r="E2" s="17" t="s">
        <v>59</v>
      </c>
      <c r="F2" s="17" t="s">
        <v>60</v>
      </c>
      <c r="G2" s="17" t="s">
        <v>61</v>
      </c>
      <c r="H2" s="18" t="s">
        <v>62</v>
      </c>
      <c r="I2" s="19"/>
    </row>
    <row r="3" spans="1:9" x14ac:dyDescent="0.2">
      <c r="A3" s="21">
        <v>1</v>
      </c>
      <c r="B3" s="197" t="s">
        <v>38</v>
      </c>
      <c r="C3" s="78">
        <v>29406847.710000001</v>
      </c>
      <c r="D3" s="79">
        <v>46475</v>
      </c>
      <c r="E3" s="78">
        <v>632.74551285637438</v>
      </c>
      <c r="F3" s="79">
        <v>100</v>
      </c>
      <c r="G3" s="198" t="s">
        <v>66</v>
      </c>
      <c r="H3" s="80" t="s">
        <v>7</v>
      </c>
      <c r="I3" s="19"/>
    </row>
    <row r="4" spans="1:9" x14ac:dyDescent="0.2">
      <c r="A4" s="21">
        <v>2</v>
      </c>
      <c r="B4" s="197" t="s">
        <v>52</v>
      </c>
      <c r="C4" s="78">
        <v>9809083.4399999995</v>
      </c>
      <c r="D4" s="79">
        <v>6408619</v>
      </c>
      <c r="E4" s="78">
        <v>1.5306079890222839</v>
      </c>
      <c r="F4" s="79">
        <v>1</v>
      </c>
      <c r="G4" s="197" t="s">
        <v>74</v>
      </c>
      <c r="H4" s="80" t="s">
        <v>3</v>
      </c>
      <c r="I4" s="19"/>
    </row>
    <row r="5" spans="1:9" ht="14.25" customHeight="1" x14ac:dyDescent="0.2">
      <c r="A5" s="21">
        <v>3</v>
      </c>
      <c r="B5" s="197" t="s">
        <v>53</v>
      </c>
      <c r="C5" s="78">
        <v>8571726.1600000001</v>
      </c>
      <c r="D5" s="79">
        <v>2074</v>
      </c>
      <c r="E5" s="78">
        <v>4132.9441465766631</v>
      </c>
      <c r="F5" s="79">
        <v>1000</v>
      </c>
      <c r="G5" s="197" t="s">
        <v>74</v>
      </c>
      <c r="H5" s="80" t="s">
        <v>3</v>
      </c>
      <c r="I5" s="19"/>
    </row>
    <row r="6" spans="1:9" x14ac:dyDescent="0.2">
      <c r="A6" s="21">
        <v>4</v>
      </c>
      <c r="B6" s="197" t="s">
        <v>39</v>
      </c>
      <c r="C6" s="78">
        <v>8054185.4400000004</v>
      </c>
      <c r="D6" s="79">
        <v>2075</v>
      </c>
      <c r="E6" s="78">
        <v>3881.5351518072293</v>
      </c>
      <c r="F6" s="79">
        <v>1000</v>
      </c>
      <c r="G6" s="199" t="s">
        <v>67</v>
      </c>
      <c r="H6" s="80" t="s">
        <v>1</v>
      </c>
      <c r="I6" s="19"/>
    </row>
    <row r="7" spans="1:9" ht="14.25" customHeight="1" x14ac:dyDescent="0.2">
      <c r="A7" s="21">
        <v>5</v>
      </c>
      <c r="B7" s="197" t="s">
        <v>40</v>
      </c>
      <c r="C7" s="78">
        <v>5356735.3101000004</v>
      </c>
      <c r="D7" s="79">
        <v>3564</v>
      </c>
      <c r="E7" s="78">
        <v>1503.0121521043773</v>
      </c>
      <c r="F7" s="79">
        <v>1000</v>
      </c>
      <c r="G7" s="197" t="s">
        <v>68</v>
      </c>
      <c r="H7" s="80" t="s">
        <v>8</v>
      </c>
      <c r="I7" s="19"/>
    </row>
    <row r="8" spans="1:9" x14ac:dyDescent="0.2">
      <c r="A8" s="21">
        <v>6</v>
      </c>
      <c r="B8" s="197" t="s">
        <v>41</v>
      </c>
      <c r="C8" s="78">
        <v>5091174.62</v>
      </c>
      <c r="D8" s="79">
        <v>4157</v>
      </c>
      <c r="E8" s="78">
        <v>1224.7232667789272</v>
      </c>
      <c r="F8" s="79">
        <v>1000</v>
      </c>
      <c r="G8" s="198" t="s">
        <v>66</v>
      </c>
      <c r="H8" s="80" t="s">
        <v>7</v>
      </c>
      <c r="I8" s="19"/>
    </row>
    <row r="9" spans="1:9" x14ac:dyDescent="0.2">
      <c r="A9" s="21">
        <v>7</v>
      </c>
      <c r="B9" s="197" t="s">
        <v>42</v>
      </c>
      <c r="C9" s="78">
        <v>4406022.92</v>
      </c>
      <c r="D9" s="79">
        <v>1256</v>
      </c>
      <c r="E9" s="78">
        <v>3507.9800318471339</v>
      </c>
      <c r="F9" s="79">
        <v>1000</v>
      </c>
      <c r="G9" s="200" t="s">
        <v>69</v>
      </c>
      <c r="H9" s="80" t="s">
        <v>5</v>
      </c>
      <c r="I9" s="19"/>
    </row>
    <row r="10" spans="1:9" x14ac:dyDescent="0.2">
      <c r="A10" s="21">
        <v>8</v>
      </c>
      <c r="B10" s="197" t="s">
        <v>43</v>
      </c>
      <c r="C10" s="78">
        <v>3540918.08</v>
      </c>
      <c r="D10" s="79">
        <v>678</v>
      </c>
      <c r="E10" s="78">
        <v>5222.5930383480827</v>
      </c>
      <c r="F10" s="79">
        <v>1000</v>
      </c>
      <c r="G10" s="200" t="s">
        <v>69</v>
      </c>
      <c r="H10" s="80" t="s">
        <v>5</v>
      </c>
      <c r="I10" s="19"/>
    </row>
    <row r="11" spans="1:9" x14ac:dyDescent="0.2">
      <c r="A11" s="21">
        <v>9</v>
      </c>
      <c r="B11" s="197" t="s">
        <v>44</v>
      </c>
      <c r="C11" s="78">
        <v>2662158.11</v>
      </c>
      <c r="D11" s="79">
        <v>10152</v>
      </c>
      <c r="E11" s="78">
        <v>262.2299162726556</v>
      </c>
      <c r="F11" s="79">
        <v>100</v>
      </c>
      <c r="G11" s="198" t="s">
        <v>66</v>
      </c>
      <c r="H11" s="80" t="s">
        <v>7</v>
      </c>
      <c r="I11" s="19"/>
    </row>
    <row r="12" spans="1:9" x14ac:dyDescent="0.2">
      <c r="A12" s="21">
        <v>10</v>
      </c>
      <c r="B12" s="197" t="s">
        <v>45</v>
      </c>
      <c r="C12" s="78">
        <v>1865681.14</v>
      </c>
      <c r="D12" s="79">
        <v>1454</v>
      </c>
      <c r="E12" s="78">
        <v>1283.1369601100412</v>
      </c>
      <c r="F12" s="79">
        <v>1000</v>
      </c>
      <c r="G12" s="201" t="s">
        <v>70</v>
      </c>
      <c r="H12" s="80" t="s">
        <v>6</v>
      </c>
      <c r="I12" s="19"/>
    </row>
    <row r="13" spans="1:9" x14ac:dyDescent="0.2">
      <c r="A13" s="21">
        <v>11</v>
      </c>
      <c r="B13" s="197" t="s">
        <v>46</v>
      </c>
      <c r="C13" s="78">
        <v>1763082.23</v>
      </c>
      <c r="D13" s="79">
        <v>574</v>
      </c>
      <c r="E13" s="78">
        <v>3071.5718292682927</v>
      </c>
      <c r="F13" s="79">
        <v>1000</v>
      </c>
      <c r="G13" s="199" t="s">
        <v>67</v>
      </c>
      <c r="H13" s="80" t="s">
        <v>1</v>
      </c>
      <c r="I13" s="19"/>
    </row>
    <row r="14" spans="1:9" x14ac:dyDescent="0.2">
      <c r="A14" s="21">
        <v>12</v>
      </c>
      <c r="B14" s="197" t="s">
        <v>47</v>
      </c>
      <c r="C14" s="78">
        <v>1465252.62</v>
      </c>
      <c r="D14" s="79">
        <v>1992</v>
      </c>
      <c r="E14" s="78">
        <v>735.56858433734942</v>
      </c>
      <c r="F14" s="79">
        <v>1000</v>
      </c>
      <c r="G14" s="199" t="s">
        <v>67</v>
      </c>
      <c r="H14" s="80" t="s">
        <v>1</v>
      </c>
      <c r="I14" s="19"/>
    </row>
    <row r="15" spans="1:9" x14ac:dyDescent="0.2">
      <c r="A15" s="21">
        <v>13</v>
      </c>
      <c r="B15" s="197" t="s">
        <v>48</v>
      </c>
      <c r="C15" s="78">
        <v>1271657.2</v>
      </c>
      <c r="D15" s="79">
        <v>366</v>
      </c>
      <c r="E15" s="78">
        <v>3474.4732240437156</v>
      </c>
      <c r="F15" s="79">
        <v>1000</v>
      </c>
      <c r="G15" s="199" t="s">
        <v>67</v>
      </c>
      <c r="H15" s="80" t="s">
        <v>1</v>
      </c>
      <c r="I15" s="19"/>
    </row>
    <row r="16" spans="1:9" x14ac:dyDescent="0.2">
      <c r="A16" s="21">
        <v>14</v>
      </c>
      <c r="B16" s="197" t="s">
        <v>49</v>
      </c>
      <c r="C16" s="78">
        <v>1100423.9301</v>
      </c>
      <c r="D16" s="79">
        <v>953</v>
      </c>
      <c r="E16" s="78">
        <v>1154.6945751311648</v>
      </c>
      <c r="F16" s="79">
        <v>1000</v>
      </c>
      <c r="G16" s="201" t="s">
        <v>71</v>
      </c>
      <c r="H16" s="80" t="s">
        <v>0</v>
      </c>
      <c r="I16" s="19"/>
    </row>
    <row r="17" spans="1:9" x14ac:dyDescent="0.2">
      <c r="A17" s="21">
        <v>15</v>
      </c>
      <c r="B17" s="197" t="s">
        <v>50</v>
      </c>
      <c r="C17" s="78">
        <v>823045.8</v>
      </c>
      <c r="D17" s="79">
        <v>7307</v>
      </c>
      <c r="E17" s="78">
        <v>112.63799096756536</v>
      </c>
      <c r="F17" s="79">
        <v>100</v>
      </c>
      <c r="G17" s="201" t="s">
        <v>72</v>
      </c>
      <c r="H17" s="80" t="s">
        <v>11</v>
      </c>
      <c r="I17" s="19"/>
    </row>
    <row r="18" spans="1:9" x14ac:dyDescent="0.2">
      <c r="A18" s="21">
        <v>16</v>
      </c>
      <c r="B18" s="197" t="s">
        <v>51</v>
      </c>
      <c r="C18" s="78">
        <v>321201.45990000002</v>
      </c>
      <c r="D18" s="79">
        <v>8840</v>
      </c>
      <c r="E18" s="78">
        <v>36.335006776018105</v>
      </c>
      <c r="F18" s="79">
        <v>100</v>
      </c>
      <c r="G18" s="197" t="s">
        <v>73</v>
      </c>
      <c r="H18" s="80" t="s">
        <v>12</v>
      </c>
      <c r="I18" s="19"/>
    </row>
    <row r="19" spans="1:9" ht="15" customHeight="1" thickBot="1" x14ac:dyDescent="0.25">
      <c r="A19" s="167" t="s">
        <v>65</v>
      </c>
      <c r="B19" s="168"/>
      <c r="C19" s="91">
        <f>SUM(C3:C18)</f>
        <v>85509196.170100003</v>
      </c>
      <c r="D19" s="92">
        <f>SUM(D3:D18)</f>
        <v>6500536</v>
      </c>
      <c r="E19" s="52" t="s">
        <v>4</v>
      </c>
      <c r="F19" s="52" t="s">
        <v>4</v>
      </c>
      <c r="G19" s="52" t="s">
        <v>4</v>
      </c>
      <c r="H19" s="53" t="s">
        <v>4</v>
      </c>
    </row>
    <row r="20" spans="1:9" ht="15" customHeight="1" x14ac:dyDescent="0.2">
      <c r="A20" s="170" t="s">
        <v>63</v>
      </c>
      <c r="B20" s="170"/>
      <c r="C20" s="170"/>
      <c r="D20" s="170"/>
      <c r="E20" s="170"/>
      <c r="F20" s="170"/>
      <c r="G20" s="170"/>
      <c r="H20" s="170"/>
    </row>
    <row r="21" spans="1:9" ht="15" customHeight="1" thickBot="1" x14ac:dyDescent="0.25">
      <c r="A21" s="169"/>
      <c r="B21" s="169"/>
      <c r="C21" s="169"/>
      <c r="D21" s="169"/>
      <c r="E21" s="169"/>
      <c r="F21" s="169"/>
      <c r="G21" s="169"/>
      <c r="H21" s="169"/>
    </row>
    <row r="23" spans="1:9" x14ac:dyDescent="0.2">
      <c r="B23" s="20" t="s">
        <v>64</v>
      </c>
      <c r="C23" s="23">
        <f>C19-SUM(C3:C12)</f>
        <v>6744663.2400000095</v>
      </c>
      <c r="D23" s="119">
        <f>C23/$C$19</f>
        <v>7.8876466416350377E-2</v>
      </c>
    </row>
    <row r="24" spans="1:9" x14ac:dyDescent="0.2">
      <c r="B24" s="77" t="str">
        <f>B3</f>
        <v>КІNТО-Klasychnyi</v>
      </c>
      <c r="C24" s="78">
        <f>C3</f>
        <v>29406847.710000001</v>
      </c>
      <c r="D24" s="119">
        <f>C24/$C$19</f>
        <v>0.34390274996273079</v>
      </c>
      <c r="H24" s="19"/>
    </row>
    <row r="25" spans="1:9" x14ac:dyDescent="0.2">
      <c r="B25" s="77" t="str">
        <f>B4</f>
        <v>OTP Fond Aktsii</v>
      </c>
      <c r="C25" s="78">
        <f>C4</f>
        <v>9809083.4399999995</v>
      </c>
      <c r="D25" s="119">
        <f t="shared" ref="D25:D33" si="0">C25/$C$19</f>
        <v>0.11471378377229959</v>
      </c>
      <c r="H25" s="19"/>
    </row>
    <row r="26" spans="1:9" x14ac:dyDescent="0.2">
      <c r="B26" s="77" t="str">
        <f t="shared" ref="B26:C33" si="1">B5</f>
        <v>OTP Klasychnyi'</v>
      </c>
      <c r="C26" s="78">
        <f t="shared" si="1"/>
        <v>8571726.1600000001</v>
      </c>
      <c r="D26" s="119">
        <f t="shared" si="0"/>
        <v>0.10024332520853792</v>
      </c>
      <c r="H26" s="19"/>
    </row>
    <row r="27" spans="1:9" x14ac:dyDescent="0.2">
      <c r="B27" s="77" t="str">
        <f t="shared" si="1"/>
        <v>UNIVER.UA/Myhailo Hrushevskyi: Fond Derzhavnykh Paperiv</v>
      </c>
      <c r="C27" s="78">
        <f t="shared" si="1"/>
        <v>8054185.4400000004</v>
      </c>
      <c r="D27" s="119">
        <f t="shared" si="0"/>
        <v>9.4190868359680671E-2</v>
      </c>
      <c r="H27" s="19"/>
    </row>
    <row r="28" spans="1:9" x14ac:dyDescent="0.2">
      <c r="B28" s="77" t="str">
        <f t="shared" si="1"/>
        <v>Sofiivskyi</v>
      </c>
      <c r="C28" s="78">
        <f t="shared" si="1"/>
        <v>5356735.3101000004</v>
      </c>
      <c r="D28" s="119">
        <f t="shared" si="0"/>
        <v>6.2645137014784497E-2</v>
      </c>
      <c r="H28" s="19"/>
    </row>
    <row r="29" spans="1:9" x14ac:dyDescent="0.2">
      <c r="B29" s="77" t="str">
        <f t="shared" si="1"/>
        <v>КІNTO-Ekviti</v>
      </c>
      <c r="C29" s="78">
        <f t="shared" si="1"/>
        <v>5091174.62</v>
      </c>
      <c r="D29" s="119">
        <f t="shared" si="0"/>
        <v>5.9539498066059834E-2</v>
      </c>
      <c r="H29" s="19"/>
    </row>
    <row r="30" spans="1:9" x14ac:dyDescent="0.2">
      <c r="B30" s="77" t="str">
        <f t="shared" si="1"/>
        <v>Altus – Depozyt</v>
      </c>
      <c r="C30" s="78">
        <f t="shared" si="1"/>
        <v>4406022.92</v>
      </c>
      <c r="D30" s="119">
        <f t="shared" si="0"/>
        <v>5.1526889707105603E-2</v>
      </c>
      <c r="H30" s="19"/>
    </row>
    <row r="31" spans="1:9" x14ac:dyDescent="0.2">
      <c r="B31" s="77" t="str">
        <f t="shared" si="1"/>
        <v>Altus – Zbalansovanyi</v>
      </c>
      <c r="C31" s="78">
        <f t="shared" si="1"/>
        <v>3540918.08</v>
      </c>
      <c r="D31" s="119">
        <f t="shared" si="0"/>
        <v>4.1409792614073862E-2</v>
      </c>
      <c r="H31" s="19"/>
    </row>
    <row r="32" spans="1:9" x14ac:dyDescent="0.2">
      <c r="B32" s="77" t="str">
        <f t="shared" si="1"/>
        <v>KINTO-Kaznacheiskyi</v>
      </c>
      <c r="C32" s="78">
        <f t="shared" si="1"/>
        <v>2662158.11</v>
      </c>
      <c r="D32" s="119">
        <f t="shared" si="0"/>
        <v>3.1133003574308846E-2</v>
      </c>
    </row>
    <row r="33" spans="2:4" x14ac:dyDescent="0.2">
      <c r="B33" s="77" t="str">
        <f t="shared" si="1"/>
        <v>VSI</v>
      </c>
      <c r="C33" s="78">
        <f t="shared" si="1"/>
        <v>1865681.14</v>
      </c>
      <c r="D33" s="119">
        <f t="shared" si="0"/>
        <v>2.1818485304068061E-2</v>
      </c>
    </row>
  </sheetData>
  <mergeCells count="4">
    <mergeCell ref="A1:H1"/>
    <mergeCell ref="A19:B19"/>
    <mergeCell ref="A21:H21"/>
    <mergeCell ref="A20:H20"/>
  </mergeCells>
  <phoneticPr fontId="12" type="noConversion"/>
  <hyperlinks>
    <hyperlink ref="H19" r:id="rId1" display="http://art-capital.com.ua/"/>
  </hyperlinks>
  <pageMargins left="0.75" right="0.75" top="1" bottom="1" header="0.5" footer="0.5"/>
  <pageSetup paperSize="9" scale="29" orientation="portrait" verticalDpi="12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L61"/>
  <sheetViews>
    <sheetView zoomScale="60" zoomScaleNormal="60" workbookViewId="0">
      <selection activeCell="E2" sqref="E2:K2"/>
    </sheetView>
  </sheetViews>
  <sheetFormatPr defaultRowHeight="14.25" x14ac:dyDescent="0.2"/>
  <cols>
    <col min="1" max="1" width="4.28515625" style="31" customWidth="1"/>
    <col min="2" max="2" width="61.7109375" style="31" bestFit="1" customWidth="1"/>
    <col min="3" max="4" width="14.7109375" style="32" customWidth="1"/>
    <col min="5" max="8" width="12.7109375" style="33" customWidth="1"/>
    <col min="9" max="9" width="16.140625" style="31" bestFit="1" customWidth="1"/>
    <col min="10" max="10" width="18.5703125" style="31" customWidth="1"/>
    <col min="11" max="11" width="20.7109375" style="31" customWidth="1"/>
    <col min="12" max="16384" width="9.140625" style="31"/>
  </cols>
  <sheetData>
    <row r="1" spans="1:11" s="14" customFormat="1" ht="16.5" thickBot="1" x14ac:dyDescent="0.25">
      <c r="A1" s="172" t="s">
        <v>77</v>
      </c>
      <c r="B1" s="172"/>
      <c r="C1" s="172"/>
      <c r="D1" s="172"/>
      <c r="E1" s="172"/>
      <c r="F1" s="172"/>
      <c r="G1" s="172"/>
      <c r="H1" s="172"/>
      <c r="I1" s="172"/>
      <c r="J1" s="94"/>
    </row>
    <row r="2" spans="1:11" s="20" customFormat="1" ht="15.75" customHeight="1" thickBot="1" x14ac:dyDescent="0.25">
      <c r="A2" s="173" t="s">
        <v>55</v>
      </c>
      <c r="B2" s="95"/>
      <c r="C2" s="96"/>
      <c r="D2" s="97"/>
      <c r="E2" s="175" t="s">
        <v>105</v>
      </c>
      <c r="F2" s="175"/>
      <c r="G2" s="175"/>
      <c r="H2" s="175"/>
      <c r="I2" s="175"/>
      <c r="J2" s="175"/>
      <c r="K2" s="175"/>
    </row>
    <row r="3" spans="1:11" s="22" customFormat="1" ht="51.75" thickBot="1" x14ac:dyDescent="0.25">
      <c r="A3" s="174"/>
      <c r="B3" s="98" t="s">
        <v>78</v>
      </c>
      <c r="C3" s="203" t="s">
        <v>79</v>
      </c>
      <c r="D3" s="203" t="s">
        <v>80</v>
      </c>
      <c r="E3" s="17" t="s">
        <v>81</v>
      </c>
      <c r="F3" s="17" t="s">
        <v>82</v>
      </c>
      <c r="G3" s="17" t="s">
        <v>83</v>
      </c>
      <c r="H3" s="17" t="s">
        <v>87</v>
      </c>
      <c r="I3" s="18" t="s">
        <v>84</v>
      </c>
      <c r="J3" s="18" t="s">
        <v>85</v>
      </c>
      <c r="K3" s="204" t="s">
        <v>86</v>
      </c>
    </row>
    <row r="4" spans="1:11" s="20" customFormat="1" collapsed="1" x14ac:dyDescent="0.2">
      <c r="A4" s="21">
        <v>1</v>
      </c>
      <c r="B4" s="191" t="s">
        <v>38</v>
      </c>
      <c r="C4" s="138">
        <v>38118</v>
      </c>
      <c r="D4" s="138">
        <v>38182</v>
      </c>
      <c r="E4" s="139">
        <v>7.1166565436644458E-3</v>
      </c>
      <c r="F4" s="139">
        <v>7.4709382725228757E-3</v>
      </c>
      <c r="G4" s="139">
        <v>-1.0421474893203331E-2</v>
      </c>
      <c r="H4" s="139">
        <v>5.7895588072010007E-4</v>
      </c>
      <c r="I4" s="139">
        <v>1.7247705919834377E-2</v>
      </c>
      <c r="J4" s="140">
        <v>5.3274551285626037</v>
      </c>
      <c r="K4" s="112">
        <v>0.12523658239138657</v>
      </c>
    </row>
    <row r="5" spans="1:11" s="20" customFormat="1" collapsed="1" x14ac:dyDescent="0.2">
      <c r="A5" s="21">
        <v>2</v>
      </c>
      <c r="B5" s="191" t="s">
        <v>43</v>
      </c>
      <c r="C5" s="138">
        <v>38828</v>
      </c>
      <c r="D5" s="138">
        <v>39028</v>
      </c>
      <c r="E5" s="139">
        <v>2.8626258634143475E-3</v>
      </c>
      <c r="F5" s="139">
        <v>2.2971735890867651E-2</v>
      </c>
      <c r="G5" s="139">
        <v>5.3427775759601559E-2</v>
      </c>
      <c r="H5" s="139">
        <v>0.12305124929674416</v>
      </c>
      <c r="I5" s="139">
        <v>1.5418976265410667E-2</v>
      </c>
      <c r="J5" s="140">
        <v>4.2225930383481902</v>
      </c>
      <c r="K5" s="113">
        <v>0.13215067313497175</v>
      </c>
    </row>
    <row r="6" spans="1:11" s="20" customFormat="1" collapsed="1" x14ac:dyDescent="0.2">
      <c r="A6" s="21">
        <v>3</v>
      </c>
      <c r="B6" s="191" t="s">
        <v>46</v>
      </c>
      <c r="C6" s="138">
        <v>38919</v>
      </c>
      <c r="D6" s="138">
        <v>39092</v>
      </c>
      <c r="E6" s="139">
        <v>5.6535648903885738E-2</v>
      </c>
      <c r="F6" s="139">
        <v>6.2066217202519258E-2</v>
      </c>
      <c r="G6" s="139">
        <v>6.805310446338364E-2</v>
      </c>
      <c r="H6" s="139">
        <v>7.0442526382197723E-2</v>
      </c>
      <c r="I6" s="139">
        <v>6.6519237100234552E-2</v>
      </c>
      <c r="J6" s="140">
        <v>2.0715718292684375</v>
      </c>
      <c r="K6" s="113">
        <v>8.9137959964286528E-2</v>
      </c>
    </row>
    <row r="7" spans="1:11" s="20" customFormat="1" collapsed="1" x14ac:dyDescent="0.2">
      <c r="A7" s="21">
        <v>4</v>
      </c>
      <c r="B7" s="191" t="s">
        <v>47</v>
      </c>
      <c r="C7" s="138">
        <v>38919</v>
      </c>
      <c r="D7" s="138">
        <v>39092</v>
      </c>
      <c r="E7" s="139">
        <v>-3.9134796729426546E-2</v>
      </c>
      <c r="F7" s="139">
        <v>2.6706843120351209E-2</v>
      </c>
      <c r="G7" s="139">
        <v>-6.0622367912563702E-2</v>
      </c>
      <c r="H7" s="139">
        <v>-0.14661371529484013</v>
      </c>
      <c r="I7" s="139">
        <v>3.6126049187080067E-2</v>
      </c>
      <c r="J7" s="140">
        <v>-0.2644314156626385</v>
      </c>
      <c r="K7" s="113">
        <v>-2.3096960378656717E-2</v>
      </c>
    </row>
    <row r="8" spans="1:11" s="20" customFormat="1" collapsed="1" x14ac:dyDescent="0.2">
      <c r="A8" s="21">
        <v>5</v>
      </c>
      <c r="B8" s="191" t="s">
        <v>51</v>
      </c>
      <c r="C8" s="138">
        <v>38968</v>
      </c>
      <c r="D8" s="138">
        <v>39140</v>
      </c>
      <c r="E8" s="139">
        <v>-6.2262340767893498E-5</v>
      </c>
      <c r="F8" s="139" t="s">
        <v>135</v>
      </c>
      <c r="G8" s="139">
        <v>-0.2675036137808231</v>
      </c>
      <c r="H8" s="139">
        <v>-0.27724109153678633</v>
      </c>
      <c r="I8" s="139">
        <v>-6.2262340767893498E-5</v>
      </c>
      <c r="J8" s="140">
        <v>-0.63664993223981647</v>
      </c>
      <c r="K8" s="113">
        <v>-7.4860227568614213E-2</v>
      </c>
    </row>
    <row r="9" spans="1:11" s="20" customFormat="1" collapsed="1" x14ac:dyDescent="0.2">
      <c r="A9" s="21">
        <v>6</v>
      </c>
      <c r="B9" s="137" t="s">
        <v>88</v>
      </c>
      <c r="C9" s="138">
        <v>39413</v>
      </c>
      <c r="D9" s="138">
        <v>39589</v>
      </c>
      <c r="E9" s="139" t="s">
        <v>135</v>
      </c>
      <c r="F9" s="139">
        <v>4.3663878546091217E-2</v>
      </c>
      <c r="G9" s="139">
        <v>8.6772061692023783E-2</v>
      </c>
      <c r="H9" s="139">
        <v>0.18277655385439906</v>
      </c>
      <c r="I9" s="139">
        <v>3.0426519317235501E-2</v>
      </c>
      <c r="J9" s="140">
        <v>3.1329441465768664</v>
      </c>
      <c r="K9" s="113">
        <v>0.1280033838983996</v>
      </c>
    </row>
    <row r="10" spans="1:11" s="20" customFormat="1" collapsed="1" x14ac:dyDescent="0.2">
      <c r="A10" s="21">
        <v>7</v>
      </c>
      <c r="B10" s="191" t="s">
        <v>49</v>
      </c>
      <c r="C10" s="138">
        <v>39429</v>
      </c>
      <c r="D10" s="138">
        <v>39618</v>
      </c>
      <c r="E10" s="139">
        <v>1.509107998011805E-2</v>
      </c>
      <c r="F10" s="139">
        <v>1.5029517124902636E-2</v>
      </c>
      <c r="G10" s="139">
        <v>2.3468056865178388E-2</v>
      </c>
      <c r="H10" s="139">
        <v>-6.1004351848118032E-2</v>
      </c>
      <c r="I10" s="139">
        <v>1.5945857892127879E-2</v>
      </c>
      <c r="J10" s="140">
        <v>0.15469457513117146</v>
      </c>
      <c r="K10" s="113">
        <v>1.2368084970710846E-2</v>
      </c>
    </row>
    <row r="11" spans="1:11" s="20" customFormat="1" collapsed="1" x14ac:dyDescent="0.2">
      <c r="A11" s="21">
        <v>8</v>
      </c>
      <c r="B11" s="191" t="s">
        <v>50</v>
      </c>
      <c r="C11" s="138">
        <v>39560</v>
      </c>
      <c r="D11" s="138">
        <v>39770</v>
      </c>
      <c r="E11" s="139">
        <v>4.1504873838600576E-2</v>
      </c>
      <c r="F11" s="139">
        <v>9.9878540687238226E-2</v>
      </c>
      <c r="G11" s="139">
        <v>7.6026813147331618E-2</v>
      </c>
      <c r="H11" s="139">
        <v>5.8771646225471041E-2</v>
      </c>
      <c r="I11" s="139">
        <v>8.0179663123166378E-2</v>
      </c>
      <c r="J11" s="140">
        <v>0.1263799096756093</v>
      </c>
      <c r="K11" s="113">
        <v>1.0601624405068844E-2</v>
      </c>
    </row>
    <row r="12" spans="1:11" s="20" customFormat="1" collapsed="1" x14ac:dyDescent="0.2">
      <c r="A12" s="21">
        <v>9</v>
      </c>
      <c r="B12" s="191" t="s">
        <v>41</v>
      </c>
      <c r="C12" s="138">
        <v>39884</v>
      </c>
      <c r="D12" s="138">
        <v>40001</v>
      </c>
      <c r="E12" s="139">
        <v>4.4010561300389384E-2</v>
      </c>
      <c r="F12" s="139">
        <v>4.5582511461304209E-2</v>
      </c>
      <c r="G12" s="139">
        <v>-2.8604884870673586E-2</v>
      </c>
      <c r="H12" s="139">
        <v>-4.1019941341049693E-2</v>
      </c>
      <c r="I12" s="139">
        <v>4.8661765936531154E-2</v>
      </c>
      <c r="J12" s="140">
        <v>0.22472326677872356</v>
      </c>
      <c r="K12" s="113">
        <v>1.9212828382493941E-2</v>
      </c>
    </row>
    <row r="13" spans="1:11" s="20" customFormat="1" collapsed="1" x14ac:dyDescent="0.2">
      <c r="A13" s="21">
        <v>10</v>
      </c>
      <c r="B13" s="137" t="s">
        <v>52</v>
      </c>
      <c r="C13" s="138">
        <v>40253</v>
      </c>
      <c r="D13" s="138">
        <v>40366</v>
      </c>
      <c r="E13" s="139" t="s">
        <v>135</v>
      </c>
      <c r="F13" s="139">
        <v>6.8235649946298604E-2</v>
      </c>
      <c r="G13" s="139">
        <v>4.988251587270498E-2</v>
      </c>
      <c r="H13" s="139">
        <v>8.4405315876649567E-2</v>
      </c>
      <c r="I13" s="139">
        <v>7.680049612119455E-2</v>
      </c>
      <c r="J13" s="140">
        <v>0.53060798902229078</v>
      </c>
      <c r="K13" s="113">
        <v>4.5087878145592564E-2</v>
      </c>
    </row>
    <row r="14" spans="1:11" s="20" customFormat="1" x14ac:dyDescent="0.2">
      <c r="A14" s="21">
        <v>11</v>
      </c>
      <c r="B14" s="191" t="s">
        <v>40</v>
      </c>
      <c r="C14" s="138">
        <v>40114</v>
      </c>
      <c r="D14" s="138">
        <v>40401</v>
      </c>
      <c r="E14" s="139">
        <v>4.523482784008559E-2</v>
      </c>
      <c r="F14" s="139">
        <v>6.0853761530890838E-2</v>
      </c>
      <c r="G14" s="139">
        <v>6.0272457103671684E-2</v>
      </c>
      <c r="H14" s="139">
        <v>4.5418523481794537E-2</v>
      </c>
      <c r="I14" s="139">
        <v>5.6032820227123636E-2</v>
      </c>
      <c r="J14" s="140">
        <v>0.50301215210439865</v>
      </c>
      <c r="K14" s="113">
        <v>4.3561745891302905E-2</v>
      </c>
    </row>
    <row r="15" spans="1:11" s="20" customFormat="1" x14ac:dyDescent="0.2">
      <c r="A15" s="21">
        <v>12</v>
      </c>
      <c r="B15" s="191" t="s">
        <v>42</v>
      </c>
      <c r="C15" s="138">
        <v>40226</v>
      </c>
      <c r="D15" s="138">
        <v>40430</v>
      </c>
      <c r="E15" s="139">
        <v>-9.8816177359384305E-4</v>
      </c>
      <c r="F15" s="139">
        <v>2.2264273378225452E-2</v>
      </c>
      <c r="G15" s="139">
        <v>3.4672413134391622E-2</v>
      </c>
      <c r="H15" s="139">
        <v>6.6881473392523816E-2</v>
      </c>
      <c r="I15" s="139">
        <v>2.1127097818920193E-2</v>
      </c>
      <c r="J15" s="140">
        <v>2.5079800318470786</v>
      </c>
      <c r="K15" s="113">
        <v>0.14160384385146463</v>
      </c>
    </row>
    <row r="16" spans="1:11" s="20" customFormat="1" x14ac:dyDescent="0.2">
      <c r="A16" s="21">
        <v>13</v>
      </c>
      <c r="B16" s="191" t="s">
        <v>48</v>
      </c>
      <c r="C16" s="138">
        <v>40427</v>
      </c>
      <c r="D16" s="138">
        <v>40543</v>
      </c>
      <c r="E16" s="139">
        <v>6.0336538814376839E-2</v>
      </c>
      <c r="F16" s="139">
        <v>6.8371300455386974E-2</v>
      </c>
      <c r="G16" s="139">
        <v>0.11454491273710787</v>
      </c>
      <c r="H16" s="139">
        <v>0.18627014933804853</v>
      </c>
      <c r="I16" s="139">
        <v>7.3225237395254883E-2</v>
      </c>
      <c r="J16" s="140">
        <v>2.474473224043789</v>
      </c>
      <c r="K16" s="113">
        <v>0.14552119788970885</v>
      </c>
    </row>
    <row r="17" spans="1:12" s="20" customFormat="1" collapsed="1" x14ac:dyDescent="0.2">
      <c r="A17" s="21">
        <v>14</v>
      </c>
      <c r="B17" s="191" t="s">
        <v>45</v>
      </c>
      <c r="C17" s="138">
        <v>40444</v>
      </c>
      <c r="D17" s="138">
        <v>40638</v>
      </c>
      <c r="E17" s="139">
        <v>-2.634758578512697E-3</v>
      </c>
      <c r="F17" s="139">
        <v>8.9326783396781462E-3</v>
      </c>
      <c r="G17" s="139">
        <v>-2.5462458418329392E-3</v>
      </c>
      <c r="H17" s="139">
        <v>-5.1752842649862352E-2</v>
      </c>
      <c r="I17" s="139">
        <v>2.109002116548675E-2</v>
      </c>
      <c r="J17" s="140">
        <v>0.28313696011004419</v>
      </c>
      <c r="K17" s="113">
        <v>2.8385991382854359E-2</v>
      </c>
    </row>
    <row r="18" spans="1:12" s="20" customFormat="1" collapsed="1" x14ac:dyDescent="0.2">
      <c r="A18" s="21">
        <v>15</v>
      </c>
      <c r="B18" s="191" t="s">
        <v>39</v>
      </c>
      <c r="C18" s="138">
        <v>40427</v>
      </c>
      <c r="D18" s="138">
        <v>40708</v>
      </c>
      <c r="E18" s="139">
        <v>3.7661275618250611E-2</v>
      </c>
      <c r="F18" s="139">
        <v>5.8449408428890681E-2</v>
      </c>
      <c r="G18" s="139">
        <v>8.0591597534359183E-2</v>
      </c>
      <c r="H18" s="139">
        <v>0.15105597609472721</v>
      </c>
      <c r="I18" s="139">
        <v>6.7445932851957657E-2</v>
      </c>
      <c r="J18" s="140">
        <v>2.8815351518073102</v>
      </c>
      <c r="K18" s="113">
        <v>0.16838103071806776</v>
      </c>
    </row>
    <row r="19" spans="1:12" s="20" customFormat="1" collapsed="1" x14ac:dyDescent="0.2">
      <c r="A19" s="21">
        <v>16</v>
      </c>
      <c r="B19" s="191" t="s">
        <v>44</v>
      </c>
      <c r="C19" s="138">
        <v>41026</v>
      </c>
      <c r="D19" s="138">
        <v>41242</v>
      </c>
      <c r="E19" s="139">
        <v>7.0948367466086237E-2</v>
      </c>
      <c r="F19" s="139">
        <v>0.11818827692069167</v>
      </c>
      <c r="G19" s="139">
        <v>8.7415129773951161E-2</v>
      </c>
      <c r="H19" s="139">
        <v>0.13656366687439059</v>
      </c>
      <c r="I19" s="139">
        <v>0.1239215094085242</v>
      </c>
      <c r="J19" s="140">
        <v>1.6222991627265575</v>
      </c>
      <c r="K19" s="113">
        <v>0.14217568706531147</v>
      </c>
    </row>
    <row r="20" spans="1:12" s="20" customFormat="1" ht="15.75" thickBot="1" x14ac:dyDescent="0.25">
      <c r="A20" s="136"/>
      <c r="B20" s="202" t="s">
        <v>75</v>
      </c>
      <c r="C20" s="142" t="s">
        <v>4</v>
      </c>
      <c r="D20" s="142" t="s">
        <v>4</v>
      </c>
      <c r="E20" s="143">
        <f>AVERAGE(E4:E19)</f>
        <v>2.4177319767612202E-2</v>
      </c>
      <c r="F20" s="143">
        <f>AVERAGE(F4:F19)</f>
        <v>4.8577702087057313E-2</v>
      </c>
      <c r="G20" s="143">
        <f>AVERAGE(G4:G19)</f>
        <v>2.2839265674038052E-2</v>
      </c>
      <c r="H20" s="143">
        <f>AVERAGE(H4:H19)</f>
        <v>3.3036505876688112E-2</v>
      </c>
      <c r="I20" s="143">
        <f>AVERAGE(I4:I19)</f>
        <v>4.6881664211832159E-2</v>
      </c>
      <c r="J20" s="142" t="s">
        <v>4</v>
      </c>
      <c r="K20" s="143">
        <f>AVERAGE(K4:K19)</f>
        <v>7.0841957759021856E-2</v>
      </c>
      <c r="L20" s="144"/>
    </row>
    <row r="21" spans="1:12" s="20" customFormat="1" x14ac:dyDescent="0.2">
      <c r="A21" s="176" t="s">
        <v>76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</row>
    <row r="22" spans="1:12" s="20" customFormat="1" ht="15" collapsed="1" thickBot="1" x14ac:dyDescent="0.25">
      <c r="A22" s="171"/>
      <c r="B22" s="171"/>
      <c r="C22" s="171"/>
      <c r="D22" s="171"/>
      <c r="E22" s="171"/>
      <c r="F22" s="171"/>
      <c r="G22" s="171"/>
      <c r="H22" s="171"/>
      <c r="I22" s="157"/>
      <c r="J22" s="157"/>
      <c r="K22" s="157"/>
    </row>
    <row r="23" spans="1:12" s="20" customFormat="1" collapsed="1" x14ac:dyDescent="0.2">
      <c r="E23" s="101"/>
      <c r="J23" s="19"/>
    </row>
    <row r="24" spans="1:12" s="20" customFormat="1" collapsed="1" x14ac:dyDescent="0.2">
      <c r="E24" s="102"/>
      <c r="J24" s="19"/>
    </row>
    <row r="25" spans="1:12" s="20" customFormat="1" x14ac:dyDescent="0.2">
      <c r="E25" s="101"/>
      <c r="F25" s="101"/>
      <c r="J25" s="19"/>
    </row>
    <row r="26" spans="1:12" s="20" customFormat="1" collapsed="1" x14ac:dyDescent="0.2">
      <c r="E26" s="102"/>
      <c r="I26" s="102"/>
      <c r="J26" s="19"/>
    </row>
    <row r="27" spans="1:12" s="20" customFormat="1" collapsed="1" x14ac:dyDescent="0.2"/>
    <row r="28" spans="1:12" s="20" customFormat="1" collapsed="1" x14ac:dyDescent="0.2"/>
    <row r="29" spans="1:12" s="20" customFormat="1" collapsed="1" x14ac:dyDescent="0.2"/>
    <row r="30" spans="1:12" s="20" customFormat="1" collapsed="1" x14ac:dyDescent="0.2"/>
    <row r="31" spans="1:12" s="20" customFormat="1" collapsed="1" x14ac:dyDescent="0.2"/>
    <row r="32" spans="1:12" s="20" customFormat="1" collapsed="1" x14ac:dyDescent="0.2"/>
    <row r="33" spans="3:8" s="20" customFormat="1" collapsed="1" x14ac:dyDescent="0.2"/>
    <row r="34" spans="3:8" s="20" customFormat="1" collapsed="1" x14ac:dyDescent="0.2"/>
    <row r="35" spans="3:8" s="20" customFormat="1" collapsed="1" x14ac:dyDescent="0.2"/>
    <row r="36" spans="3:8" s="20" customFormat="1" collapsed="1" x14ac:dyDescent="0.2"/>
    <row r="37" spans="3:8" s="20" customFormat="1" collapsed="1" x14ac:dyDescent="0.2"/>
    <row r="38" spans="3:8" s="20" customFormat="1" collapsed="1" x14ac:dyDescent="0.2"/>
    <row r="39" spans="3:8" s="20" customFormat="1" collapsed="1" x14ac:dyDescent="0.2"/>
    <row r="40" spans="3:8" s="20" customFormat="1" x14ac:dyDescent="0.2"/>
    <row r="41" spans="3:8" s="20" customFormat="1" x14ac:dyDescent="0.2"/>
    <row r="42" spans="3:8" s="28" customFormat="1" x14ac:dyDescent="0.2">
      <c r="C42" s="29"/>
      <c r="D42" s="29"/>
      <c r="E42" s="30"/>
      <c r="F42" s="30"/>
      <c r="G42" s="30"/>
      <c r="H42" s="30"/>
    </row>
    <row r="43" spans="3:8" s="28" customFormat="1" x14ac:dyDescent="0.2">
      <c r="C43" s="29"/>
      <c r="D43" s="29"/>
      <c r="E43" s="30"/>
      <c r="F43" s="30"/>
      <c r="G43" s="30"/>
      <c r="H43" s="30"/>
    </row>
    <row r="44" spans="3:8" s="28" customFormat="1" x14ac:dyDescent="0.2">
      <c r="C44" s="29"/>
      <c r="D44" s="29"/>
      <c r="E44" s="30"/>
      <c r="F44" s="30"/>
      <c r="G44" s="30"/>
      <c r="H44" s="30"/>
    </row>
    <row r="45" spans="3:8" s="28" customFormat="1" x14ac:dyDescent="0.2">
      <c r="C45" s="29"/>
      <c r="D45" s="29"/>
      <c r="E45" s="30"/>
      <c r="F45" s="30"/>
      <c r="G45" s="30"/>
      <c r="H45" s="30"/>
    </row>
    <row r="46" spans="3:8" s="28" customFormat="1" x14ac:dyDescent="0.2">
      <c r="C46" s="29"/>
      <c r="D46" s="29"/>
      <c r="E46" s="30"/>
      <c r="F46" s="30"/>
      <c r="G46" s="30"/>
      <c r="H46" s="30"/>
    </row>
    <row r="47" spans="3:8" s="28" customFormat="1" x14ac:dyDescent="0.2">
      <c r="C47" s="29"/>
      <c r="D47" s="29"/>
      <c r="E47" s="30"/>
      <c r="F47" s="30"/>
      <c r="G47" s="30"/>
      <c r="H47" s="30"/>
    </row>
    <row r="48" spans="3:8" s="28" customFormat="1" x14ac:dyDescent="0.2">
      <c r="C48" s="29"/>
      <c r="D48" s="29"/>
      <c r="E48" s="30"/>
      <c r="F48" s="30"/>
      <c r="G48" s="30"/>
      <c r="H48" s="30"/>
    </row>
    <row r="49" spans="3:8" s="28" customFormat="1" x14ac:dyDescent="0.2">
      <c r="C49" s="29"/>
      <c r="D49" s="29"/>
      <c r="E49" s="30"/>
      <c r="F49" s="30"/>
      <c r="G49" s="30"/>
      <c r="H49" s="30"/>
    </row>
    <row r="50" spans="3:8" s="28" customFormat="1" x14ac:dyDescent="0.2">
      <c r="C50" s="29"/>
      <c r="D50" s="29"/>
      <c r="E50" s="30"/>
      <c r="F50" s="30"/>
      <c r="G50" s="30"/>
      <c r="H50" s="30"/>
    </row>
    <row r="51" spans="3:8" s="28" customFormat="1" x14ac:dyDescent="0.2">
      <c r="C51" s="29"/>
      <c r="D51" s="29"/>
      <c r="E51" s="30"/>
      <c r="F51" s="30"/>
      <c r="G51" s="30"/>
      <c r="H51" s="30"/>
    </row>
    <row r="52" spans="3:8" s="28" customFormat="1" x14ac:dyDescent="0.2">
      <c r="C52" s="29"/>
      <c r="D52" s="29"/>
      <c r="E52" s="30"/>
      <c r="F52" s="30"/>
      <c r="G52" s="30"/>
      <c r="H52" s="30"/>
    </row>
    <row r="53" spans="3:8" s="28" customFormat="1" x14ac:dyDescent="0.2">
      <c r="C53" s="29"/>
      <c r="D53" s="29"/>
      <c r="E53" s="30"/>
      <c r="F53" s="30"/>
      <c r="G53" s="30"/>
      <c r="H53" s="30"/>
    </row>
    <row r="54" spans="3:8" s="28" customFormat="1" x14ac:dyDescent="0.2">
      <c r="C54" s="29"/>
      <c r="D54" s="29"/>
      <c r="E54" s="30"/>
      <c r="F54" s="30"/>
      <c r="G54" s="30"/>
      <c r="H54" s="30"/>
    </row>
    <row r="55" spans="3:8" s="28" customFormat="1" x14ac:dyDescent="0.2">
      <c r="C55" s="29"/>
      <c r="D55" s="29"/>
      <c r="E55" s="30"/>
      <c r="F55" s="30"/>
      <c r="G55" s="30"/>
      <c r="H55" s="30"/>
    </row>
    <row r="56" spans="3:8" s="28" customFormat="1" x14ac:dyDescent="0.2">
      <c r="C56" s="29"/>
      <c r="D56" s="29"/>
      <c r="E56" s="30"/>
      <c r="F56" s="30"/>
      <c r="G56" s="30"/>
      <c r="H56" s="30"/>
    </row>
    <row r="57" spans="3:8" s="28" customFormat="1" x14ac:dyDescent="0.2">
      <c r="C57" s="29"/>
      <c r="D57" s="29"/>
      <c r="E57" s="30"/>
      <c r="F57" s="30"/>
      <c r="G57" s="30"/>
      <c r="H57" s="30"/>
    </row>
    <row r="58" spans="3:8" s="28" customFormat="1" x14ac:dyDescent="0.2">
      <c r="C58" s="29"/>
      <c r="D58" s="29"/>
      <c r="E58" s="30"/>
      <c r="F58" s="30"/>
      <c r="G58" s="30"/>
      <c r="H58" s="30"/>
    </row>
    <row r="59" spans="3:8" s="28" customFormat="1" x14ac:dyDescent="0.2">
      <c r="C59" s="29"/>
      <c r="D59" s="29"/>
      <c r="E59" s="30"/>
      <c r="F59" s="30"/>
      <c r="G59" s="30"/>
      <c r="H59" s="30"/>
    </row>
    <row r="60" spans="3:8" s="28" customFormat="1" x14ac:dyDescent="0.2">
      <c r="C60" s="29"/>
      <c r="D60" s="29"/>
      <c r="E60" s="30"/>
      <c r="F60" s="30"/>
      <c r="G60" s="30"/>
      <c r="H60" s="30"/>
    </row>
    <row r="61" spans="3:8" s="28" customFormat="1" x14ac:dyDescent="0.2">
      <c r="C61" s="29"/>
      <c r="D61" s="29"/>
      <c r="E61" s="30"/>
      <c r="F61" s="30"/>
      <c r="G61" s="30"/>
      <c r="H61" s="30"/>
    </row>
  </sheetData>
  <mergeCells count="5">
    <mergeCell ref="A22:H22"/>
    <mergeCell ref="A1:I1"/>
    <mergeCell ref="A2:A3"/>
    <mergeCell ref="E2:K2"/>
    <mergeCell ref="A21:K21"/>
  </mergeCells>
  <phoneticPr fontId="12" type="noConversion"/>
  <pageMargins left="0.75" right="0.75" top="1" bottom="1" header="0.5" footer="0.5"/>
  <pageSetup paperSize="9" scale="6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H70"/>
  <sheetViews>
    <sheetView zoomScale="60" zoomScaleNormal="60" workbookViewId="0">
      <selection activeCell="O25" sqref="O25:O26"/>
    </sheetView>
  </sheetViews>
  <sheetFormatPr defaultRowHeight="14.25" x14ac:dyDescent="0.2"/>
  <cols>
    <col min="1" max="1" width="3.85546875" style="28" customWidth="1"/>
    <col min="2" max="2" width="61.85546875" style="28" bestFit="1" customWidth="1"/>
    <col min="3" max="3" width="24.7109375" style="28" customWidth="1"/>
    <col min="4" max="4" width="24.7109375" style="39" customWidth="1"/>
    <col min="5" max="7" width="24.7109375" style="28" customWidth="1"/>
    <col min="8" max="16384" width="9.140625" style="28"/>
  </cols>
  <sheetData>
    <row r="1" spans="1:8" ht="16.5" thickBot="1" x14ac:dyDescent="0.25">
      <c r="A1" s="172" t="s">
        <v>134</v>
      </c>
      <c r="B1" s="172"/>
      <c r="C1" s="172"/>
      <c r="D1" s="172"/>
      <c r="E1" s="172"/>
      <c r="F1" s="172"/>
      <c r="G1" s="172"/>
    </row>
    <row r="2" spans="1:8" ht="15.75" customHeight="1" thickBot="1" x14ac:dyDescent="0.25">
      <c r="A2" s="218" t="s">
        <v>102</v>
      </c>
      <c r="B2" s="83"/>
      <c r="C2" s="210" t="s">
        <v>109</v>
      </c>
      <c r="D2" s="211"/>
      <c r="E2" s="210" t="s">
        <v>110</v>
      </c>
      <c r="F2" s="211"/>
      <c r="G2" s="84"/>
    </row>
    <row r="3" spans="1:8" ht="45.75" thickBot="1" x14ac:dyDescent="0.25">
      <c r="A3" s="219"/>
      <c r="B3" s="213" t="s">
        <v>78</v>
      </c>
      <c r="C3" s="98" t="s">
        <v>111</v>
      </c>
      <c r="D3" s="98" t="s">
        <v>112</v>
      </c>
      <c r="E3" s="98" t="s">
        <v>113</v>
      </c>
      <c r="F3" s="98" t="s">
        <v>112</v>
      </c>
      <c r="G3" s="18" t="s">
        <v>114</v>
      </c>
    </row>
    <row r="4" spans="1:8" ht="15" customHeight="1" x14ac:dyDescent="0.2">
      <c r="A4" s="21">
        <v>1</v>
      </c>
      <c r="B4" s="35" t="s">
        <v>45</v>
      </c>
      <c r="C4" s="36">
        <v>100.56657999999986</v>
      </c>
      <c r="D4" s="89">
        <v>5.6974534276120779E-2</v>
      </c>
      <c r="E4" s="37">
        <v>82</v>
      </c>
      <c r="F4" s="89">
        <v>5.9766763848396499E-2</v>
      </c>
      <c r="G4" s="38">
        <v>104.98393200168898</v>
      </c>
      <c r="H4" s="49"/>
    </row>
    <row r="5" spans="1:8" ht="14.25" customHeight="1" x14ac:dyDescent="0.2">
      <c r="A5" s="21">
        <v>2</v>
      </c>
      <c r="B5" s="35" t="s">
        <v>47</v>
      </c>
      <c r="C5" s="36">
        <v>42.902820000000069</v>
      </c>
      <c r="D5" s="89">
        <v>3.0163339566680481E-2</v>
      </c>
      <c r="E5" s="37">
        <v>134</v>
      </c>
      <c r="F5" s="89">
        <v>7.2120559741657694E-2</v>
      </c>
      <c r="G5" s="38">
        <v>103.5366651646107</v>
      </c>
      <c r="H5" s="49"/>
    </row>
    <row r="6" spans="1:8" x14ac:dyDescent="0.2">
      <c r="A6" s="21">
        <v>3</v>
      </c>
      <c r="B6" s="35" t="s">
        <v>44</v>
      </c>
      <c r="C6" s="36">
        <v>212.84688999999969</v>
      </c>
      <c r="D6" s="89">
        <v>8.6900712437841879E-2</v>
      </c>
      <c r="E6" s="37">
        <v>149</v>
      </c>
      <c r="F6" s="89">
        <v>1.4895531340597821E-2</v>
      </c>
      <c r="G6" s="38">
        <v>39.742260860070068</v>
      </c>
    </row>
    <row r="7" spans="1:8" x14ac:dyDescent="0.2">
      <c r="A7" s="21">
        <v>4</v>
      </c>
      <c r="B7" s="35" t="s">
        <v>39</v>
      </c>
      <c r="C7" s="36">
        <v>292.32169000000039</v>
      </c>
      <c r="D7" s="89">
        <v>3.7661275618243159E-2</v>
      </c>
      <c r="E7" s="37">
        <v>0</v>
      </c>
      <c r="F7" s="89">
        <v>0</v>
      </c>
      <c r="G7" s="38">
        <v>0</v>
      </c>
    </row>
    <row r="8" spans="1:8" x14ac:dyDescent="0.2">
      <c r="A8" s="21">
        <v>5</v>
      </c>
      <c r="B8" s="35" t="s">
        <v>40</v>
      </c>
      <c r="C8" s="36">
        <v>231.82445999999993</v>
      </c>
      <c r="D8" s="89">
        <v>4.5234827840073828E-2</v>
      </c>
      <c r="E8" s="37">
        <v>0</v>
      </c>
      <c r="F8" s="89">
        <v>0</v>
      </c>
      <c r="G8" s="38">
        <v>0</v>
      </c>
    </row>
    <row r="9" spans="1:8" x14ac:dyDescent="0.2">
      <c r="A9" s="21">
        <v>6</v>
      </c>
      <c r="B9" s="35" t="s">
        <v>41</v>
      </c>
      <c r="C9" s="36">
        <v>214.61991000000015</v>
      </c>
      <c r="D9" s="89">
        <v>4.4010561300562162E-2</v>
      </c>
      <c r="E9" s="37">
        <v>0</v>
      </c>
      <c r="F9" s="89">
        <v>0</v>
      </c>
      <c r="G9" s="38">
        <v>0</v>
      </c>
    </row>
    <row r="10" spans="1:8" x14ac:dyDescent="0.2">
      <c r="A10" s="21">
        <v>7</v>
      </c>
      <c r="B10" s="35" t="s">
        <v>48</v>
      </c>
      <c r="C10" s="36">
        <v>72.361359999999877</v>
      </c>
      <c r="D10" s="89">
        <v>6.0336538814309455E-2</v>
      </c>
      <c r="E10" s="37">
        <v>0</v>
      </c>
      <c r="F10" s="89">
        <v>0</v>
      </c>
      <c r="G10" s="38">
        <v>0</v>
      </c>
      <c r="H10" s="49"/>
    </row>
    <row r="11" spans="1:8" x14ac:dyDescent="0.2">
      <c r="A11" s="21">
        <v>8</v>
      </c>
      <c r="B11" s="35" t="s">
        <v>50</v>
      </c>
      <c r="C11" s="36">
        <v>32.799090000000085</v>
      </c>
      <c r="D11" s="89">
        <v>4.1504873838702959E-2</v>
      </c>
      <c r="E11" s="37">
        <v>0</v>
      </c>
      <c r="F11" s="89">
        <v>0</v>
      </c>
      <c r="G11" s="38">
        <v>0</v>
      </c>
    </row>
    <row r="12" spans="1:8" x14ac:dyDescent="0.2">
      <c r="A12" s="21">
        <v>9</v>
      </c>
      <c r="B12" s="35" t="s">
        <v>49</v>
      </c>
      <c r="C12" s="36">
        <v>16.35969999999995</v>
      </c>
      <c r="D12" s="89">
        <v>1.5091079980095682E-2</v>
      </c>
      <c r="E12" s="37">
        <v>0</v>
      </c>
      <c r="F12" s="89">
        <v>0</v>
      </c>
      <c r="G12" s="38">
        <v>0</v>
      </c>
    </row>
    <row r="13" spans="1:8" x14ac:dyDescent="0.2">
      <c r="A13" s="21">
        <v>10</v>
      </c>
      <c r="B13" s="35" t="s">
        <v>43</v>
      </c>
      <c r="C13" s="36">
        <v>10.10739000000013</v>
      </c>
      <c r="D13" s="89">
        <v>2.8626258634104596E-3</v>
      </c>
      <c r="E13" s="37">
        <v>0</v>
      </c>
      <c r="F13" s="89">
        <v>0</v>
      </c>
      <c r="G13" s="38">
        <v>0</v>
      </c>
    </row>
    <row r="14" spans="1:8" x14ac:dyDescent="0.2">
      <c r="A14" s="21">
        <v>11</v>
      </c>
      <c r="B14" s="35" t="s">
        <v>51</v>
      </c>
      <c r="C14" s="36">
        <v>-0.02</v>
      </c>
      <c r="D14" s="89">
        <v>-6.2262340773328888E-5</v>
      </c>
      <c r="E14" s="37">
        <v>0</v>
      </c>
      <c r="F14" s="89">
        <v>0</v>
      </c>
      <c r="G14" s="38">
        <v>0</v>
      </c>
    </row>
    <row r="15" spans="1:8" x14ac:dyDescent="0.2">
      <c r="A15" s="21">
        <v>12</v>
      </c>
      <c r="B15" s="35" t="s">
        <v>42</v>
      </c>
      <c r="C15" s="36">
        <v>-4.3581699999999257</v>
      </c>
      <c r="D15" s="89">
        <v>-9.8816177356681107E-4</v>
      </c>
      <c r="E15" s="37">
        <v>0</v>
      </c>
      <c r="F15" s="89">
        <v>0</v>
      </c>
      <c r="G15" s="38">
        <v>0</v>
      </c>
    </row>
    <row r="16" spans="1:8" x14ac:dyDescent="0.2">
      <c r="A16" s="21">
        <v>13</v>
      </c>
      <c r="B16" s="35" t="s">
        <v>46</v>
      </c>
      <c r="C16" s="36">
        <v>88.528820000000067</v>
      </c>
      <c r="D16" s="89">
        <v>5.2867122345175044E-2</v>
      </c>
      <c r="E16" s="37">
        <v>-2</v>
      </c>
      <c r="F16" s="89">
        <v>-3.472222222222222E-3</v>
      </c>
      <c r="G16" s="38">
        <v>-6.1631778124999785</v>
      </c>
    </row>
    <row r="17" spans="1:8" x14ac:dyDescent="0.2">
      <c r="A17" s="21">
        <v>14</v>
      </c>
      <c r="B17" s="35" t="s">
        <v>38</v>
      </c>
      <c r="C17" s="36">
        <v>160.05074999999999</v>
      </c>
      <c r="D17" s="89">
        <v>5.4724197736557879E-3</v>
      </c>
      <c r="E17" s="37">
        <v>-76</v>
      </c>
      <c r="F17" s="89">
        <v>-1.6326179888724195E-3</v>
      </c>
      <c r="G17" s="38">
        <v>-47.640294455542104</v>
      </c>
    </row>
    <row r="18" spans="1:8" x14ac:dyDescent="0.2">
      <c r="A18" s="21">
        <v>15</v>
      </c>
      <c r="B18" s="35" t="s">
        <v>88</v>
      </c>
      <c r="C18" s="36" t="s">
        <v>135</v>
      </c>
      <c r="D18" s="89" t="s">
        <v>135</v>
      </c>
      <c r="E18" s="37" t="s">
        <v>135</v>
      </c>
      <c r="F18" s="89" t="s">
        <v>135</v>
      </c>
      <c r="G18" s="38" t="s">
        <v>136</v>
      </c>
    </row>
    <row r="19" spans="1:8" ht="13.5" customHeight="1" x14ac:dyDescent="0.2">
      <c r="A19" s="21">
        <v>16</v>
      </c>
      <c r="B19" s="35" t="s">
        <v>52</v>
      </c>
      <c r="C19" s="36" t="s">
        <v>135</v>
      </c>
      <c r="D19" s="89" t="s">
        <v>135</v>
      </c>
      <c r="E19" s="37" t="s">
        <v>135</v>
      </c>
      <c r="F19" s="89" t="s">
        <v>135</v>
      </c>
      <c r="G19" s="38" t="s">
        <v>136</v>
      </c>
    </row>
    <row r="20" spans="1:8" ht="15.75" thickBot="1" x14ac:dyDescent="0.25">
      <c r="A20" s="82"/>
      <c r="B20" s="85" t="s">
        <v>65</v>
      </c>
      <c r="C20" s="86">
        <v>1470.91129</v>
      </c>
      <c r="D20" s="90">
        <v>2.2402800042569043E-2</v>
      </c>
      <c r="E20" s="87">
        <v>287</v>
      </c>
      <c r="F20" s="90">
        <v>3.2046987359864217E-3</v>
      </c>
      <c r="G20" s="88">
        <v>194.46</v>
      </c>
      <c r="H20" s="49"/>
    </row>
    <row r="21" spans="1:8" ht="15" customHeight="1" thickBot="1" x14ac:dyDescent="0.25">
      <c r="A21" s="177"/>
      <c r="B21" s="177"/>
      <c r="C21" s="177"/>
      <c r="D21" s="177"/>
      <c r="E21" s="177"/>
      <c r="F21" s="177"/>
      <c r="G21" s="177"/>
      <c r="H21" s="156"/>
    </row>
    <row r="24" spans="1:8" x14ac:dyDescent="0.2">
      <c r="A24" s="28" t="s">
        <v>137</v>
      </c>
    </row>
    <row r="25" spans="1:8" x14ac:dyDescent="0.2">
      <c r="A25" s="28" t="s">
        <v>13</v>
      </c>
    </row>
    <row r="44" spans="2:5" ht="15" x14ac:dyDescent="0.2">
      <c r="B44" s="56"/>
      <c r="C44" s="57"/>
      <c r="D44" s="58"/>
      <c r="E44" s="59"/>
    </row>
    <row r="45" spans="2:5" ht="15" x14ac:dyDescent="0.2">
      <c r="B45" s="56"/>
      <c r="C45" s="57"/>
      <c r="D45" s="58"/>
      <c r="E45" s="59"/>
    </row>
    <row r="46" spans="2:5" ht="15" x14ac:dyDescent="0.2">
      <c r="B46" s="56"/>
      <c r="C46" s="57"/>
      <c r="D46" s="58"/>
      <c r="E46" s="59"/>
    </row>
    <row r="47" spans="2:5" ht="15" x14ac:dyDescent="0.2">
      <c r="B47" s="56"/>
      <c r="C47" s="57"/>
      <c r="D47" s="58"/>
      <c r="E47" s="59"/>
    </row>
    <row r="48" spans="2:5" ht="15" x14ac:dyDescent="0.2">
      <c r="B48" s="56"/>
      <c r="C48" s="57"/>
      <c r="D48" s="58"/>
      <c r="E48" s="59"/>
    </row>
    <row r="49" spans="2:6" ht="15" x14ac:dyDescent="0.2">
      <c r="B49" s="56"/>
      <c r="C49" s="57"/>
      <c r="D49" s="58"/>
      <c r="E49" s="59"/>
    </row>
    <row r="50" spans="2:6" ht="15.75" thickBot="1" x14ac:dyDescent="0.25">
      <c r="B50" s="73"/>
      <c r="C50" s="73"/>
      <c r="D50" s="73"/>
      <c r="E50" s="73"/>
    </row>
    <row r="53" spans="2:6" ht="14.25" customHeight="1" x14ac:dyDescent="0.2"/>
    <row r="54" spans="2:6" x14ac:dyDescent="0.2">
      <c r="F54" s="49"/>
    </row>
    <row r="56" spans="2:6" x14ac:dyDescent="0.2">
      <c r="F56"/>
    </row>
    <row r="57" spans="2:6" x14ac:dyDescent="0.2">
      <c r="F57"/>
    </row>
    <row r="58" spans="2:6" ht="30.75" thickBot="1" x14ac:dyDescent="0.25">
      <c r="B58" s="164" t="s">
        <v>78</v>
      </c>
      <c r="C58" s="98" t="s">
        <v>129</v>
      </c>
      <c r="D58" s="98" t="s">
        <v>130</v>
      </c>
      <c r="E58" s="34" t="s">
        <v>131</v>
      </c>
      <c r="F58"/>
    </row>
    <row r="59" spans="2:6" x14ac:dyDescent="0.2">
      <c r="B59" s="35" t="str">
        <f t="shared" ref="B59:D63" si="0">B4</f>
        <v>VSI</v>
      </c>
      <c r="C59" s="36">
        <f t="shared" si="0"/>
        <v>100.56657999999986</v>
      </c>
      <c r="D59" s="89">
        <f t="shared" si="0"/>
        <v>5.6974534276120779E-2</v>
      </c>
      <c r="E59" s="38">
        <f>G4</f>
        <v>104.98393200168898</v>
      </c>
    </row>
    <row r="60" spans="2:6" x14ac:dyDescent="0.2">
      <c r="B60" s="35" t="str">
        <f t="shared" si="0"/>
        <v>UNIVER.UA/Iaroslav Mudryi: Fond Aktsii</v>
      </c>
      <c r="C60" s="36">
        <f t="shared" si="0"/>
        <v>42.902820000000069</v>
      </c>
      <c r="D60" s="89">
        <f t="shared" si="0"/>
        <v>3.0163339566680481E-2</v>
      </c>
      <c r="E60" s="38">
        <f>G5</f>
        <v>103.5366651646107</v>
      </c>
    </row>
    <row r="61" spans="2:6" x14ac:dyDescent="0.2">
      <c r="B61" s="35" t="str">
        <f t="shared" si="0"/>
        <v>KINTO-Kaznacheiskyi</v>
      </c>
      <c r="C61" s="36">
        <f t="shared" si="0"/>
        <v>212.84688999999969</v>
      </c>
      <c r="D61" s="89">
        <f t="shared" si="0"/>
        <v>8.6900712437841879E-2</v>
      </c>
      <c r="E61" s="38">
        <f>G6</f>
        <v>39.742260860070068</v>
      </c>
    </row>
    <row r="62" spans="2:6" x14ac:dyDescent="0.2">
      <c r="B62" s="35" t="str">
        <f t="shared" si="0"/>
        <v>UNIVER.UA/Myhailo Hrushevskyi: Fond Derzhavnykh Paperiv</v>
      </c>
      <c r="C62" s="36">
        <f t="shared" si="0"/>
        <v>292.32169000000039</v>
      </c>
      <c r="D62" s="89">
        <f t="shared" si="0"/>
        <v>3.7661275618243159E-2</v>
      </c>
      <c r="E62" s="38">
        <f>G7</f>
        <v>0</v>
      </c>
    </row>
    <row r="63" spans="2:6" x14ac:dyDescent="0.2">
      <c r="B63" s="115" t="str">
        <f t="shared" si="0"/>
        <v>Sofiivskyi</v>
      </c>
      <c r="C63" s="116">
        <f t="shared" si="0"/>
        <v>231.82445999999993</v>
      </c>
      <c r="D63" s="117">
        <f t="shared" si="0"/>
        <v>4.5234827840073828E-2</v>
      </c>
      <c r="E63" s="118">
        <f>G8</f>
        <v>0</v>
      </c>
    </row>
    <row r="64" spans="2:6" x14ac:dyDescent="0.2">
      <c r="B64" s="114" t="str">
        <f t="shared" ref="B64:D67" si="1">B13</f>
        <v>Altus – Zbalansovanyi</v>
      </c>
      <c r="C64" s="36">
        <f t="shared" si="1"/>
        <v>10.10739000000013</v>
      </c>
      <c r="D64" s="89">
        <f t="shared" si="1"/>
        <v>2.8626258634104596E-3</v>
      </c>
      <c r="E64" s="38">
        <f>G13</f>
        <v>0</v>
      </c>
    </row>
    <row r="65" spans="2:5" x14ac:dyDescent="0.2">
      <c r="B65" s="114" t="str">
        <f t="shared" si="1"/>
        <v>Bonum Optimum</v>
      </c>
      <c r="C65" s="36">
        <f t="shared" si="1"/>
        <v>-0.02</v>
      </c>
      <c r="D65" s="89">
        <f t="shared" si="1"/>
        <v>-6.2262340773328888E-5</v>
      </c>
      <c r="E65" s="38">
        <f>G14</f>
        <v>0</v>
      </c>
    </row>
    <row r="66" spans="2:5" x14ac:dyDescent="0.2">
      <c r="B66" s="114" t="str">
        <f t="shared" si="1"/>
        <v>Altus – Depozyt</v>
      </c>
      <c r="C66" s="36">
        <f t="shared" si="1"/>
        <v>-4.3581699999999257</v>
      </c>
      <c r="D66" s="89">
        <f t="shared" si="1"/>
        <v>-9.8816177356681107E-4</v>
      </c>
      <c r="E66" s="38">
        <f>G15</f>
        <v>0</v>
      </c>
    </row>
    <row r="67" spans="2:5" x14ac:dyDescent="0.2">
      <c r="B67" s="114" t="str">
        <f t="shared" si="1"/>
        <v>UNIVER.UA/Volodymyr Velykyi: Fond Zbalansovanyi</v>
      </c>
      <c r="C67" s="36">
        <f t="shared" si="1"/>
        <v>88.528820000000067</v>
      </c>
      <c r="D67" s="89">
        <f t="shared" si="1"/>
        <v>5.2867122345175044E-2</v>
      </c>
      <c r="E67" s="38">
        <f>G16</f>
        <v>-6.1631778124999785</v>
      </c>
    </row>
    <row r="68" spans="2:5" x14ac:dyDescent="0.2">
      <c r="B68" s="114" t="str">
        <f>B17</f>
        <v>КІNТО-Klasychnyi</v>
      </c>
      <c r="C68" s="36">
        <f>C17</f>
        <v>160.05074999999999</v>
      </c>
      <c r="D68" s="89">
        <f>D17</f>
        <v>5.4724197736557879E-3</v>
      </c>
      <c r="E68" s="38">
        <f>G17</f>
        <v>-47.640294455542104</v>
      </c>
    </row>
    <row r="69" spans="2:5" x14ac:dyDescent="0.2">
      <c r="B69" s="125" t="s">
        <v>64</v>
      </c>
      <c r="C69" s="126">
        <f>C20-SUM(C59:C68)</f>
        <v>336.14005999999972</v>
      </c>
      <c r="D69" s="127"/>
      <c r="E69" s="126">
        <f>G20-SUM(E59:E68)</f>
        <v>6.142416723093902E-4</v>
      </c>
    </row>
    <row r="70" spans="2:5" ht="15" x14ac:dyDescent="0.2">
      <c r="B70" s="123" t="s">
        <v>65</v>
      </c>
      <c r="C70" s="124">
        <f>SUM(C59:C69)</f>
        <v>1470.91129</v>
      </c>
      <c r="D70" s="124"/>
      <c r="E70" s="124">
        <f>SUM(E59:E69)</f>
        <v>194.46</v>
      </c>
    </row>
  </sheetData>
  <mergeCells count="5">
    <mergeCell ref="A21:G21"/>
    <mergeCell ref="A1:G1"/>
    <mergeCell ref="C2:D2"/>
    <mergeCell ref="E2:F2"/>
    <mergeCell ref="A2:A3"/>
  </mergeCells>
  <phoneticPr fontId="12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C104"/>
  <sheetViews>
    <sheetView topLeftCell="C1" zoomScale="60" zoomScaleNormal="60" workbookViewId="0">
      <selection activeCell="A31" sqref="A31"/>
    </sheetView>
  </sheetViews>
  <sheetFormatPr defaultRowHeight="12.75" x14ac:dyDescent="0.2"/>
  <cols>
    <col min="1" max="1" width="64.42578125" bestFit="1" customWidth="1"/>
    <col min="2" max="2" width="12.7109375" customWidth="1"/>
    <col min="3" max="3" width="2.7109375" customWidth="1"/>
  </cols>
  <sheetData>
    <row r="1" spans="1:3" ht="15.75" thickBot="1" x14ac:dyDescent="0.25">
      <c r="A1" s="62" t="s">
        <v>78</v>
      </c>
      <c r="B1" s="63" t="s">
        <v>94</v>
      </c>
      <c r="C1" s="10"/>
    </row>
    <row r="2" spans="1:3" ht="14.25" x14ac:dyDescent="0.2">
      <c r="A2" s="154" t="s">
        <v>47</v>
      </c>
      <c r="B2" s="155">
        <v>-3.9134796729426546E-2</v>
      </c>
      <c r="C2" s="10"/>
    </row>
    <row r="3" spans="1:3" ht="14.25" x14ac:dyDescent="0.2">
      <c r="A3" s="129" t="s">
        <v>45</v>
      </c>
      <c r="B3" s="165">
        <v>-2.634758578512697E-3</v>
      </c>
      <c r="C3" s="10"/>
    </row>
    <row r="4" spans="1:3" ht="14.25" x14ac:dyDescent="0.2">
      <c r="A4" s="128" t="s">
        <v>42</v>
      </c>
      <c r="B4" s="133">
        <v>-9.8816177359384305E-4</v>
      </c>
      <c r="C4" s="10"/>
    </row>
    <row r="5" spans="1:3" ht="14.25" x14ac:dyDescent="0.2">
      <c r="A5" s="128" t="s">
        <v>51</v>
      </c>
      <c r="B5" s="134">
        <v>-6.2262340767893498E-5</v>
      </c>
      <c r="C5" s="10"/>
    </row>
    <row r="6" spans="1:3" ht="14.25" x14ac:dyDescent="0.2">
      <c r="A6" s="128" t="s">
        <v>43</v>
      </c>
      <c r="B6" s="134">
        <v>2.8626258634143475E-3</v>
      </c>
      <c r="C6" s="10"/>
    </row>
    <row r="7" spans="1:3" ht="14.25" x14ac:dyDescent="0.2">
      <c r="A7" s="128" t="s">
        <v>38</v>
      </c>
      <c r="B7" s="134">
        <v>7.1166565436644458E-3</v>
      </c>
      <c r="C7" s="10"/>
    </row>
    <row r="8" spans="1:3" ht="14.25" x14ac:dyDescent="0.2">
      <c r="A8" s="128" t="s">
        <v>49</v>
      </c>
      <c r="B8" s="134">
        <v>1.509107998011805E-2</v>
      </c>
      <c r="C8" s="10"/>
    </row>
    <row r="9" spans="1:3" ht="14.25" x14ac:dyDescent="0.2">
      <c r="A9" s="128" t="s">
        <v>39</v>
      </c>
      <c r="B9" s="134">
        <v>3.7661275618250611E-2</v>
      </c>
      <c r="C9" s="10"/>
    </row>
    <row r="10" spans="1:3" ht="14.25" x14ac:dyDescent="0.2">
      <c r="A10" s="128" t="s">
        <v>50</v>
      </c>
      <c r="B10" s="134">
        <v>4.1504873838600576E-2</v>
      </c>
      <c r="C10" s="10"/>
    </row>
    <row r="11" spans="1:3" ht="14.25" x14ac:dyDescent="0.2">
      <c r="A11" s="128" t="s">
        <v>41</v>
      </c>
      <c r="B11" s="134">
        <v>4.4010561300389384E-2</v>
      </c>
      <c r="C11" s="10"/>
    </row>
    <row r="12" spans="1:3" ht="14.25" x14ac:dyDescent="0.2">
      <c r="A12" s="128" t="s">
        <v>40</v>
      </c>
      <c r="B12" s="134">
        <v>4.523482784008559E-2</v>
      </c>
      <c r="C12" s="10"/>
    </row>
    <row r="13" spans="1:3" ht="14.25" x14ac:dyDescent="0.2">
      <c r="A13" s="128" t="s">
        <v>46</v>
      </c>
      <c r="B13" s="134">
        <v>5.6535648903885738E-2</v>
      </c>
      <c r="C13" s="10"/>
    </row>
    <row r="14" spans="1:3" ht="14.25" x14ac:dyDescent="0.2">
      <c r="A14" s="128" t="s">
        <v>48</v>
      </c>
      <c r="B14" s="134">
        <v>6.0336538814376839E-2</v>
      </c>
      <c r="C14" s="10"/>
    </row>
    <row r="15" spans="1:3" ht="14.25" x14ac:dyDescent="0.2">
      <c r="A15" s="128" t="s">
        <v>44</v>
      </c>
      <c r="B15" s="134">
        <v>7.0948367466086237E-2</v>
      </c>
      <c r="C15" s="10"/>
    </row>
    <row r="16" spans="1:3" ht="14.25" x14ac:dyDescent="0.2">
      <c r="A16" s="205" t="s">
        <v>89</v>
      </c>
      <c r="B16" s="133">
        <v>2.4177319767612202E-2</v>
      </c>
      <c r="C16" s="10"/>
    </row>
    <row r="17" spans="1:3" ht="14.25" x14ac:dyDescent="0.2">
      <c r="A17" s="205" t="s">
        <v>17</v>
      </c>
      <c r="B17" s="133">
        <v>4.8836763432258623E-2</v>
      </c>
      <c r="C17" s="10"/>
    </row>
    <row r="18" spans="1:3" ht="14.25" x14ac:dyDescent="0.2">
      <c r="A18" s="205" t="s">
        <v>16</v>
      </c>
      <c r="B18" s="133">
        <v>4.6460481099656281E-2</v>
      </c>
      <c r="C18" s="54"/>
    </row>
    <row r="19" spans="1:3" ht="14.25" x14ac:dyDescent="0.2">
      <c r="A19" s="205" t="s">
        <v>90</v>
      </c>
      <c r="B19" s="133">
        <v>-1.9467471393649904E-2</v>
      </c>
      <c r="C19" s="9"/>
    </row>
    <row r="20" spans="1:3" ht="14.25" x14ac:dyDescent="0.2">
      <c r="A20" s="205" t="s">
        <v>91</v>
      </c>
      <c r="B20" s="133">
        <v>-1.2500068714135448E-2</v>
      </c>
      <c r="C20" s="69"/>
    </row>
    <row r="21" spans="1:3" ht="14.25" x14ac:dyDescent="0.2">
      <c r="A21" s="205" t="s">
        <v>92</v>
      </c>
      <c r="B21" s="133">
        <v>1.0739726027397261E-2</v>
      </c>
      <c r="C21" s="10"/>
    </row>
    <row r="22" spans="1:3" ht="15" thickBot="1" x14ac:dyDescent="0.25">
      <c r="A22" s="206" t="s">
        <v>93</v>
      </c>
      <c r="B22" s="135">
        <v>3.3191743370453386E-2</v>
      </c>
      <c r="C22" s="10"/>
    </row>
    <row r="23" spans="1:3" x14ac:dyDescent="0.2">
      <c r="B23" s="10"/>
      <c r="C23" s="10"/>
    </row>
    <row r="24" spans="1:3" x14ac:dyDescent="0.2">
      <c r="C24" s="10"/>
    </row>
    <row r="25" spans="1:3" x14ac:dyDescent="0.2">
      <c r="B25" s="10"/>
      <c r="C25" s="10"/>
    </row>
    <row r="26" spans="1:3" x14ac:dyDescent="0.2">
      <c r="C26" s="10"/>
    </row>
    <row r="27" spans="1:3" x14ac:dyDescent="0.2">
      <c r="B27" s="10"/>
    </row>
    <row r="28" spans="1:3" x14ac:dyDescent="0.2">
      <c r="B28" s="10"/>
    </row>
    <row r="29" spans="1:3" x14ac:dyDescent="0.2">
      <c r="B29" s="10"/>
    </row>
    <row r="30" spans="1:3" x14ac:dyDescent="0.2">
      <c r="B30" s="10"/>
    </row>
    <row r="31" spans="1:3" x14ac:dyDescent="0.2">
      <c r="B31" s="10"/>
    </row>
    <row r="32" spans="1:3" x14ac:dyDescent="0.2">
      <c r="B32" s="10"/>
    </row>
    <row r="33" spans="2:2" x14ac:dyDescent="0.2">
      <c r="B33" s="10"/>
    </row>
    <row r="34" spans="2:2" x14ac:dyDescent="0.2">
      <c r="B34" s="10"/>
    </row>
    <row r="35" spans="2:2" x14ac:dyDescent="0.2">
      <c r="B35" s="10"/>
    </row>
    <row r="36" spans="2:2" x14ac:dyDescent="0.2">
      <c r="B36" s="10"/>
    </row>
    <row r="37" spans="2:2" x14ac:dyDescent="0.2">
      <c r="B37" s="10"/>
    </row>
    <row r="38" spans="2:2" x14ac:dyDescent="0.2">
      <c r="B38" s="10"/>
    </row>
    <row r="39" spans="2:2" x14ac:dyDescent="0.2">
      <c r="B39" s="10"/>
    </row>
    <row r="40" spans="2:2" x14ac:dyDescent="0.2">
      <c r="B40" s="10"/>
    </row>
    <row r="41" spans="2:2" x14ac:dyDescent="0.2">
      <c r="B41" s="10"/>
    </row>
    <row r="42" spans="2:2" x14ac:dyDescent="0.2">
      <c r="B42" s="10"/>
    </row>
    <row r="43" spans="2:2" x14ac:dyDescent="0.2">
      <c r="B43" s="10"/>
    </row>
    <row r="44" spans="2:2" x14ac:dyDescent="0.2">
      <c r="B44" s="10"/>
    </row>
    <row r="45" spans="2:2" x14ac:dyDescent="0.2">
      <c r="B45" s="10"/>
    </row>
    <row r="46" spans="2:2" x14ac:dyDescent="0.2">
      <c r="B46" s="10"/>
    </row>
    <row r="47" spans="2:2" x14ac:dyDescent="0.2">
      <c r="B47" s="10"/>
    </row>
    <row r="48" spans="2:2" x14ac:dyDescent="0.2">
      <c r="B48" s="10"/>
    </row>
    <row r="49" spans="2:2" x14ac:dyDescent="0.2">
      <c r="B49" s="10"/>
    </row>
    <row r="50" spans="2:2" x14ac:dyDescent="0.2">
      <c r="B50" s="10"/>
    </row>
    <row r="51" spans="2:2" x14ac:dyDescent="0.2">
      <c r="B51" s="10"/>
    </row>
    <row r="52" spans="2:2" x14ac:dyDescent="0.2">
      <c r="B52" s="10"/>
    </row>
    <row r="53" spans="2:2" x14ac:dyDescent="0.2">
      <c r="B53" s="10"/>
    </row>
    <row r="54" spans="2:2" x14ac:dyDescent="0.2">
      <c r="B54" s="10"/>
    </row>
    <row r="55" spans="2:2" x14ac:dyDescent="0.2">
      <c r="B55" s="10"/>
    </row>
    <row r="56" spans="2:2" x14ac:dyDescent="0.2">
      <c r="B56" s="10"/>
    </row>
    <row r="57" spans="2:2" x14ac:dyDescent="0.2">
      <c r="B57" s="10"/>
    </row>
    <row r="58" spans="2:2" x14ac:dyDescent="0.2">
      <c r="B58" s="10"/>
    </row>
    <row r="59" spans="2:2" x14ac:dyDescent="0.2">
      <c r="B59" s="10"/>
    </row>
    <row r="60" spans="2:2" x14ac:dyDescent="0.2">
      <c r="B60" s="10"/>
    </row>
    <row r="61" spans="2:2" x14ac:dyDescent="0.2">
      <c r="B61" s="10"/>
    </row>
    <row r="62" spans="2:2" x14ac:dyDescent="0.2">
      <c r="B62" s="10"/>
    </row>
    <row r="63" spans="2:2" x14ac:dyDescent="0.2">
      <c r="B63" s="10"/>
    </row>
    <row r="64" spans="2:2" x14ac:dyDescent="0.2">
      <c r="B64" s="10"/>
    </row>
    <row r="65" spans="2:2" x14ac:dyDescent="0.2">
      <c r="B65" s="10"/>
    </row>
    <row r="66" spans="2:2" x14ac:dyDescent="0.2">
      <c r="B66" s="10"/>
    </row>
    <row r="67" spans="2:2" x14ac:dyDescent="0.2">
      <c r="B67" s="10"/>
    </row>
    <row r="68" spans="2:2" x14ac:dyDescent="0.2">
      <c r="B68" s="10"/>
    </row>
    <row r="69" spans="2:2" x14ac:dyDescent="0.2">
      <c r="B69" s="10"/>
    </row>
    <row r="70" spans="2:2" x14ac:dyDescent="0.2">
      <c r="B70" s="10"/>
    </row>
    <row r="71" spans="2:2" x14ac:dyDescent="0.2">
      <c r="B71" s="10"/>
    </row>
    <row r="72" spans="2:2" x14ac:dyDescent="0.2">
      <c r="B72" s="10"/>
    </row>
    <row r="73" spans="2:2" x14ac:dyDescent="0.2">
      <c r="B73" s="10"/>
    </row>
    <row r="74" spans="2:2" x14ac:dyDescent="0.2">
      <c r="B74" s="10"/>
    </row>
    <row r="75" spans="2:2" x14ac:dyDescent="0.2">
      <c r="B75" s="10"/>
    </row>
    <row r="76" spans="2:2" x14ac:dyDescent="0.2">
      <c r="B76" s="10"/>
    </row>
    <row r="77" spans="2:2" x14ac:dyDescent="0.2">
      <c r="B77" s="10"/>
    </row>
    <row r="78" spans="2:2" x14ac:dyDescent="0.2">
      <c r="B78" s="10"/>
    </row>
    <row r="79" spans="2:2" x14ac:dyDescent="0.2">
      <c r="B79" s="10"/>
    </row>
    <row r="80" spans="2:2" x14ac:dyDescent="0.2">
      <c r="B80" s="10"/>
    </row>
    <row r="81" spans="2:2" x14ac:dyDescent="0.2">
      <c r="B81" s="10"/>
    </row>
    <row r="82" spans="2:2" x14ac:dyDescent="0.2">
      <c r="B82" s="10"/>
    </row>
    <row r="83" spans="2:2" x14ac:dyDescent="0.2">
      <c r="B83" s="10"/>
    </row>
    <row r="84" spans="2:2" x14ac:dyDescent="0.2">
      <c r="B84" s="10"/>
    </row>
    <row r="85" spans="2:2" x14ac:dyDescent="0.2">
      <c r="B85" s="10"/>
    </row>
    <row r="86" spans="2:2" x14ac:dyDescent="0.2">
      <c r="B86" s="10"/>
    </row>
    <row r="87" spans="2:2" x14ac:dyDescent="0.2">
      <c r="B87" s="10"/>
    </row>
    <row r="88" spans="2:2" x14ac:dyDescent="0.2">
      <c r="B88" s="10"/>
    </row>
    <row r="89" spans="2:2" x14ac:dyDescent="0.2">
      <c r="B89" s="10"/>
    </row>
    <row r="90" spans="2:2" x14ac:dyDescent="0.2">
      <c r="B90" s="10"/>
    </row>
    <row r="91" spans="2:2" x14ac:dyDescent="0.2">
      <c r="B91" s="10"/>
    </row>
    <row r="92" spans="2:2" x14ac:dyDescent="0.2">
      <c r="B92" s="10"/>
    </row>
    <row r="93" spans="2:2" x14ac:dyDescent="0.2">
      <c r="B93" s="10"/>
    </row>
    <row r="94" spans="2:2" x14ac:dyDescent="0.2">
      <c r="B94" s="10"/>
    </row>
    <row r="95" spans="2:2" x14ac:dyDescent="0.2">
      <c r="B95" s="10"/>
    </row>
    <row r="96" spans="2:2" x14ac:dyDescent="0.2">
      <c r="B96" s="10"/>
    </row>
    <row r="97" spans="2:2" x14ac:dyDescent="0.2">
      <c r="B97" s="10"/>
    </row>
    <row r="98" spans="2:2" x14ac:dyDescent="0.2">
      <c r="B98" s="10"/>
    </row>
    <row r="99" spans="2:2" x14ac:dyDescent="0.2">
      <c r="B99" s="10"/>
    </row>
    <row r="100" spans="2:2" x14ac:dyDescent="0.2">
      <c r="B100" s="10"/>
    </row>
    <row r="101" spans="2:2" x14ac:dyDescent="0.2">
      <c r="B101" s="10"/>
    </row>
    <row r="102" spans="2:2" x14ac:dyDescent="0.2">
      <c r="B102" s="10"/>
    </row>
    <row r="103" spans="2:2" x14ac:dyDescent="0.2">
      <c r="B103" s="10"/>
    </row>
    <row r="104" spans="2:2" x14ac:dyDescent="0.2">
      <c r="B104" s="10"/>
    </row>
  </sheetData>
  <autoFilter ref="A1:B1"/>
  <phoneticPr fontId="12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M7"/>
  <sheetViews>
    <sheetView zoomScale="50" zoomScaleNormal="50" workbookViewId="0">
      <selection activeCell="E29" sqref="E29:E30"/>
    </sheetView>
  </sheetViews>
  <sheetFormatPr defaultRowHeight="14.25" x14ac:dyDescent="0.2"/>
  <cols>
    <col min="1" max="1" width="4.7109375" style="30" customWidth="1"/>
    <col min="2" max="2" width="48.85546875" style="28" bestFit="1" customWidth="1"/>
    <col min="3" max="4" width="12.7109375" style="30" customWidth="1"/>
    <col min="5" max="5" width="16.7109375" style="39" customWidth="1"/>
    <col min="6" max="6" width="14.7109375" style="42" customWidth="1"/>
    <col min="7" max="7" width="14.7109375" style="39" customWidth="1"/>
    <col min="8" max="8" width="12.7109375" style="42" customWidth="1"/>
    <col min="9" max="9" width="39.140625" style="28" bestFit="1" customWidth="1"/>
    <col min="10" max="10" width="22.85546875" style="28" bestFit="1" customWidth="1"/>
    <col min="11" max="20" width="4.7109375" style="28" customWidth="1"/>
    <col min="21" max="16384" width="9.140625" style="28"/>
  </cols>
  <sheetData>
    <row r="1" spans="1:13" s="40" customFormat="1" ht="16.5" thickBot="1" x14ac:dyDescent="0.25">
      <c r="A1" s="166" t="s">
        <v>101</v>
      </c>
      <c r="B1" s="166"/>
      <c r="C1" s="166"/>
      <c r="D1" s="166"/>
      <c r="E1" s="166"/>
      <c r="F1" s="166"/>
      <c r="G1" s="166"/>
      <c r="H1" s="166"/>
      <c r="I1" s="166"/>
      <c r="J1" s="166"/>
      <c r="K1" s="13"/>
      <c r="L1" s="14"/>
      <c r="M1" s="14"/>
    </row>
    <row r="2" spans="1:13" ht="30.75" thickBot="1" x14ac:dyDescent="0.25">
      <c r="A2" s="15" t="s">
        <v>102</v>
      </c>
      <c r="B2" s="15" t="s">
        <v>78</v>
      </c>
      <c r="C2" s="41" t="s">
        <v>103</v>
      </c>
      <c r="D2" s="41" t="s">
        <v>104</v>
      </c>
      <c r="E2" s="41" t="s">
        <v>57</v>
      </c>
      <c r="F2" s="41" t="s">
        <v>58</v>
      </c>
      <c r="G2" s="41" t="s">
        <v>59</v>
      </c>
      <c r="H2" s="41" t="s">
        <v>60</v>
      </c>
      <c r="I2" s="17" t="s">
        <v>61</v>
      </c>
      <c r="J2" s="18" t="s">
        <v>62</v>
      </c>
    </row>
    <row r="3" spans="1:13" ht="28.5" x14ac:dyDescent="0.2">
      <c r="A3" s="21">
        <v>1</v>
      </c>
      <c r="B3" s="77" t="s">
        <v>96</v>
      </c>
      <c r="C3" s="214" t="s">
        <v>124</v>
      </c>
      <c r="D3" s="217" t="s">
        <v>132</v>
      </c>
      <c r="E3" s="78">
        <v>1536926.11</v>
      </c>
      <c r="F3" s="79">
        <v>690</v>
      </c>
      <c r="G3" s="78">
        <v>2227.4291449275365</v>
      </c>
      <c r="H3" s="48">
        <v>1000</v>
      </c>
      <c r="I3" s="201" t="s">
        <v>98</v>
      </c>
      <c r="J3" s="80" t="s">
        <v>11</v>
      </c>
    </row>
    <row r="4" spans="1:13" ht="14.25" customHeight="1" x14ac:dyDescent="0.2">
      <c r="A4" s="21">
        <v>2</v>
      </c>
      <c r="B4" s="77" t="s">
        <v>95</v>
      </c>
      <c r="C4" s="214" t="s">
        <v>124</v>
      </c>
      <c r="D4" s="217" t="s">
        <v>133</v>
      </c>
      <c r="E4" s="78">
        <v>920575.6703</v>
      </c>
      <c r="F4" s="79">
        <v>1982</v>
      </c>
      <c r="G4" s="78">
        <v>464.46804757820382</v>
      </c>
      <c r="H4" s="76">
        <v>1000</v>
      </c>
      <c r="I4" s="201" t="s">
        <v>99</v>
      </c>
      <c r="J4" s="80" t="s">
        <v>0</v>
      </c>
    </row>
    <row r="5" spans="1:13" ht="28.5" x14ac:dyDescent="0.2">
      <c r="A5" s="21">
        <v>3</v>
      </c>
      <c r="B5" s="77" t="s">
        <v>97</v>
      </c>
      <c r="C5" s="214" t="s">
        <v>124</v>
      </c>
      <c r="D5" s="217" t="s">
        <v>132</v>
      </c>
      <c r="E5" s="78">
        <v>238217.05</v>
      </c>
      <c r="F5" s="79">
        <v>671</v>
      </c>
      <c r="G5" s="78">
        <v>355.01795827123692</v>
      </c>
      <c r="H5" s="48">
        <v>1000</v>
      </c>
      <c r="I5" s="77" t="s">
        <v>100</v>
      </c>
      <c r="J5" s="80" t="s">
        <v>2</v>
      </c>
    </row>
    <row r="6" spans="1:13" ht="15.75" thickBot="1" x14ac:dyDescent="0.25">
      <c r="A6" s="167" t="s">
        <v>65</v>
      </c>
      <c r="B6" s="168"/>
      <c r="C6" s="103" t="s">
        <v>4</v>
      </c>
      <c r="D6" s="103" t="s">
        <v>4</v>
      </c>
      <c r="E6" s="91">
        <f>SUM(E3:E5)</f>
        <v>2695718.8303</v>
      </c>
      <c r="F6" s="92">
        <f>SUM(F3:F5)</f>
        <v>3343</v>
      </c>
      <c r="G6" s="103" t="s">
        <v>4</v>
      </c>
      <c r="H6" s="103" t="s">
        <v>4</v>
      </c>
      <c r="I6" s="103" t="s">
        <v>4</v>
      </c>
      <c r="J6" s="104" t="s">
        <v>4</v>
      </c>
    </row>
    <row r="7" spans="1:13" x14ac:dyDescent="0.2">
      <c r="A7" s="170"/>
      <c r="B7" s="170"/>
      <c r="C7" s="170"/>
      <c r="D7" s="170"/>
      <c r="E7" s="170"/>
      <c r="F7" s="170"/>
      <c r="G7" s="170"/>
      <c r="H7" s="170"/>
    </row>
  </sheetData>
  <mergeCells count="3">
    <mergeCell ref="A1:J1"/>
    <mergeCell ref="A6:B6"/>
    <mergeCell ref="A7:H7"/>
  </mergeCells>
  <phoneticPr fontId="12" type="noConversion"/>
  <hyperlinks>
    <hyperlink ref="J6" r:id="rId1" display="http://www.sem.biz.ua/"/>
  </hyperlinks>
  <pageMargins left="0.75" right="0.75" top="1" bottom="1" header="0.5" footer="0.5"/>
  <pageSetup paperSize="9" scale="60" orientation="landscape" verticalDpi="12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K28"/>
  <sheetViews>
    <sheetView zoomScale="63" zoomScaleNormal="63" workbookViewId="0">
      <selection activeCell="E2" sqref="E2:K2"/>
    </sheetView>
  </sheetViews>
  <sheetFormatPr defaultRowHeight="14.25" x14ac:dyDescent="0.2"/>
  <cols>
    <col min="1" max="1" width="4.5703125" style="5" customWidth="1"/>
    <col min="2" max="2" width="48.85546875" style="5" bestFit="1" customWidth="1"/>
    <col min="3" max="4" width="14.7109375" style="43" customWidth="1"/>
    <col min="5" max="8" width="12.7109375" style="5" customWidth="1"/>
    <col min="9" max="9" width="16.140625" style="5" bestFit="1" customWidth="1"/>
    <col min="10" max="10" width="18.28515625" style="5" customWidth="1"/>
    <col min="11" max="11" width="24" style="5" customWidth="1"/>
    <col min="12" max="16384" width="9.140625" style="5"/>
  </cols>
  <sheetData>
    <row r="1" spans="1:11" s="11" customFormat="1" ht="16.5" thickBot="1" x14ac:dyDescent="0.25">
      <c r="A1" s="208" t="s">
        <v>106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1" customFormat="1" ht="15.75" customHeight="1" thickBot="1" x14ac:dyDescent="0.25">
      <c r="A2" s="173" t="s">
        <v>55</v>
      </c>
      <c r="B2" s="95"/>
      <c r="C2" s="96"/>
      <c r="D2" s="97"/>
      <c r="E2" s="175" t="s">
        <v>105</v>
      </c>
      <c r="F2" s="175"/>
      <c r="G2" s="175"/>
      <c r="H2" s="175"/>
      <c r="I2" s="175"/>
      <c r="J2" s="175"/>
      <c r="K2" s="175"/>
    </row>
    <row r="3" spans="1:11" customFormat="1" ht="51.75" thickBot="1" x14ac:dyDescent="0.25">
      <c r="A3" s="174"/>
      <c r="B3" s="207" t="s">
        <v>78</v>
      </c>
      <c r="C3" s="203" t="s">
        <v>79</v>
      </c>
      <c r="D3" s="203" t="s">
        <v>80</v>
      </c>
      <c r="E3" s="17" t="s">
        <v>81</v>
      </c>
      <c r="F3" s="17" t="s">
        <v>82</v>
      </c>
      <c r="G3" s="17" t="s">
        <v>83</v>
      </c>
      <c r="H3" s="17" t="s">
        <v>87</v>
      </c>
      <c r="I3" s="18" t="s">
        <v>84</v>
      </c>
      <c r="J3" s="18" t="s">
        <v>85</v>
      </c>
      <c r="K3" s="204" t="s">
        <v>86</v>
      </c>
    </row>
    <row r="4" spans="1:11" customFormat="1" collapsed="1" x14ac:dyDescent="0.2">
      <c r="A4" s="21">
        <v>1</v>
      </c>
      <c r="B4" s="26" t="s">
        <v>97</v>
      </c>
      <c r="C4" s="99">
        <v>38441</v>
      </c>
      <c r="D4" s="99">
        <v>38625</v>
      </c>
      <c r="E4" s="93" t="s">
        <v>135</v>
      </c>
      <c r="F4" s="93" t="s">
        <v>135</v>
      </c>
      <c r="G4" s="93">
        <v>-4.2879389698074477E-2</v>
      </c>
      <c r="H4" s="93">
        <v>-1.6116536886412458E-4</v>
      </c>
      <c r="I4" s="93">
        <v>-1.3157946519558927E-2</v>
      </c>
      <c r="J4" s="100">
        <v>-0.64498204172876283</v>
      </c>
      <c r="K4" s="152">
        <v>-6.9288994384423264E-2</v>
      </c>
    </row>
    <row r="5" spans="1:11" customFormat="1" collapsed="1" x14ac:dyDescent="0.2">
      <c r="A5" s="21">
        <v>2</v>
      </c>
      <c r="B5" s="26" t="s">
        <v>95</v>
      </c>
      <c r="C5" s="99">
        <v>39048</v>
      </c>
      <c r="D5" s="99">
        <v>39140</v>
      </c>
      <c r="E5" s="93">
        <v>1.2574737515510304E-2</v>
      </c>
      <c r="F5" s="93">
        <v>-2.9073934547827363E-2</v>
      </c>
      <c r="G5" s="93">
        <v>-4.1901688280154947E-2</v>
      </c>
      <c r="H5" s="93">
        <v>-8.311962109255E-2</v>
      </c>
      <c r="I5" s="93">
        <v>-2.1920149620036189E-2</v>
      </c>
      <c r="J5" s="100">
        <v>-0.5355319524217943</v>
      </c>
      <c r="K5" s="153">
        <v>-5.7236419953878181E-2</v>
      </c>
    </row>
    <row r="6" spans="1:11" customFormat="1" x14ac:dyDescent="0.2">
      <c r="A6" s="21">
        <v>3</v>
      </c>
      <c r="B6" s="26" t="s">
        <v>96</v>
      </c>
      <c r="C6" s="99">
        <v>39100</v>
      </c>
      <c r="D6" s="99">
        <v>39268</v>
      </c>
      <c r="E6" s="93">
        <v>1.7276892592237969E-2</v>
      </c>
      <c r="F6" s="93">
        <v>5.8397751444576151E-2</v>
      </c>
      <c r="G6" s="93">
        <v>5.1637320651825691E-2</v>
      </c>
      <c r="H6" s="93">
        <v>4.5590361683451208E-2</v>
      </c>
      <c r="I6" s="93">
        <v>5.1238810095227461E-2</v>
      </c>
      <c r="J6" s="100">
        <v>1.2274291449274899</v>
      </c>
      <c r="K6" s="153">
        <v>6.530034396062856E-2</v>
      </c>
    </row>
    <row r="7" spans="1:11" ht="15.75" thickBot="1" x14ac:dyDescent="0.25">
      <c r="A7" s="136"/>
      <c r="B7" s="141" t="s">
        <v>75</v>
      </c>
      <c r="C7" s="142" t="s">
        <v>4</v>
      </c>
      <c r="D7" s="142" t="s">
        <v>4</v>
      </c>
      <c r="E7" s="143">
        <f>AVERAGE(E4:E6)</f>
        <v>1.4925815053874136E-2</v>
      </c>
      <c r="F7" s="143">
        <f>AVERAGE(F4:F6)</f>
        <v>1.4661908448374394E-2</v>
      </c>
      <c r="G7" s="143">
        <f>AVERAGE(G4:G6)</f>
        <v>-1.1047919108801244E-2</v>
      </c>
      <c r="H7" s="143">
        <f>AVERAGE(H4:H6)</f>
        <v>-1.2563474925987639E-2</v>
      </c>
      <c r="I7" s="143">
        <f>AVERAGE(I4:I6)</f>
        <v>5.3869046518774484E-3</v>
      </c>
      <c r="J7" s="142" t="s">
        <v>4</v>
      </c>
      <c r="K7" s="143">
        <f>AVERAGE(K4:K6)</f>
        <v>-2.040835679255763E-2</v>
      </c>
    </row>
    <row r="8" spans="1:11" x14ac:dyDescent="0.2">
      <c r="A8" s="209" t="s">
        <v>107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</row>
    <row r="9" spans="1:11" ht="15" thickBot="1" x14ac:dyDescent="0.25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</row>
    <row r="10" spans="1:11" x14ac:dyDescent="0.2">
      <c r="B10" s="28"/>
      <c r="C10" s="29"/>
      <c r="D10" s="29"/>
      <c r="E10" s="28"/>
      <c r="F10" s="28"/>
      <c r="G10" s="28"/>
      <c r="H10" s="28"/>
      <c r="I10" s="28"/>
    </row>
    <row r="11" spans="1:11" x14ac:dyDescent="0.2">
      <c r="B11" s="28"/>
      <c r="C11" s="29"/>
      <c r="D11" s="29"/>
      <c r="E11" s="109"/>
      <c r="F11" s="28"/>
      <c r="G11" s="28"/>
      <c r="H11" s="28"/>
      <c r="I11" s="28"/>
    </row>
    <row r="12" spans="1:11" x14ac:dyDescent="0.2">
      <c r="B12" s="28"/>
      <c r="C12" s="29"/>
      <c r="D12" s="29"/>
      <c r="E12" s="28"/>
      <c r="F12" s="28"/>
      <c r="G12" s="28"/>
      <c r="H12" s="28"/>
      <c r="I12" s="28"/>
    </row>
    <row r="13" spans="1:11" x14ac:dyDescent="0.2">
      <c r="B13" s="28"/>
      <c r="C13" s="29"/>
      <c r="D13" s="29"/>
      <c r="E13" s="28"/>
      <c r="F13" s="28"/>
      <c r="G13" s="28"/>
      <c r="H13" s="28"/>
      <c r="I13" s="28"/>
    </row>
    <row r="14" spans="1:11" x14ac:dyDescent="0.2">
      <c r="B14" s="28"/>
      <c r="C14" s="29"/>
      <c r="D14" s="29"/>
      <c r="E14" s="28"/>
      <c r="F14" s="28"/>
      <c r="G14" s="28"/>
      <c r="H14" s="28"/>
      <c r="I14" s="28"/>
    </row>
    <row r="15" spans="1:11" x14ac:dyDescent="0.2">
      <c r="B15" s="28"/>
      <c r="C15" s="29"/>
      <c r="D15" s="29"/>
      <c r="E15" s="28"/>
      <c r="F15" s="28"/>
      <c r="G15" s="28"/>
      <c r="H15" s="28"/>
      <c r="I15" s="28"/>
    </row>
    <row r="16" spans="1:11" x14ac:dyDescent="0.2">
      <c r="B16" s="28"/>
      <c r="C16" s="29"/>
      <c r="D16" s="29"/>
      <c r="E16" s="28"/>
      <c r="F16" s="28"/>
      <c r="G16" s="28"/>
      <c r="H16" s="28"/>
      <c r="I16" s="28"/>
    </row>
    <row r="17" spans="2:9" x14ac:dyDescent="0.2">
      <c r="B17" s="28"/>
      <c r="C17" s="29"/>
      <c r="D17" s="29"/>
      <c r="E17" s="28"/>
      <c r="F17" s="28"/>
      <c r="G17" s="28"/>
      <c r="H17" s="28"/>
      <c r="I17" s="28"/>
    </row>
    <row r="21" spans="2:9" x14ac:dyDescent="0.2">
      <c r="C21" s="5"/>
    </row>
    <row r="22" spans="2:9" x14ac:dyDescent="0.2">
      <c r="C22" s="5"/>
    </row>
    <row r="23" spans="2:9" x14ac:dyDescent="0.2">
      <c r="C23" s="5"/>
    </row>
    <row r="24" spans="2:9" x14ac:dyDescent="0.2">
      <c r="C24" s="5"/>
    </row>
    <row r="25" spans="2:9" x14ac:dyDescent="0.2">
      <c r="C25" s="5"/>
    </row>
    <row r="26" spans="2:9" x14ac:dyDescent="0.2">
      <c r="C26" s="5"/>
    </row>
    <row r="27" spans="2:9" x14ac:dyDescent="0.2">
      <c r="C27" s="5"/>
    </row>
    <row r="28" spans="2:9" x14ac:dyDescent="0.2">
      <c r="C28" s="5"/>
    </row>
  </sheetData>
  <mergeCells count="5">
    <mergeCell ref="A9:K9"/>
    <mergeCell ref="A2:A3"/>
    <mergeCell ref="A1:J1"/>
    <mergeCell ref="E2:K2"/>
    <mergeCell ref="A8:K8"/>
  </mergeCells>
  <phoneticPr fontId="12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K37"/>
  <sheetViews>
    <sheetView zoomScale="50" zoomScaleNormal="50" workbookViewId="0">
      <selection activeCell="D43" sqref="D43"/>
    </sheetView>
  </sheetViews>
  <sheetFormatPr defaultRowHeight="14.25" x14ac:dyDescent="0.2"/>
  <cols>
    <col min="1" max="1" width="4.140625" style="22" customWidth="1"/>
    <col min="2" max="2" width="50.7109375" style="22" customWidth="1"/>
    <col min="3" max="3" width="24.7109375" style="22" customWidth="1"/>
    <col min="4" max="4" width="24.7109375" style="23" customWidth="1"/>
    <col min="5" max="7" width="24.7109375" style="22" customWidth="1"/>
    <col min="8" max="16384" width="9.140625" style="22"/>
  </cols>
  <sheetData>
    <row r="1" spans="1:11" s="30" customFormat="1" ht="16.5" thickBot="1" x14ac:dyDescent="0.25">
      <c r="A1" s="172" t="s">
        <v>108</v>
      </c>
      <c r="B1" s="172"/>
      <c r="C1" s="172"/>
      <c r="D1" s="172"/>
      <c r="E1" s="172"/>
      <c r="F1" s="172"/>
      <c r="G1" s="172"/>
    </row>
    <row r="2" spans="1:11" s="30" customFormat="1" ht="15.75" customHeight="1" thickBot="1" x14ac:dyDescent="0.25">
      <c r="A2" s="173" t="s">
        <v>102</v>
      </c>
      <c r="B2" s="83"/>
      <c r="C2" s="210" t="s">
        <v>109</v>
      </c>
      <c r="D2" s="211"/>
      <c r="E2" s="210" t="s">
        <v>110</v>
      </c>
      <c r="F2" s="211"/>
      <c r="G2" s="84"/>
    </row>
    <row r="3" spans="1:11" s="30" customFormat="1" ht="45.75" thickBot="1" x14ac:dyDescent="0.25">
      <c r="A3" s="174"/>
      <c r="B3" s="98" t="s">
        <v>78</v>
      </c>
      <c r="C3" s="98" t="s">
        <v>111</v>
      </c>
      <c r="D3" s="98" t="s">
        <v>112</v>
      </c>
      <c r="E3" s="98" t="s">
        <v>113</v>
      </c>
      <c r="F3" s="98" t="s">
        <v>112</v>
      </c>
      <c r="G3" s="18" t="s">
        <v>114</v>
      </c>
    </row>
    <row r="4" spans="1:11" s="30" customFormat="1" x14ac:dyDescent="0.2">
      <c r="A4" s="21">
        <v>1</v>
      </c>
      <c r="B4" s="35" t="s">
        <v>96</v>
      </c>
      <c r="C4" s="36">
        <v>26.102340000000083</v>
      </c>
      <c r="D4" s="93">
        <v>1.7276892592178426E-2</v>
      </c>
      <c r="E4" s="37">
        <v>0</v>
      </c>
      <c r="F4" s="93">
        <v>0</v>
      </c>
      <c r="G4" s="38">
        <v>0</v>
      </c>
    </row>
    <row r="5" spans="1:11" s="30" customFormat="1" x14ac:dyDescent="0.2">
      <c r="A5" s="21">
        <v>2</v>
      </c>
      <c r="B5" s="35" t="s">
        <v>95</v>
      </c>
      <c r="C5" s="36">
        <v>11.432239999999991</v>
      </c>
      <c r="D5" s="93">
        <v>1.2574737515539841E-2</v>
      </c>
      <c r="E5" s="37">
        <v>0</v>
      </c>
      <c r="F5" s="93">
        <v>0</v>
      </c>
      <c r="G5" s="38">
        <v>0</v>
      </c>
    </row>
    <row r="6" spans="1:11" s="30" customFormat="1" x14ac:dyDescent="0.2">
      <c r="A6" s="21">
        <v>3</v>
      </c>
      <c r="B6" s="35" t="s">
        <v>97</v>
      </c>
      <c r="C6" s="36" t="s">
        <v>135</v>
      </c>
      <c r="D6" s="93" t="s">
        <v>135</v>
      </c>
      <c r="E6" s="37" t="s">
        <v>135</v>
      </c>
      <c r="F6" s="93" t="s">
        <v>135</v>
      </c>
      <c r="G6" s="38" t="s">
        <v>135</v>
      </c>
    </row>
    <row r="7" spans="1:11" s="30" customFormat="1" ht="15.75" thickBot="1" x14ac:dyDescent="0.25">
      <c r="A7" s="105"/>
      <c r="B7" s="85" t="s">
        <v>65</v>
      </c>
      <c r="C7" s="106">
        <v>37.534580000000076</v>
      </c>
      <c r="D7" s="90">
        <v>1.5510367246030013E-2</v>
      </c>
      <c r="E7" s="87">
        <v>0</v>
      </c>
      <c r="F7" s="90">
        <v>0</v>
      </c>
      <c r="G7" s="88">
        <v>0</v>
      </c>
    </row>
    <row r="8" spans="1:11" s="30" customFormat="1" ht="15" customHeight="1" thickBot="1" x14ac:dyDescent="0.25">
      <c r="A8" s="178"/>
      <c r="B8" s="178"/>
      <c r="C8" s="178"/>
      <c r="D8" s="178"/>
      <c r="E8" s="178"/>
      <c r="F8" s="178"/>
      <c r="G8" s="178"/>
      <c r="H8" s="7"/>
      <c r="I8" s="7"/>
      <c r="J8" s="7"/>
      <c r="K8" s="7"/>
    </row>
    <row r="9" spans="1:11" s="30" customFormat="1" x14ac:dyDescent="0.2">
      <c r="D9" s="39"/>
    </row>
    <row r="10" spans="1:11" s="30" customFormat="1" x14ac:dyDescent="0.2">
      <c r="A10" s="28"/>
      <c r="D10" s="39"/>
    </row>
    <row r="11" spans="1:11" s="30" customFormat="1" x14ac:dyDescent="0.2">
      <c r="A11" s="28"/>
      <c r="D11" s="39"/>
    </row>
    <row r="12" spans="1:11" s="30" customFormat="1" x14ac:dyDescent="0.2">
      <c r="D12" s="39"/>
    </row>
    <row r="13" spans="1:11" s="30" customFormat="1" x14ac:dyDescent="0.2">
      <c r="D13" s="39"/>
    </row>
    <row r="14" spans="1:11" s="30" customFormat="1" x14ac:dyDescent="0.2">
      <c r="D14" s="39"/>
    </row>
    <row r="15" spans="1:11" s="30" customFormat="1" x14ac:dyDescent="0.2">
      <c r="D15" s="39"/>
    </row>
    <row r="16" spans="1:11" s="30" customFormat="1" x14ac:dyDescent="0.2">
      <c r="D16" s="39"/>
    </row>
    <row r="17" spans="4:9" s="30" customFormat="1" x14ac:dyDescent="0.2">
      <c r="D17" s="39"/>
    </row>
    <row r="18" spans="4:9" s="30" customFormat="1" x14ac:dyDescent="0.2">
      <c r="D18" s="39"/>
    </row>
    <row r="19" spans="4:9" s="30" customFormat="1" x14ac:dyDescent="0.2">
      <c r="D19" s="39"/>
    </row>
    <row r="20" spans="4:9" s="30" customFormat="1" x14ac:dyDescent="0.2">
      <c r="D20" s="39"/>
    </row>
    <row r="21" spans="4:9" s="30" customFormat="1" x14ac:dyDescent="0.2">
      <c r="D21" s="39"/>
    </row>
    <row r="22" spans="4:9" s="30" customFormat="1" x14ac:dyDescent="0.2">
      <c r="D22" s="39"/>
    </row>
    <row r="23" spans="4:9" s="30" customFormat="1" x14ac:dyDescent="0.2">
      <c r="D23" s="39"/>
    </row>
    <row r="24" spans="4:9" s="30" customFormat="1" x14ac:dyDescent="0.2">
      <c r="D24" s="39"/>
    </row>
    <row r="25" spans="4:9" s="30" customFormat="1" x14ac:dyDescent="0.2">
      <c r="D25" s="39"/>
    </row>
    <row r="26" spans="4:9" s="30" customFormat="1" x14ac:dyDescent="0.2">
      <c r="D26" s="39"/>
    </row>
    <row r="27" spans="4:9" s="30" customFormat="1" x14ac:dyDescent="0.2">
      <c r="D27" s="39"/>
    </row>
    <row r="28" spans="4:9" s="30" customFormat="1" x14ac:dyDescent="0.2">
      <c r="D28" s="39"/>
    </row>
    <row r="29" spans="4:9" s="30" customFormat="1" x14ac:dyDescent="0.2"/>
    <row r="30" spans="4:9" s="30" customFormat="1" x14ac:dyDescent="0.2"/>
    <row r="31" spans="4:9" s="30" customFormat="1" x14ac:dyDescent="0.2">
      <c r="H31" s="22"/>
      <c r="I31" s="22"/>
    </row>
    <row r="34" spans="1:5" ht="30.75" thickBot="1" x14ac:dyDescent="0.25">
      <c r="B34" s="164" t="s">
        <v>78</v>
      </c>
      <c r="C34" s="98" t="s">
        <v>115</v>
      </c>
      <c r="D34" s="98" t="s">
        <v>116</v>
      </c>
      <c r="E34" s="34" t="s">
        <v>117</v>
      </c>
    </row>
    <row r="35" spans="1:5" x14ac:dyDescent="0.2">
      <c r="A35" s="22">
        <v>1</v>
      </c>
      <c r="B35" s="35" t="str">
        <f t="shared" ref="B35:D36" si="0">B4</f>
        <v>Zbalansovanyi Fond Parytet</v>
      </c>
      <c r="C35" s="110">
        <f t="shared" si="0"/>
        <v>26.102340000000083</v>
      </c>
      <c r="D35" s="93">
        <f t="shared" si="0"/>
        <v>1.7276892592178426E-2</v>
      </c>
      <c r="E35" s="111">
        <f>G4</f>
        <v>0</v>
      </c>
    </row>
    <row r="36" spans="1:5" x14ac:dyDescent="0.2">
      <c r="A36" s="22">
        <v>2</v>
      </c>
      <c r="B36" s="35" t="str">
        <f t="shared" si="0"/>
        <v>ТАSК Ukrainskyi Kapital</v>
      </c>
      <c r="C36" s="110">
        <f t="shared" si="0"/>
        <v>11.432239999999991</v>
      </c>
      <c r="D36" s="93">
        <f t="shared" si="0"/>
        <v>1.2574737515539841E-2</v>
      </c>
      <c r="E36" s="111">
        <f>G5</f>
        <v>0</v>
      </c>
    </row>
    <row r="37" spans="1:5" x14ac:dyDescent="0.2">
      <c r="B37" s="35"/>
      <c r="C37" s="110"/>
      <c r="D37" s="93"/>
      <c r="E37" s="111"/>
    </row>
  </sheetData>
  <mergeCells count="5">
    <mergeCell ref="A8:G8"/>
    <mergeCell ref="A2:A3"/>
    <mergeCell ref="A1:G1"/>
    <mergeCell ref="C2:D2"/>
    <mergeCell ref="E2:F2"/>
  </mergeCells>
  <phoneticPr fontId="12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D23"/>
  <sheetViews>
    <sheetView zoomScale="60" zoomScaleNormal="60" workbookViewId="0">
      <selection activeCell="A21" sqref="A21"/>
    </sheetView>
  </sheetViews>
  <sheetFormatPr defaultRowHeight="12.75" x14ac:dyDescent="0.2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 x14ac:dyDescent="0.25">
      <c r="A1" s="62" t="s">
        <v>78</v>
      </c>
      <c r="B1" s="63" t="s">
        <v>94</v>
      </c>
      <c r="C1" s="10"/>
      <c r="D1" s="10"/>
    </row>
    <row r="2" spans="1:4" ht="14.25" x14ac:dyDescent="0.2">
      <c r="A2" s="26" t="s">
        <v>95</v>
      </c>
      <c r="B2" s="130">
        <v>1.2574737515510304E-2</v>
      </c>
      <c r="C2" s="10"/>
      <c r="D2" s="10"/>
    </row>
    <row r="3" spans="1:4" ht="14.25" x14ac:dyDescent="0.2">
      <c r="A3" s="26" t="s">
        <v>96</v>
      </c>
      <c r="B3" s="130">
        <v>1.7276892592237969E-2</v>
      </c>
      <c r="C3" s="10"/>
      <c r="D3" s="10"/>
    </row>
    <row r="4" spans="1:4" ht="14.25" x14ac:dyDescent="0.2">
      <c r="A4" s="190" t="s">
        <v>89</v>
      </c>
      <c r="B4" s="131">
        <v>1.4925815053874136E-2</v>
      </c>
      <c r="C4" s="10"/>
      <c r="D4" s="10"/>
    </row>
    <row r="5" spans="1:4" ht="14.25" x14ac:dyDescent="0.2">
      <c r="A5" s="190" t="s">
        <v>17</v>
      </c>
      <c r="B5" s="131">
        <v>4.8836763432258623E-2</v>
      </c>
      <c r="C5" s="10"/>
      <c r="D5" s="10"/>
    </row>
    <row r="6" spans="1:4" ht="14.25" x14ac:dyDescent="0.2">
      <c r="A6" s="190" t="s">
        <v>16</v>
      </c>
      <c r="B6" s="131">
        <v>4.6460481099656281E-2</v>
      </c>
      <c r="C6" s="10"/>
      <c r="D6" s="10"/>
    </row>
    <row r="7" spans="1:4" ht="14.25" x14ac:dyDescent="0.2">
      <c r="A7" s="190" t="s">
        <v>90</v>
      </c>
      <c r="B7" s="131">
        <v>-1.9467471393649904E-2</v>
      </c>
      <c r="C7" s="10"/>
      <c r="D7" s="10"/>
    </row>
    <row r="8" spans="1:4" ht="14.25" x14ac:dyDescent="0.2">
      <c r="A8" s="190" t="s">
        <v>91</v>
      </c>
      <c r="B8" s="131">
        <v>-1.2500068714135448E-2</v>
      </c>
      <c r="C8" s="10"/>
      <c r="D8" s="10"/>
    </row>
    <row r="9" spans="1:4" ht="14.25" x14ac:dyDescent="0.2">
      <c r="A9" s="190" t="s">
        <v>92</v>
      </c>
      <c r="B9" s="131">
        <v>1.0739726027397261E-2</v>
      </c>
      <c r="C9" s="10"/>
      <c r="D9" s="10"/>
    </row>
    <row r="10" spans="1:4" ht="15" thickBot="1" x14ac:dyDescent="0.25">
      <c r="A10" s="212" t="s">
        <v>93</v>
      </c>
      <c r="B10" s="132">
        <v>3.3191743370453386E-2</v>
      </c>
      <c r="C10" s="10"/>
      <c r="D10" s="10"/>
    </row>
    <row r="11" spans="1:4" x14ac:dyDescent="0.2">
      <c r="B11" s="10"/>
      <c r="C11" s="10"/>
      <c r="D11" s="10"/>
    </row>
    <row r="12" spans="1:4" ht="14.25" x14ac:dyDescent="0.2">
      <c r="A12" s="50"/>
      <c r="B12" s="51"/>
      <c r="C12" s="10"/>
      <c r="D12" s="10"/>
    </row>
    <row r="13" spans="1:4" ht="14.25" x14ac:dyDescent="0.2">
      <c r="A13" s="50"/>
      <c r="B13" s="51"/>
      <c r="C13" s="10"/>
      <c r="D13" s="10"/>
    </row>
    <row r="14" spans="1:4" ht="14.25" x14ac:dyDescent="0.2">
      <c r="A14" s="50"/>
      <c r="B14" s="51"/>
      <c r="C14" s="10"/>
      <c r="D14" s="10"/>
    </row>
    <row r="15" spans="1:4" ht="14.25" x14ac:dyDescent="0.2">
      <c r="A15" s="50"/>
      <c r="B15" s="51"/>
      <c r="C15" s="10"/>
      <c r="D15" s="10"/>
    </row>
    <row r="16" spans="1:4" ht="14.25" x14ac:dyDescent="0.2">
      <c r="A16" s="50"/>
      <c r="B16" s="51"/>
      <c r="C16" s="10"/>
      <c r="D16" s="10"/>
    </row>
    <row r="17" spans="1:2" x14ac:dyDescent="0.2">
      <c r="B17" s="10"/>
    </row>
    <row r="21" spans="1:2" x14ac:dyDescent="0.2">
      <c r="A21" s="7"/>
      <c r="B21" s="8"/>
    </row>
    <row r="22" spans="1:2" x14ac:dyDescent="0.2">
      <c r="B22" s="8"/>
    </row>
    <row r="23" spans="1:2" x14ac:dyDescent="0.2">
      <c r="B23" s="8"/>
    </row>
  </sheetData>
  <autoFilter ref="A1:B1"/>
  <phoneticPr fontId="12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13</vt:i4>
      </vt:variant>
    </vt:vector>
  </HeadingPairs>
  <TitlesOfParts>
    <vt:vector size="13" baseType="lpstr">
      <vt:lpstr>IDX + ROR</vt:lpstr>
      <vt:lpstr>O_NAV</vt:lpstr>
      <vt:lpstr>O_ROR</vt:lpstr>
      <vt:lpstr> O_dynamics NAV</vt:lpstr>
      <vt:lpstr>O_diagram(ROR)</vt:lpstr>
      <vt:lpstr>І_NAV</vt:lpstr>
      <vt:lpstr>І_ROR</vt:lpstr>
      <vt:lpstr>І_dynamics NAV</vt:lpstr>
      <vt:lpstr>І_diagram(ROR)</vt:lpstr>
      <vt:lpstr>C_NAV</vt:lpstr>
      <vt:lpstr>C_ROR</vt:lpstr>
      <vt:lpstr>C_dynamics NAV</vt:lpstr>
      <vt:lpstr>C_diagram(ROR)</vt:lpstr>
    </vt:vector>
  </TitlesOfParts>
  <Company>UAIB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Никита</cp:lastModifiedBy>
  <dcterms:created xsi:type="dcterms:W3CDTF">2010-05-19T12:57:40Z</dcterms:created>
  <dcterms:modified xsi:type="dcterms:W3CDTF">2020-03-15T15:11:32Z</dcterms:modified>
</cp:coreProperties>
</file>