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760" tabRatio="904" activeTab="0"/>
  </bookViews>
  <sheets>
    <sheet name="Ind+RoR" sheetId="1" r:id="rId1"/>
    <sheet name="O_NAV" sheetId="2" r:id="rId2"/>
    <sheet name="O_RoR" sheetId="3" r:id="rId3"/>
    <sheet name="O_Dynamics NAV" sheetId="4" r:id="rId4"/>
    <sheet name="O_Diagram (RoR)" sheetId="5" r:id="rId5"/>
    <sheet name="І_NAV" sheetId="6" r:id="rId6"/>
    <sheet name="І_RoR" sheetId="7" r:id="rId7"/>
    <sheet name="І_Dynamics NAV" sheetId="8" r:id="rId8"/>
    <sheet name="І_Diagram (RoR)" sheetId="9" r:id="rId9"/>
    <sheet name="C_NAV" sheetId="10" r:id="rId10"/>
    <sheet name="C_RoR" sheetId="11" r:id="rId11"/>
    <sheet name="C_Dynamics NAV" sheetId="12" r:id="rId12"/>
    <sheet name="C_Diagram (RoR)" sheetId="13" r:id="rId13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12" hidden="1">'C_Diagram (RoR)'!$A$1:$B$1</definedName>
    <definedName name="_xlnm._FilterDatabase" localSheetId="0" hidden="1">'Ind+RoR'!$A$22:$C$22</definedName>
    <definedName name="_xlnm._FilterDatabase" localSheetId="4" hidden="1">'O_Diagram (RoR)'!$A$1:$B$1</definedName>
    <definedName name="_xlnm._FilterDatabase" localSheetId="8" hidden="1">'І_Diagram (RoR)'!$A$1:$B$1</definedName>
    <definedName name="cevv">#REF!</definedName>
    <definedName name="_xlnm.Print_Area" localSheetId="1">'O_NAV'!#REF!</definedName>
  </definedNames>
  <calcPr fullCalcOnLoad="1"/>
</workbook>
</file>

<file path=xl/sharedStrings.xml><?xml version="1.0" encoding="utf-8"?>
<sst xmlns="http://schemas.openxmlformats.org/spreadsheetml/2006/main" count="347" uniqueCount="125">
  <si>
    <t>н.д.</t>
  </si>
  <si>
    <t>http://www.task.ua/</t>
  </si>
  <si>
    <t>х</t>
  </si>
  <si>
    <t>http://www.altus.ua/</t>
  </si>
  <si>
    <t>http://www.kinto.com/</t>
  </si>
  <si>
    <t>http://am.artcapital.ua/</t>
  </si>
  <si>
    <t>http://univer.ua/</t>
  </si>
  <si>
    <t>http://www.am.eavex.com.ua/</t>
  </si>
  <si>
    <t>http://otpcapital.com.ua/</t>
  </si>
  <si>
    <t>http://ozoncap.com/</t>
  </si>
  <si>
    <t>http://www.vseswit.com.ua/</t>
  </si>
  <si>
    <t>Rate of Return</t>
  </si>
  <si>
    <t>Period</t>
  </si>
  <si>
    <t>PFTS Index</t>
  </si>
  <si>
    <t>UX Index</t>
  </si>
  <si>
    <t>Open-Ended CII</t>
  </si>
  <si>
    <t>Interval CII</t>
  </si>
  <si>
    <t>Closed-End CII</t>
  </si>
  <si>
    <t>December '23</t>
  </si>
  <si>
    <t>January '24</t>
  </si>
  <si>
    <t>YTD</t>
  </si>
  <si>
    <t>Monthly change</t>
  </si>
  <si>
    <t>YTD change</t>
  </si>
  <si>
    <t>Index</t>
  </si>
  <si>
    <t>HANG SENG (Hong-Kong)</t>
  </si>
  <si>
    <t>SHANGHAI SE COMPOSITE (China)</t>
  </si>
  <si>
    <t>WIG20 (Poland)</t>
  </si>
  <si>
    <t>FTSE 100  (UK)</t>
  </si>
  <si>
    <t>DAX (Germany)</t>
  </si>
  <si>
    <t>DJI (USA)</t>
  </si>
  <si>
    <t>CAC 40 (France)</t>
  </si>
  <si>
    <t>S&amp;P 500 (USA)</t>
  </si>
  <si>
    <t>NIKKEI 225 (Japan)</t>
  </si>
  <si>
    <t>no data</t>
  </si>
  <si>
    <t>Open-Ended CIIs. Ranking by NAV</t>
  </si>
  <si>
    <t>No.</t>
  </si>
  <si>
    <t>Name*</t>
  </si>
  <si>
    <t>NAV, UAH</t>
  </si>
  <si>
    <t>Number of IC in circulation</t>
  </si>
  <si>
    <t>NAV per one IC, UAH</t>
  </si>
  <si>
    <t>IC nominal, UAH</t>
  </si>
  <si>
    <t>AMC</t>
  </si>
  <si>
    <t>AMC official site</t>
  </si>
  <si>
    <t>Total</t>
  </si>
  <si>
    <t>(*) All funds are diversified unit funds.</t>
  </si>
  <si>
    <t>Others</t>
  </si>
  <si>
    <t>ОТP Klasychnyi</t>
  </si>
  <si>
    <t>КІNТО-Кlasychnyi</t>
  </si>
  <si>
    <t>ОТP Fond Aktsii</t>
  </si>
  <si>
    <t>UNIVER.UA/Yaroslav Mudryi: Fond Aktsii</t>
  </si>
  <si>
    <t>UNIVER.UA/Мykhailo Hrushevskyi: Fond Derzhavnykh Paperiv</t>
  </si>
  <si>
    <t>Altus – Depozyt</t>
  </si>
  <si>
    <t>Altus – Zbalansovanyi</t>
  </si>
  <si>
    <t>KINTO-Kaznacheiskyi</t>
  </si>
  <si>
    <t>Sofiivskyi</t>
  </si>
  <si>
    <t>VSI</t>
  </si>
  <si>
    <t>UNIVER.UA/Taras Shevchenko: Fond Zaoshchadzhen</t>
  </si>
  <si>
    <t>UNIVER.UA/Volodymyr Velykyi: Fond Zbalansovanyi</t>
  </si>
  <si>
    <t>КІNTO-Ekviti</t>
  </si>
  <si>
    <t>ТАSK Resurs</t>
  </si>
  <si>
    <t>Nadbannia</t>
  </si>
  <si>
    <t>Arhentum</t>
  </si>
  <si>
    <t>LLC AMC "OTP Kapital"</t>
  </si>
  <si>
    <t>PrJSC “KINTO”</t>
  </si>
  <si>
    <t>LLC AMC “Univer Menedzhment”</t>
  </si>
  <si>
    <t>LLC AMC "Altus Assets Aktivitis"</t>
  </si>
  <si>
    <t>LLC AMC "Altus Essets Aktivitis"</t>
  </si>
  <si>
    <t>LLC AMC "IVEKS ESSET MENEDZHMENT"</t>
  </si>
  <si>
    <t>LLC  AMC "Vsesvit"</t>
  </si>
  <si>
    <t>LLC AMC "TASK-Invest"</t>
  </si>
  <si>
    <t>LLC AMC “ART-KAPITAL Menedzhment”</t>
  </si>
  <si>
    <t>LLC AMC "OZON"</t>
  </si>
  <si>
    <t>Rate of Return of Open-Ended CIIs. Ranking by Date of Reaching Compliance with Standard</t>
  </si>
  <si>
    <t>Rate of Return on Investment Certificates</t>
  </si>
  <si>
    <t>Fund</t>
  </si>
  <si>
    <t>Registration date</t>
  </si>
  <si>
    <t>Date of reaching compliance with standards</t>
  </si>
  <si>
    <t>1 month</t>
  </si>
  <si>
    <t>3 months</t>
  </si>
  <si>
    <t>6 months</t>
  </si>
  <si>
    <t>Since fund's inception</t>
  </si>
  <si>
    <t>Since fund's inception, % per annum (average)*</t>
  </si>
  <si>
    <t>1 month (YTD)</t>
  </si>
  <si>
    <t>1 year</t>
  </si>
  <si>
    <t>Average</t>
  </si>
  <si>
    <t>*The indicator "since the fund's inception, % per annum (average)" is calculated based on compound interest formula.</t>
  </si>
  <si>
    <t>Dynamics of Open-Ended CIIs.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</si>
  <si>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</si>
  <si>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</si>
  <si>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</si>
  <si>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</si>
  <si>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</si>
  <si>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Change, units</t>
  </si>
  <si>
    <t>Net inflow/ outflow of capital during the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</si>
  <si>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</si>
  <si>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</si>
  <si>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</si>
  <si>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</si>
  <si>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</si>
  <si>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</si>
  <si>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</si>
  <si>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</si>
  <si>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</si>
  <si>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CIIs. Ranking by NAV</t>
  </si>
  <si>
    <t>Form</t>
  </si>
  <si>
    <t>Type</t>
  </si>
  <si>
    <t>ТАSK Ukrainskyi Kapital</t>
  </si>
  <si>
    <t>unit</t>
  </si>
  <si>
    <t>spec.</t>
  </si>
  <si>
    <t>LLC AMC  "ТАSК-Іnvest"</t>
  </si>
  <si>
    <t>Rate of Return of Interval CIIs. Ranking by Date of Reaching Compliance with Standards</t>
  </si>
  <si>
    <t>*The indicator "since the fund's inception, % per annum (average)" is calculated based on compound interest formula..</t>
  </si>
  <si>
    <t>Dynamics of Interval CIIs. Ranking by Net Inflow</t>
  </si>
  <si>
    <t>Net inflow/ outflow of capital during month, UAH, k</t>
  </si>
  <si>
    <t>Closed-End CIIs. Ranking by NAV</t>
  </si>
  <si>
    <t>Number of securities in circulation</t>
  </si>
  <si>
    <t>NAV per one security, UAH</t>
  </si>
  <si>
    <t>Security nominal, UAH</t>
  </si>
  <si>
    <t xml:space="preserve"> KINTO-Hold</t>
  </si>
  <si>
    <t>Іndeks Ukrainskoi Birzhi</t>
  </si>
  <si>
    <t>non-diversified</t>
  </si>
  <si>
    <t>spec.bank met.</t>
  </si>
  <si>
    <t>Rate of Return of Closed-End CIIs. Ranking by Date of Reaching Compliance with Standards</t>
  </si>
  <si>
    <t>Dynamics of Closed-End CIIs. Ranking by Net Inflow</t>
  </si>
  <si>
    <t>Number of Securities in Circulation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</si>
</sst>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%"/>
    <numFmt numFmtId="189" formatCode="dd/mm/yy;@"/>
    <numFmt numFmtId="190" formatCode="#,##0.00&quot; грн.&quot;;\-#,##0.00&quot; грн.&quot;"/>
    <numFmt numFmtId="191" formatCode="#,##0.00\ &quot;грн.&quot;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4"/>
      <color indexed="21"/>
      <name val="Arial"/>
      <family val="2"/>
    </font>
    <font>
      <b/>
      <sz val="14"/>
      <color indexed="10"/>
      <name val="Arial"/>
      <family val="2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.75"/>
      <color indexed="48"/>
      <name val="Arial Cyr"/>
      <family val="0"/>
    </font>
    <font>
      <b/>
      <sz val="8"/>
      <color indexed="12"/>
      <name val="Arial Cyr"/>
      <family val="0"/>
    </font>
    <font>
      <b/>
      <sz val="8.75"/>
      <color indexed="17"/>
      <name val="Arial Cyr"/>
      <family val="0"/>
    </font>
    <font>
      <b/>
      <sz val="8"/>
      <color indexed="17"/>
      <name val="Arial Cyr"/>
      <family val="0"/>
    </font>
    <font>
      <b/>
      <sz val="8.75"/>
      <color indexed="20"/>
      <name val="Arial Cyr"/>
      <family val="0"/>
    </font>
    <font>
      <b/>
      <sz val="8"/>
      <color indexed="20"/>
      <name val="Arial Cyr"/>
      <family val="0"/>
    </font>
    <font>
      <b/>
      <sz val="9.5"/>
      <color indexed="23"/>
      <name val="Arial Cyr"/>
      <family val="0"/>
    </font>
    <font>
      <b/>
      <sz val="8"/>
      <color indexed="23"/>
      <name val="Arial Cyr"/>
      <family val="0"/>
    </font>
    <font>
      <b/>
      <sz val="8.75"/>
      <color indexed="18"/>
      <name val="Arial Cyr"/>
      <family val="0"/>
    </font>
    <font>
      <b/>
      <sz val="8"/>
      <color indexed="18"/>
      <name val="Arial Cyr"/>
      <family val="0"/>
    </font>
    <font>
      <b/>
      <i/>
      <sz val="11"/>
      <color indexed="8"/>
      <name val="Arial Cyr"/>
      <family val="0"/>
    </font>
    <font>
      <b/>
      <i/>
      <sz val="11.5"/>
      <color indexed="8"/>
      <name val="Arial Cyr"/>
      <family val="0"/>
    </font>
    <font>
      <b/>
      <sz val="10.1"/>
      <color indexed="8"/>
      <name val="Arial Cyr"/>
      <family val="0"/>
    </font>
    <font>
      <sz val="9.5"/>
      <color indexed="8"/>
      <name val="Arial Cyr"/>
      <family val="0"/>
    </font>
    <font>
      <b/>
      <sz val="11"/>
      <color indexed="63"/>
      <name val="Arial Cyr"/>
      <family val="0"/>
    </font>
    <font>
      <sz val="11"/>
      <color indexed="63"/>
      <name val="Arial Cyr"/>
      <family val="0"/>
    </font>
    <font>
      <sz val="10"/>
      <color indexed="63"/>
      <name val="Arial Cyr"/>
      <family val="0"/>
    </font>
    <font>
      <b/>
      <i/>
      <sz val="12"/>
      <color indexed="8"/>
      <name val="Arial Cyr"/>
      <family val="0"/>
    </font>
    <font>
      <sz val="11.75"/>
      <color indexed="8"/>
      <name val="Arial Cyr"/>
      <family val="0"/>
    </font>
    <font>
      <sz val="9"/>
      <color indexed="23"/>
      <name val="Arial Cyr"/>
      <family val="0"/>
    </font>
    <font>
      <sz val="10"/>
      <color indexed="23"/>
      <name val="Arial Cyr"/>
      <family val="0"/>
    </font>
    <font>
      <sz val="10"/>
      <color indexed="55"/>
      <name val="Arial Cyr"/>
      <family val="0"/>
    </font>
    <font>
      <b/>
      <i/>
      <sz val="14"/>
      <color indexed="8"/>
      <name val="Arial Cyr"/>
      <family val="0"/>
    </font>
    <font>
      <sz val="8.75"/>
      <color indexed="8"/>
      <name val="Arial Cyr"/>
      <family val="0"/>
    </font>
    <font>
      <sz val="9.5"/>
      <color indexed="55"/>
      <name val="Arial Cyr"/>
      <family val="0"/>
    </font>
    <font>
      <sz val="9.5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48"/>
      <name val="Arial"/>
      <family val="2"/>
    </font>
    <font>
      <b/>
      <i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1.95"/>
      <color indexed="8"/>
      <name val="Arial"/>
      <family val="2"/>
    </font>
    <font>
      <b/>
      <sz val="10.1"/>
      <color indexed="8"/>
      <name val="Arial"/>
      <family val="2"/>
    </font>
    <font>
      <b/>
      <sz val="10"/>
      <color indexed="63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medium">
        <color indexed="21"/>
      </top>
      <bottom style="dotted">
        <color indexed="2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 style="medium">
        <color indexed="21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10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 style="dotted">
        <color indexed="23"/>
      </right>
      <top style="dotted">
        <color indexed="23"/>
      </top>
      <bottom style="thin"/>
    </border>
    <border>
      <left style="dotted">
        <color indexed="23"/>
      </left>
      <right>
        <color indexed="63"/>
      </right>
      <top style="dotted">
        <color indexed="23"/>
      </top>
      <bottom style="thin"/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2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/>
    </border>
    <border>
      <left style="dotted">
        <color indexed="23"/>
      </left>
      <right/>
      <top style="medium">
        <color indexed="21"/>
      </top>
      <bottom/>
    </border>
    <border>
      <left style="dotted">
        <color indexed="23"/>
      </left>
      <right style="dotted">
        <color indexed="23"/>
      </right>
      <top/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/>
      <top/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23"/>
      </right>
      <top>
        <color indexed="63"/>
      </top>
      <bottom style="medium"/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/>
      <right style="dotted">
        <color indexed="23"/>
      </right>
      <top/>
      <bottom style="medium">
        <color indexed="21"/>
      </bottom>
    </border>
    <border>
      <left/>
      <right/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/>
    </border>
    <border>
      <left/>
      <right/>
      <top/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 style="dotted">
        <color indexed="23"/>
      </right>
      <top style="medium">
        <color indexed="21"/>
      </top>
      <bottom style="medium">
        <color indexed="21"/>
      </bottom>
    </border>
    <border>
      <left/>
      <right/>
      <top style="medium">
        <color indexed="21"/>
      </top>
      <bottom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/>
      <right style="dotted">
        <color indexed="23"/>
      </right>
      <top style="medium">
        <color indexed="21"/>
      </top>
      <bottom>
        <color indexed="63"/>
      </bottom>
    </border>
    <border>
      <left/>
      <right style="dotted">
        <color indexed="2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6" borderId="0" applyNumberFormat="0" applyBorder="0" applyAlignment="0" applyProtection="0"/>
    <xf numFmtId="0" fontId="41" fillId="9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3" borderId="0" applyNumberFormat="0" applyBorder="0" applyAlignment="0" applyProtection="0"/>
    <xf numFmtId="0" fontId="33" fillId="7" borderId="1" applyNumberFormat="0" applyAlignment="0" applyProtection="0"/>
    <xf numFmtId="0" fontId="34" fillId="14" borderId="2" applyNumberFormat="0" applyAlignment="0" applyProtection="0"/>
    <xf numFmtId="0" fontId="35" fillId="1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15" borderId="7" applyNumberFormat="0" applyAlignment="0" applyProtection="0"/>
    <xf numFmtId="0" fontId="26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10" fontId="8" fillId="0" borderId="0" xfId="64" applyNumberFormat="1" applyFont="1" applyFill="1" applyBorder="1" applyAlignment="1">
      <alignment horizontal="right" vertical="center"/>
    </xf>
    <xf numFmtId="10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3" fontId="9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0" fontId="16" fillId="0" borderId="11" xfId="56" applyFont="1" applyFill="1" applyBorder="1" applyAlignment="1">
      <alignment vertical="center" wrapText="1"/>
      <protection/>
    </xf>
    <xf numFmtId="10" fontId="16" fillId="0" borderId="12" xfId="57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left" vertical="center" wrapText="1" shrinkToFit="1"/>
    </xf>
    <xf numFmtId="4" fontId="9" fillId="0" borderId="14" xfId="0" applyNumberFormat="1" applyFont="1" applyFill="1" applyBorder="1" applyAlignment="1">
      <alignment horizontal="right" vertical="center" indent="1"/>
    </xf>
    <xf numFmtId="3" fontId="9" fillId="0" borderId="14" xfId="0" applyNumberFormat="1" applyFont="1" applyFill="1" applyBorder="1" applyAlignment="1">
      <alignment horizontal="right" vertical="center" indent="1"/>
    </xf>
    <xf numFmtId="4" fontId="9" fillId="0" borderId="15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 indent="1"/>
    </xf>
    <xf numFmtId="0" fontId="10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 indent="1"/>
    </xf>
    <xf numFmtId="14" fontId="9" fillId="0" borderId="0" xfId="0" applyNumberFormat="1" applyFont="1" applyFill="1" applyBorder="1" applyAlignment="1">
      <alignment horizontal="center"/>
    </xf>
    <xf numFmtId="0" fontId="18" fillId="0" borderId="0" xfId="42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vertical="center"/>
    </xf>
    <xf numFmtId="0" fontId="16" fillId="0" borderId="0" xfId="56" applyFont="1" applyFill="1" applyBorder="1" applyAlignment="1">
      <alignment vertical="center" wrapText="1"/>
      <protection/>
    </xf>
    <xf numFmtId="10" fontId="16" fillId="0" borderId="0" xfId="57" applyNumberFormat="1" applyFont="1" applyFill="1" applyBorder="1" applyAlignment="1">
      <alignment horizontal="center" vertical="center" wrapText="1"/>
      <protection/>
    </xf>
    <xf numFmtId="4" fontId="22" fillId="0" borderId="17" xfId="0" applyNumberFormat="1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10" fontId="16" fillId="0" borderId="21" xfId="57" applyNumberFormat="1" applyFont="1" applyFill="1" applyBorder="1" applyAlignment="1">
      <alignment horizontal="center" vertical="center" wrapText="1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4" fontId="22" fillId="0" borderId="0" xfId="0" applyNumberFormat="1" applyFont="1" applyFill="1" applyBorder="1" applyAlignment="1">
      <alignment horizontal="right" vertical="center" indent="1"/>
    </xf>
    <xf numFmtId="10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190" fontId="2" fillId="0" borderId="0" xfId="53" applyNumberFormat="1" applyFont="1" applyFill="1" applyBorder="1" applyAlignment="1">
      <alignment horizontal="right" wrapText="1"/>
      <protection/>
    </xf>
    <xf numFmtId="0" fontId="9" fillId="0" borderId="0" xfId="0" applyFont="1" applyBorder="1" applyAlignment="1">
      <alignment/>
    </xf>
    <xf numFmtId="0" fontId="16" fillId="0" borderId="23" xfId="56" applyFont="1" applyFill="1" applyBorder="1" applyAlignment="1">
      <alignment vertical="center" wrapText="1"/>
      <protection/>
    </xf>
    <xf numFmtId="10" fontId="16" fillId="0" borderId="24" xfId="57" applyNumberFormat="1" applyFont="1" applyFill="1" applyBorder="1" applyAlignment="1">
      <alignment horizontal="center" vertical="center" wrapText="1"/>
      <protection/>
    </xf>
    <xf numFmtId="10" fontId="16" fillId="0" borderId="25" xfId="57" applyNumberFormat="1" applyFont="1" applyFill="1" applyBorder="1" applyAlignment="1">
      <alignment horizontal="center" vertical="center" wrapText="1"/>
      <protection/>
    </xf>
    <xf numFmtId="0" fontId="16" fillId="0" borderId="12" xfId="54" applyFont="1" applyFill="1" applyBorder="1" applyAlignment="1">
      <alignment vertical="center" wrapText="1"/>
      <protection/>
    </xf>
    <xf numFmtId="4" fontId="16" fillId="0" borderId="12" xfId="54" applyNumberFormat="1" applyFont="1" applyFill="1" applyBorder="1" applyAlignment="1">
      <alignment horizontal="right" vertical="center" wrapText="1" indent="1"/>
      <protection/>
    </xf>
    <xf numFmtId="3" fontId="16" fillId="0" borderId="12" xfId="54" applyNumberFormat="1" applyFont="1" applyFill="1" applyBorder="1" applyAlignment="1">
      <alignment horizontal="right" vertical="center" wrapText="1" indent="1"/>
      <protection/>
    </xf>
    <xf numFmtId="0" fontId="17" fillId="0" borderId="21" xfId="42" applyFont="1" applyFill="1" applyBorder="1" applyAlignment="1" applyProtection="1">
      <alignment vertical="center" wrapText="1"/>
      <protection/>
    </xf>
    <xf numFmtId="0" fontId="16" fillId="0" borderId="26" xfId="56" applyFont="1" applyFill="1" applyBorder="1" applyAlignment="1">
      <alignment vertical="center" wrapText="1"/>
      <protection/>
    </xf>
    <xf numFmtId="10" fontId="16" fillId="0" borderId="27" xfId="57" applyNumberFormat="1" applyFont="1" applyFill="1" applyBorder="1" applyAlignment="1">
      <alignment horizontal="center" vertical="center" wrapText="1"/>
      <protection/>
    </xf>
    <xf numFmtId="0" fontId="9" fillId="0" borderId="28" xfId="0" applyFont="1" applyFill="1" applyBorder="1" applyAlignment="1">
      <alignment vertical="center"/>
    </xf>
    <xf numFmtId="0" fontId="10" fillId="0" borderId="29" xfId="0" applyFont="1" applyFill="1" applyBorder="1" applyAlignment="1">
      <alignment horizontal="center" vertical="center" wrapText="1" shrinkToFit="1"/>
    </xf>
    <xf numFmtId="4" fontId="10" fillId="0" borderId="30" xfId="0" applyNumberFormat="1" applyFont="1" applyFill="1" applyBorder="1" applyAlignment="1">
      <alignment horizontal="right" vertical="center" indent="1"/>
    </xf>
    <xf numFmtId="3" fontId="10" fillId="0" borderId="31" xfId="0" applyNumberFormat="1" applyFont="1" applyFill="1" applyBorder="1" applyAlignment="1">
      <alignment horizontal="right" vertical="center" indent="1"/>
    </xf>
    <xf numFmtId="4" fontId="10" fillId="0" borderId="32" xfId="0" applyNumberFormat="1" applyFont="1" applyFill="1" applyBorder="1" applyAlignment="1">
      <alignment horizontal="right" vertical="center" indent="1"/>
    </xf>
    <xf numFmtId="10" fontId="9" fillId="0" borderId="14" xfId="65" applyNumberFormat="1" applyFont="1" applyFill="1" applyBorder="1" applyAlignment="1">
      <alignment horizontal="right" vertical="center" indent="1"/>
    </xf>
    <xf numFmtId="10" fontId="10" fillId="0" borderId="17" xfId="0" applyNumberFormat="1" applyFont="1" applyFill="1" applyBorder="1" applyAlignment="1">
      <alignment horizontal="right" vertical="center" indent="1"/>
    </xf>
    <xf numFmtId="4" fontId="24" fillId="0" borderId="17" xfId="58" applyNumberFormat="1" applyFont="1" applyFill="1" applyBorder="1" applyAlignment="1">
      <alignment horizontal="right" vertical="center" wrapText="1" indent="1"/>
      <protection/>
    </xf>
    <xf numFmtId="3" fontId="24" fillId="0" borderId="17" xfId="58" applyNumberFormat="1" applyFont="1" applyFill="1" applyBorder="1" applyAlignment="1">
      <alignment horizontal="right" vertical="center" wrapText="1" indent="1"/>
      <protection/>
    </xf>
    <xf numFmtId="10" fontId="16" fillId="0" borderId="12" xfId="57" applyNumberFormat="1" applyFont="1" applyFill="1" applyBorder="1" applyAlignment="1">
      <alignment horizontal="right" vertical="center" wrapText="1" indent="1"/>
      <protection/>
    </xf>
    <xf numFmtId="0" fontId="5" fillId="0" borderId="0" xfId="0" applyFont="1" applyBorder="1" applyAlignment="1">
      <alignment horizontal="left" vertical="center"/>
    </xf>
    <xf numFmtId="0" fontId="9" fillId="0" borderId="33" xfId="0" applyFont="1" applyBorder="1" applyAlignment="1">
      <alignment vertical="center"/>
    </xf>
    <xf numFmtId="14" fontId="9" fillId="0" borderId="33" xfId="0" applyNumberFormat="1" applyFont="1" applyBorder="1" applyAlignment="1">
      <alignment horizontal="center" vertical="center"/>
    </xf>
    <xf numFmtId="14" fontId="9" fillId="0" borderId="34" xfId="0" applyNumberFormat="1" applyFont="1" applyBorder="1" applyAlignment="1">
      <alignment horizontal="center" vertical="center"/>
    </xf>
    <xf numFmtId="14" fontId="16" fillId="0" borderId="12" xfId="56" applyNumberFormat="1" applyFont="1" applyFill="1" applyBorder="1" applyAlignment="1">
      <alignment horizontal="center" vertical="center" wrapText="1"/>
      <protection/>
    </xf>
    <xf numFmtId="10" fontId="16" fillId="0" borderId="35" xfId="59" applyNumberFormat="1" applyFont="1" applyFill="1" applyBorder="1" applyAlignment="1">
      <alignment horizontal="right" vertical="center" wrapText="1" indent="1"/>
      <protection/>
    </xf>
    <xf numFmtId="10" fontId="9" fillId="0" borderId="0" xfId="0" applyNumberFormat="1" applyFont="1" applyFill="1" applyBorder="1" applyAlignment="1">
      <alignment horizontal="center" vertical="center"/>
    </xf>
    <xf numFmtId="4" fontId="16" fillId="0" borderId="12" xfId="54" applyNumberFormat="1" applyFont="1" applyFill="1" applyBorder="1" applyAlignment="1">
      <alignment horizontal="center" vertical="center" wrapText="1"/>
      <protection/>
    </xf>
    <xf numFmtId="3" fontId="16" fillId="0" borderId="12" xfId="54" applyNumberFormat="1" applyFont="1" applyFill="1" applyBorder="1" applyAlignment="1">
      <alignment horizontal="center" vertical="center" wrapText="1"/>
      <protection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36" xfId="0" applyNumberFormat="1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4" fontId="10" fillId="0" borderId="31" xfId="0" applyNumberFormat="1" applyFont="1" applyFill="1" applyBorder="1" applyAlignment="1">
      <alignment horizontal="right" vertical="center" indent="1"/>
    </xf>
    <xf numFmtId="0" fontId="9" fillId="0" borderId="37" xfId="0" applyFont="1" applyFill="1" applyBorder="1" applyAlignment="1">
      <alignment vertical="center"/>
    </xf>
    <xf numFmtId="4" fontId="10" fillId="0" borderId="25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vertical="center"/>
    </xf>
    <xf numFmtId="4" fontId="9" fillId="0" borderId="14" xfId="0" applyNumberFormat="1" applyFont="1" applyFill="1" applyBorder="1" applyAlignment="1">
      <alignment vertical="center"/>
    </xf>
    <xf numFmtId="10" fontId="9" fillId="0" borderId="38" xfId="0" applyNumberFormat="1" applyFont="1" applyBorder="1" applyAlignment="1">
      <alignment horizontal="right" vertical="center" indent="1"/>
    </xf>
    <xf numFmtId="10" fontId="9" fillId="0" borderId="21" xfId="0" applyNumberFormat="1" applyFont="1" applyBorder="1" applyAlignment="1">
      <alignment horizontal="right" vertical="center" indent="1"/>
    </xf>
    <xf numFmtId="10" fontId="0" fillId="0" borderId="38" xfId="0" applyNumberFormat="1" applyBorder="1" applyAlignment="1">
      <alignment horizontal="right" vertical="center" indent="1"/>
    </xf>
    <xf numFmtId="10" fontId="9" fillId="0" borderId="0" xfId="0" applyNumberFormat="1" applyFont="1" applyAlignment="1">
      <alignment horizontal="right" vertical="center" indent="1"/>
    </xf>
    <xf numFmtId="2" fontId="9" fillId="0" borderId="0" xfId="0" applyNumberFormat="1" applyFont="1" applyFill="1" applyBorder="1" applyAlignment="1">
      <alignment horizontal="right" vertical="center" indent="1"/>
    </xf>
    <xf numFmtId="10" fontId="9" fillId="0" borderId="0" xfId="0" applyNumberFormat="1" applyFont="1" applyFill="1" applyBorder="1" applyAlignment="1">
      <alignment horizontal="right" vertical="center" indent="1"/>
    </xf>
    <xf numFmtId="2" fontId="9" fillId="0" borderId="0" xfId="0" applyNumberFormat="1" applyFont="1" applyAlignment="1">
      <alignment horizontal="right" vertical="center" indent="1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right" vertical="center" indent="1"/>
    </xf>
    <xf numFmtId="10" fontId="16" fillId="0" borderId="12" xfId="57" applyNumberFormat="1" applyFont="1" applyFill="1" applyBorder="1" applyAlignment="1">
      <alignment horizontal="right" vertical="center" indent="1"/>
      <protection/>
    </xf>
    <xf numFmtId="10" fontId="16" fillId="0" borderId="21" xfId="57" applyNumberFormat="1" applyFont="1" applyFill="1" applyBorder="1" applyAlignment="1">
      <alignment horizontal="right" vertical="center" indent="1"/>
      <protection/>
    </xf>
    <xf numFmtId="10" fontId="16" fillId="0" borderId="25" xfId="57" applyNumberFormat="1" applyFont="1" applyFill="1" applyBorder="1" applyAlignment="1">
      <alignment horizontal="right" vertical="center" indent="1"/>
      <protection/>
    </xf>
    <xf numFmtId="10" fontId="16" fillId="0" borderId="15" xfId="57" applyNumberFormat="1" applyFont="1" applyFill="1" applyBorder="1" applyAlignment="1">
      <alignment horizontal="right" vertical="center" indent="1"/>
      <protection/>
    </xf>
    <xf numFmtId="10" fontId="16" fillId="0" borderId="39" xfId="57" applyNumberFormat="1" applyFont="1" applyFill="1" applyBorder="1" applyAlignment="1">
      <alignment horizontal="right" vertical="center" indent="1"/>
      <protection/>
    </xf>
    <xf numFmtId="10" fontId="16" fillId="0" borderId="32" xfId="57" applyNumberFormat="1" applyFont="1" applyFill="1" applyBorder="1" applyAlignment="1">
      <alignment horizontal="right" vertical="center" indent="1"/>
      <protection/>
    </xf>
    <xf numFmtId="0" fontId="24" fillId="0" borderId="11" xfId="56" applyFont="1" applyFill="1" applyBorder="1" applyAlignment="1">
      <alignment vertical="center" wrapText="1"/>
      <protection/>
    </xf>
    <xf numFmtId="14" fontId="24" fillId="0" borderId="12" xfId="56" applyNumberFormat="1" applyFont="1" applyFill="1" applyBorder="1" applyAlignment="1">
      <alignment horizontal="center" vertical="center" wrapText="1"/>
      <protection/>
    </xf>
    <xf numFmtId="10" fontId="24" fillId="0" borderId="12" xfId="57" applyNumberFormat="1" applyFont="1" applyFill="1" applyBorder="1" applyAlignment="1">
      <alignment horizontal="right" vertical="center" wrapText="1" indent="1"/>
      <protection/>
    </xf>
    <xf numFmtId="10" fontId="16" fillId="0" borderId="40" xfId="57" applyNumberFormat="1" applyFont="1" applyFill="1" applyBorder="1" applyAlignment="1">
      <alignment horizontal="right" vertical="center" indent="1"/>
      <protection/>
    </xf>
    <xf numFmtId="0" fontId="9" fillId="0" borderId="0" xfId="0" applyFont="1" applyBorder="1" applyAlignment="1">
      <alignment horizontal="center" vertical="center"/>
    </xf>
    <xf numFmtId="10" fontId="24" fillId="0" borderId="12" xfId="57" applyNumberFormat="1" applyFont="1" applyFill="1" applyBorder="1" applyAlignment="1">
      <alignment horizontal="center" vertical="center" wrapText="1"/>
      <protection/>
    </xf>
    <xf numFmtId="0" fontId="16" fillId="0" borderId="41" xfId="54" applyFont="1" applyFill="1" applyBorder="1" applyAlignment="1">
      <alignment vertical="center" wrapText="1"/>
      <protection/>
    </xf>
    <xf numFmtId="4" fontId="16" fillId="0" borderId="41" xfId="54" applyNumberFormat="1" applyFont="1" applyFill="1" applyBorder="1" applyAlignment="1">
      <alignment horizontal="right" vertical="center" wrapText="1" indent="1"/>
      <protection/>
    </xf>
    <xf numFmtId="0" fontId="9" fillId="0" borderId="42" xfId="0" applyFont="1" applyBorder="1" applyAlignment="1">
      <alignment vertical="center"/>
    </xf>
    <xf numFmtId="4" fontId="9" fillId="0" borderId="42" xfId="0" applyNumberFormat="1" applyFont="1" applyBorder="1" applyAlignment="1">
      <alignment horizontal="right" vertical="center" indent="1"/>
    </xf>
    <xf numFmtId="10" fontId="9" fillId="0" borderId="42" xfId="0" applyNumberFormat="1" applyFont="1" applyBorder="1" applyAlignment="1">
      <alignment horizontal="right" vertical="center" indent="1"/>
    </xf>
    <xf numFmtId="0" fontId="16" fillId="0" borderId="43" xfId="56" applyFont="1" applyFill="1" applyBorder="1" applyAlignment="1">
      <alignment vertical="center" wrapText="1"/>
      <protection/>
    </xf>
    <xf numFmtId="10" fontId="9" fillId="0" borderId="44" xfId="0" applyNumberFormat="1" applyFont="1" applyBorder="1" applyAlignment="1">
      <alignment horizontal="right" vertical="center" indent="1"/>
    </xf>
    <xf numFmtId="0" fontId="9" fillId="0" borderId="45" xfId="0" applyFont="1" applyFill="1" applyBorder="1" applyAlignment="1">
      <alignment horizontal="left" vertical="center" wrapText="1" shrinkToFit="1"/>
    </xf>
    <xf numFmtId="4" fontId="9" fillId="0" borderId="33" xfId="0" applyNumberFormat="1" applyFont="1" applyFill="1" applyBorder="1" applyAlignment="1">
      <alignment horizontal="right" vertical="center" indent="1"/>
    </xf>
    <xf numFmtId="10" fontId="16" fillId="0" borderId="46" xfId="57" applyNumberFormat="1" applyFont="1" applyFill="1" applyBorder="1" applyAlignment="1">
      <alignment horizontal="right" vertical="center" wrapText="1" indent="1"/>
      <protection/>
    </xf>
    <xf numFmtId="4" fontId="9" fillId="0" borderId="34" xfId="0" applyNumberFormat="1" applyFont="1" applyFill="1" applyBorder="1" applyAlignment="1">
      <alignment horizontal="right" vertical="center" indent="1"/>
    </xf>
    <xf numFmtId="0" fontId="9" fillId="0" borderId="18" xfId="0" applyFont="1" applyFill="1" applyBorder="1" applyAlignment="1">
      <alignment horizontal="left" vertical="center" wrapText="1" shrinkToFit="1"/>
    </xf>
    <xf numFmtId="4" fontId="9" fillId="0" borderId="19" xfId="0" applyNumberFormat="1" applyFont="1" applyFill="1" applyBorder="1" applyAlignment="1">
      <alignment horizontal="right" vertical="center" indent="1"/>
    </xf>
    <xf numFmtId="10" fontId="16" fillId="0" borderId="47" xfId="57" applyNumberFormat="1" applyFont="1" applyFill="1" applyBorder="1" applyAlignment="1">
      <alignment horizontal="right" vertical="center" wrapText="1" indent="1"/>
      <protection/>
    </xf>
    <xf numFmtId="4" fontId="9" fillId="0" borderId="20" xfId="0" applyNumberFormat="1" applyFont="1" applyFill="1" applyBorder="1" applyAlignment="1">
      <alignment horizontal="right" vertical="center" indent="1"/>
    </xf>
    <xf numFmtId="14" fontId="0" fillId="0" borderId="0" xfId="0" applyNumberFormat="1" applyAlignment="1">
      <alignment/>
    </xf>
    <xf numFmtId="0" fontId="16" fillId="0" borderId="48" xfId="54" applyFont="1" applyFill="1" applyBorder="1" applyAlignment="1">
      <alignment vertical="center" wrapText="1"/>
      <protection/>
    </xf>
    <xf numFmtId="4" fontId="16" fillId="0" borderId="48" xfId="54" applyNumberFormat="1" applyFont="1" applyFill="1" applyBorder="1" applyAlignment="1">
      <alignment horizontal="right" vertical="center" wrapText="1" indent="1"/>
      <protection/>
    </xf>
    <xf numFmtId="4" fontId="9" fillId="0" borderId="49" xfId="0" applyNumberFormat="1" applyFont="1" applyFill="1" applyBorder="1" applyAlignment="1">
      <alignment horizontal="right" vertical="center" indent="1"/>
    </xf>
    <xf numFmtId="10" fontId="9" fillId="0" borderId="49" xfId="65" applyNumberFormat="1" applyFont="1" applyFill="1" applyBorder="1" applyAlignment="1">
      <alignment horizontal="right" vertical="center" indent="1"/>
    </xf>
    <xf numFmtId="4" fontId="9" fillId="0" borderId="50" xfId="0" applyNumberFormat="1" applyFont="1" applyFill="1" applyBorder="1" applyAlignment="1">
      <alignment horizontal="right" vertical="center" indent="1"/>
    </xf>
    <xf numFmtId="0" fontId="9" fillId="0" borderId="51" xfId="0" applyFont="1" applyFill="1" applyBorder="1" applyAlignment="1">
      <alignment horizontal="left" vertical="center" wrapText="1" shrinkToFit="1"/>
    </xf>
    <xf numFmtId="4" fontId="9" fillId="0" borderId="52" xfId="0" applyNumberFormat="1" applyFont="1" applyFill="1" applyBorder="1" applyAlignment="1">
      <alignment horizontal="right" vertical="center" indent="1"/>
    </xf>
    <xf numFmtId="10" fontId="9" fillId="0" borderId="52" xfId="65" applyNumberFormat="1" applyFont="1" applyFill="1" applyBorder="1" applyAlignment="1">
      <alignment horizontal="right" vertical="center" indent="1"/>
    </xf>
    <xf numFmtId="10" fontId="14" fillId="0" borderId="39" xfId="0" applyNumberFormat="1" applyFont="1" applyBorder="1" applyAlignment="1">
      <alignment horizontal="right" vertical="center" indent="1"/>
    </xf>
    <xf numFmtId="0" fontId="10" fillId="0" borderId="0" xfId="0" applyFont="1" applyFill="1" applyBorder="1" applyAlignment="1">
      <alignment horizontal="center" vertical="center" wrapText="1" shrinkToFit="1"/>
    </xf>
    <xf numFmtId="10" fontId="10" fillId="0" borderId="0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Fill="1" applyBorder="1" applyAlignment="1">
      <alignment horizontal="right" vertical="center" indent="1"/>
    </xf>
    <xf numFmtId="0" fontId="16" fillId="0" borderId="26" xfId="56" applyFont="1" applyFill="1" applyBorder="1" applyAlignment="1">
      <alignment vertical="center" wrapText="1"/>
      <protection/>
    </xf>
    <xf numFmtId="4" fontId="9" fillId="0" borderId="53" xfId="0" applyNumberFormat="1" applyFont="1" applyFill="1" applyBorder="1" applyAlignment="1">
      <alignment horizontal="right" vertical="center" indent="1"/>
    </xf>
    <xf numFmtId="0" fontId="5" fillId="0" borderId="54" xfId="0" applyFont="1" applyBorder="1" applyAlignment="1">
      <alignment wrapText="1"/>
    </xf>
    <xf numFmtId="0" fontId="10" fillId="0" borderId="55" xfId="0" applyFont="1" applyBorder="1" applyAlignment="1">
      <alignment horizontal="center" wrapText="1"/>
    </xf>
    <xf numFmtId="0" fontId="10" fillId="0" borderId="54" xfId="0" applyFont="1" applyBorder="1" applyAlignment="1">
      <alignment horizontal="center" wrapText="1"/>
    </xf>
    <xf numFmtId="0" fontId="4" fillId="0" borderId="5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0" fontId="16" fillId="0" borderId="11" xfId="56" applyFont="1" applyFill="1" applyBorder="1" applyAlignment="1">
      <alignment vertical="center" wrapText="1"/>
      <protection/>
    </xf>
    <xf numFmtId="0" fontId="16" fillId="0" borderId="0" xfId="56" applyFont="1" applyFill="1" applyBorder="1" applyAlignment="1">
      <alignment vertical="center" wrapText="1"/>
      <protection/>
    </xf>
    <xf numFmtId="0" fontId="16" fillId="0" borderId="58" xfId="56" applyFont="1" applyFill="1" applyBorder="1" applyAlignment="1">
      <alignment vertical="center" wrapText="1"/>
      <protection/>
    </xf>
    <xf numFmtId="0" fontId="10" fillId="0" borderId="59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6" fillId="0" borderId="12" xfId="54" applyFont="1" applyFill="1" applyBorder="1" applyAlignment="1">
      <alignment vertical="center" wrapText="1"/>
      <protection/>
    </xf>
    <xf numFmtId="0" fontId="14" fillId="0" borderId="0" xfId="0" applyFont="1" applyAlignment="1">
      <alignment/>
    </xf>
    <xf numFmtId="0" fontId="16" fillId="0" borderId="62" xfId="54" applyFont="1" applyFill="1" applyBorder="1" applyAlignment="1">
      <alignment vertical="center" wrapText="1"/>
      <protection/>
    </xf>
    <xf numFmtId="0" fontId="16" fillId="0" borderId="12" xfId="55" applyFont="1" applyFill="1" applyBorder="1" applyAlignment="1">
      <alignment vertical="center" wrapText="1"/>
      <protection/>
    </xf>
    <xf numFmtId="0" fontId="16" fillId="0" borderId="0" xfId="0" applyFont="1" applyAlignment="1">
      <alignment/>
    </xf>
    <xf numFmtId="0" fontId="16" fillId="0" borderId="12" xfId="55" applyFont="1" applyBorder="1" applyAlignment="1">
      <alignment vertical="center" wrapText="1"/>
      <protection/>
    </xf>
    <xf numFmtId="0" fontId="16" fillId="0" borderId="47" xfId="55" applyFont="1" applyFill="1" applyBorder="1" applyAlignment="1">
      <alignment vertical="center" wrapText="1"/>
      <protection/>
    </xf>
    <xf numFmtId="0" fontId="9" fillId="0" borderId="63" xfId="0" applyFont="1" applyBorder="1" applyAlignment="1">
      <alignment vertical="center"/>
    </xf>
    <xf numFmtId="14" fontId="9" fillId="0" borderId="63" xfId="0" applyNumberFormat="1" applyFont="1" applyBorder="1" applyAlignment="1">
      <alignment horizontal="center" vertical="center"/>
    </xf>
    <xf numFmtId="14" fontId="9" fillId="0" borderId="64" xfId="0" applyNumberFormat="1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 wrapText="1"/>
    </xf>
    <xf numFmtId="14" fontId="22" fillId="0" borderId="65" xfId="0" applyNumberFormat="1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16" fillId="0" borderId="66" xfId="56" applyFont="1" applyFill="1" applyBorder="1" applyAlignment="1">
      <alignment vertical="center" wrapText="1"/>
      <protection/>
    </xf>
    <xf numFmtId="0" fontId="16" fillId="0" borderId="11" xfId="56" applyFont="1" applyFill="1" applyBorder="1" applyAlignment="1">
      <alignment vertical="center" wrapText="1"/>
      <protection/>
    </xf>
    <xf numFmtId="0" fontId="0" fillId="0" borderId="64" xfId="0" applyBorder="1" applyAlignment="1">
      <alignment/>
    </xf>
    <xf numFmtId="0" fontId="10" fillId="0" borderId="67" xfId="0" applyFont="1" applyBorder="1" applyAlignment="1">
      <alignment horizontal="center" vertical="center" wrapText="1"/>
    </xf>
    <xf numFmtId="0" fontId="9" fillId="0" borderId="68" xfId="0" applyFont="1" applyFill="1" applyBorder="1" applyAlignment="1">
      <alignment horizontal="left" vertical="center" wrapText="1" shrinkToFit="1"/>
    </xf>
    <xf numFmtId="0" fontId="10" fillId="0" borderId="69" xfId="0" applyFont="1" applyBorder="1" applyAlignment="1">
      <alignment horizontal="center" vertical="center" wrapText="1"/>
    </xf>
    <xf numFmtId="0" fontId="16" fillId="0" borderId="70" xfId="55" applyFont="1" applyFill="1" applyBorder="1" applyAlignment="1">
      <alignment vertical="center" wrapText="1"/>
      <protection/>
    </xf>
    <xf numFmtId="4" fontId="9" fillId="0" borderId="13" xfId="0" applyNumberFormat="1" applyFont="1" applyFill="1" applyBorder="1" applyAlignment="1">
      <alignment horizontal="right" vertical="center" indent="1"/>
    </xf>
    <xf numFmtId="0" fontId="16" fillId="0" borderId="71" xfId="55" applyFont="1" applyFill="1" applyBorder="1" applyAlignment="1">
      <alignment vertical="center" wrapText="1"/>
      <protection/>
    </xf>
    <xf numFmtId="0" fontId="16" fillId="0" borderId="0" xfId="55" applyFont="1" applyFill="1" applyBorder="1" applyAlignment="1">
      <alignment vertical="center" wrapText="1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16" fillId="0" borderId="13" xfId="56" applyFont="1" applyFill="1" applyBorder="1" applyAlignment="1">
      <alignment horizontal="left" vertical="center" wrapText="1"/>
      <protection/>
    </xf>
    <xf numFmtId="0" fontId="16" fillId="0" borderId="18" xfId="56" applyFont="1" applyFill="1" applyBorder="1" applyAlignment="1">
      <alignment horizontal="left" vertical="center" wrapText="1"/>
      <protection/>
    </xf>
    <xf numFmtId="0" fontId="16" fillId="0" borderId="68" xfId="56" applyFont="1" applyFill="1" applyBorder="1" applyAlignment="1">
      <alignment horizontal="left" vertical="center" wrapText="1"/>
      <protection/>
    </xf>
    <xf numFmtId="0" fontId="16" fillId="0" borderId="68" xfId="56" applyFont="1" applyBorder="1" applyAlignment="1">
      <alignment vertical="center" wrapText="1"/>
      <protection/>
    </xf>
    <xf numFmtId="0" fontId="16" fillId="0" borderId="72" xfId="56" applyFont="1" applyBorder="1" applyAlignment="1">
      <alignment vertical="center" wrapText="1"/>
      <protection/>
    </xf>
    <xf numFmtId="0" fontId="10" fillId="0" borderId="73" xfId="0" applyFont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left" vertical="center"/>
    </xf>
    <xf numFmtId="0" fontId="10" fillId="0" borderId="75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6" fillId="0" borderId="12" xfId="54" applyFont="1" applyFill="1" applyBorder="1" applyAlignment="1">
      <alignment vertical="center" wrapText="1"/>
      <protection/>
    </xf>
    <xf numFmtId="0" fontId="16" fillId="0" borderId="77" xfId="55" applyFont="1" applyBorder="1" applyAlignment="1">
      <alignment vertical="center" wrapText="1"/>
      <protection/>
    </xf>
    <xf numFmtId="4" fontId="16" fillId="0" borderId="47" xfId="54" applyNumberFormat="1" applyFont="1" applyFill="1" applyBorder="1" applyAlignment="1">
      <alignment horizontal="center" vertical="center" wrapText="1"/>
      <protection/>
    </xf>
    <xf numFmtId="3" fontId="16" fillId="0" borderId="12" xfId="55" applyNumberFormat="1" applyFont="1" applyBorder="1" applyAlignment="1">
      <alignment horizontal="center" vertical="center" wrapText="1"/>
      <protection/>
    </xf>
    <xf numFmtId="3" fontId="16" fillId="0" borderId="47" xfId="54" applyNumberFormat="1" applyFont="1" applyFill="1" applyBorder="1" applyAlignment="1">
      <alignment horizontal="center" vertical="center" wrapText="1"/>
      <protection/>
    </xf>
    <xf numFmtId="0" fontId="5" fillId="0" borderId="78" xfId="0" applyFont="1" applyBorder="1" applyAlignment="1">
      <alignment horizontal="left" vertical="center"/>
    </xf>
    <xf numFmtId="0" fontId="24" fillId="0" borderId="55" xfId="58" applyFont="1" applyFill="1" applyBorder="1" applyAlignment="1">
      <alignment horizontal="center" vertical="center" wrapText="1"/>
      <protection/>
    </xf>
    <xf numFmtId="0" fontId="24" fillId="0" borderId="79" xfId="58" applyFont="1" applyFill="1" applyBorder="1" applyAlignment="1">
      <alignment horizontal="center" vertical="center" wrapText="1"/>
      <protection/>
    </xf>
    <xf numFmtId="0" fontId="8" fillId="0" borderId="5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0" fillId="0" borderId="80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9" fillId="0" borderId="7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 wrapText="1"/>
    </xf>
    <xf numFmtId="0" fontId="10" fillId="0" borderId="78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left" vertical="center"/>
    </xf>
    <xf numFmtId="0" fontId="5" fillId="0" borderId="83" xfId="0" applyFont="1" applyBorder="1" applyAlignment="1">
      <alignment horizontal="left" vertical="center"/>
    </xf>
    <xf numFmtId="0" fontId="5" fillId="0" borderId="8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85" xfId="0" applyBorder="1" applyAlignment="1">
      <alignment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Nastya_Otkrit" xfId="53"/>
    <cellStyle name="Обычный_Відкр_1" xfId="54"/>
    <cellStyle name="Обычный_Відкр_1 2" xfId="55"/>
    <cellStyle name="Обычный_Відкр_2" xfId="56"/>
    <cellStyle name="Обычный_З_2_28.10" xfId="57"/>
    <cellStyle name="Обычный_Лист2" xfId="58"/>
    <cellStyle name="Обычный_Лист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ДDynamics of Ukrainian Equity Indices and 
Rate of Return of Funds with Public  Issue</a:t>
            </a:r>
          </a:p>
        </c:rich>
      </c:tx>
      <c:layout>
        <c:manualLayout>
          <c:xMode val="factor"/>
          <c:yMode val="factor"/>
          <c:x val="0.01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28775"/>
          <c:w val="0.9795"/>
          <c:h val="0.40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'Ind+RoR'!$B$2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December '23</c:v>
                </c:pt>
                <c:pt idx="1">
                  <c:v>January '24</c:v>
                </c:pt>
                <c:pt idx="2">
                  <c:v>YTD</c:v>
                </c:pt>
              </c:strCache>
            </c:strRef>
          </c:cat>
          <c:val>
            <c:numRef>
              <c:f>'Ind+RoR'!$B$3:$B$5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'Ind+RoR'!$C$2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December '23</c:v>
                </c:pt>
                <c:pt idx="1">
                  <c:v>January '24</c:v>
                </c:pt>
                <c:pt idx="2">
                  <c:v>YTD</c:v>
                </c:pt>
              </c:strCache>
            </c:strRef>
          </c:cat>
          <c:val>
            <c:numRef>
              <c:f>'Ind+RoR'!$C$3:$C$5</c:f>
              <c:numCache>
                <c:ptCount val="3"/>
                <c:pt idx="0">
                  <c:v>-0.02332008482137682</c:v>
                </c:pt>
                <c:pt idx="1">
                  <c:v>-0.07440100134659766</c:v>
                </c:pt>
                <c:pt idx="2">
                  <c:v>-0.07440100134659766</c:v>
                </c:pt>
              </c:numCache>
            </c:numRef>
          </c:val>
        </c:ser>
        <c:ser>
          <c:idx val="2"/>
          <c:order val="2"/>
          <c:tx>
            <c:strRef>
              <c:f>'Ind+RoR'!$D$2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December '23</c:v>
                </c:pt>
                <c:pt idx="1">
                  <c:v>January '24</c:v>
                </c:pt>
                <c:pt idx="2">
                  <c:v>YTD</c:v>
                </c:pt>
              </c:strCache>
            </c:strRef>
          </c:cat>
          <c:val>
            <c:numRef>
              <c:f>'Ind+RoR'!$D$3:$D$5</c:f>
              <c:numCache>
                <c:ptCount val="3"/>
                <c:pt idx="0">
                  <c:v>0.01455565581536135</c:v>
                </c:pt>
                <c:pt idx="1">
                  <c:v>0.0039756551078708865</c:v>
                </c:pt>
                <c:pt idx="2">
                  <c:v>0.0039756551078708865</c:v>
                </c:pt>
              </c:numCache>
            </c:numRef>
          </c:val>
        </c:ser>
        <c:ser>
          <c:idx val="3"/>
          <c:order val="3"/>
          <c:tx>
            <c:strRef>
              <c:f>'Ind+RoR'!$E$2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December '23</c:v>
                </c:pt>
                <c:pt idx="1">
                  <c:v>January '24</c:v>
                </c:pt>
                <c:pt idx="2">
                  <c:v>YTD</c:v>
                </c:pt>
              </c:strCache>
            </c:strRef>
          </c:cat>
          <c:val>
            <c:numRef>
              <c:f>'Ind+RoR'!$E$3:$E$5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'Ind+RoR'!$F$2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'Ind+RoR'!$A$3:$A$5</c:f>
              <c:strCache>
                <c:ptCount val="3"/>
                <c:pt idx="0">
                  <c:v>December '23</c:v>
                </c:pt>
                <c:pt idx="1">
                  <c:v>January '24</c:v>
                </c:pt>
                <c:pt idx="2">
                  <c:v>YTD</c:v>
                </c:pt>
              </c:strCache>
            </c:strRef>
          </c:cat>
          <c:val>
            <c:numRef>
              <c:f>'Ind+RoR'!$F$3:$F$5</c:f>
              <c:numCache>
                <c:ptCount val="3"/>
                <c:pt idx="0">
                  <c:v>0.07124137824868826</c:v>
                </c:pt>
                <c:pt idx="1">
                  <c:v>0.011895876698211683</c:v>
                </c:pt>
                <c:pt idx="2">
                  <c:v>0.011895876698211683</c:v>
                </c:pt>
              </c:numCache>
            </c:numRef>
          </c:val>
        </c:ser>
        <c:overlap val="-10"/>
        <c:gapWidth val="400"/>
        <c:axId val="18015577"/>
        <c:axId val="27922466"/>
      </c:barChart>
      <c:catAx>
        <c:axId val="180155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922466"/>
        <c:crosses val="autoZero"/>
        <c:auto val="1"/>
        <c:lblOffset val="0"/>
        <c:tickLblSkip val="1"/>
        <c:noMultiLvlLbl val="0"/>
      </c:catAx>
      <c:valAx>
        <c:axId val="27922466"/>
        <c:scaling>
          <c:orientation val="minMax"/>
          <c:max val="0.1"/>
          <c:min val="-0.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1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075"/>
          <c:y val="0.86375"/>
          <c:w val="0.47025"/>
          <c:h val="0.10325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Dynamics of Ukrainian and Global Equity Indices 
for the Month</a:t>
            </a:r>
          </a:p>
        </c:rich>
      </c:tx>
      <c:layout>
        <c:manualLayout>
          <c:xMode val="factor"/>
          <c:yMode val="factor"/>
          <c:x val="-0.001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"/>
          <c:w val="1"/>
          <c:h val="0.659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'Ind+RoR'!$B$22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0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>
                  <a:defRPr lang="en-US" cap="none" sz="10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HANG SENG (Hong-Kong)</c:v>
                </c:pt>
                <c:pt idx="1">
                  <c:v>UX Index</c:v>
                </c:pt>
                <c:pt idx="2">
                  <c:v>SHANGHAI SE COMPOSITE (China)</c:v>
                </c:pt>
                <c:pt idx="3">
                  <c:v>WIG20 (Poland)</c:v>
                </c:pt>
                <c:pt idx="4">
                  <c:v>FTSE 100  (UK)</c:v>
                </c:pt>
                <c:pt idx="5">
                  <c:v>PFTS Index</c:v>
                </c:pt>
                <c:pt idx="6">
                  <c:v>DAX (Germany)</c:v>
                </c:pt>
                <c:pt idx="7">
                  <c:v>DJI (USA)</c:v>
                </c:pt>
                <c:pt idx="8">
                  <c:v>CAC 40 (France)</c:v>
                </c:pt>
                <c:pt idx="9">
                  <c:v>S&amp;P 500 (USA)</c:v>
                </c:pt>
                <c:pt idx="10">
                  <c:v>NIKKEI 225 (Japan)</c:v>
                </c:pt>
              </c:strCache>
            </c:strRef>
          </c:cat>
          <c:val>
            <c:numRef>
              <c:f>'Ind+RoR'!$B$23:$B$33</c:f>
              <c:numCache>
                <c:ptCount val="11"/>
                <c:pt idx="0">
                  <c:v>-0.09164570060284882</c:v>
                </c:pt>
                <c:pt idx="1">
                  <c:v>-0.07440100134659766</c:v>
                </c:pt>
                <c:pt idx="2">
                  <c:v>-0.06265021361847156</c:v>
                </c:pt>
                <c:pt idx="3">
                  <c:v>-0.026944203773810238</c:v>
                </c:pt>
                <c:pt idx="4">
                  <c:v>-0.013276453336505845</c:v>
                </c:pt>
                <c:pt idx="5">
                  <c:v>0</c:v>
                </c:pt>
                <c:pt idx="6">
                  <c:v>0.009080901929602092</c:v>
                </c:pt>
                <c:pt idx="7">
                  <c:v>0.012225142572713787</c:v>
                </c:pt>
                <c:pt idx="8">
                  <c:v>0.01505598434612443</c:v>
                </c:pt>
                <c:pt idx="9">
                  <c:v>0.015895744712075555</c:v>
                </c:pt>
                <c:pt idx="10">
                  <c:v>0.0843451369031416</c:v>
                </c:pt>
              </c:numCache>
            </c:numRef>
          </c:val>
        </c:ser>
        <c:ser>
          <c:idx val="1"/>
          <c:order val="1"/>
          <c:tx>
            <c:strRef>
              <c:f>'Ind+RoR'!$C$22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'Ind+RoR'!$A$23:$A$33</c:f>
              <c:strCache>
                <c:ptCount val="11"/>
                <c:pt idx="0">
                  <c:v>HANG SENG (Hong-Kong)</c:v>
                </c:pt>
                <c:pt idx="1">
                  <c:v>UX Index</c:v>
                </c:pt>
                <c:pt idx="2">
                  <c:v>SHANGHAI SE COMPOSITE (China)</c:v>
                </c:pt>
                <c:pt idx="3">
                  <c:v>WIG20 (Poland)</c:v>
                </c:pt>
                <c:pt idx="4">
                  <c:v>FTSE 100  (UK)</c:v>
                </c:pt>
                <c:pt idx="5">
                  <c:v>PFTS Index</c:v>
                </c:pt>
                <c:pt idx="6">
                  <c:v>DAX (Germany)</c:v>
                </c:pt>
                <c:pt idx="7">
                  <c:v>DJI (USA)</c:v>
                </c:pt>
                <c:pt idx="8">
                  <c:v>CAC 40 (France)</c:v>
                </c:pt>
                <c:pt idx="9">
                  <c:v>S&amp;P 500 (USA)</c:v>
                </c:pt>
                <c:pt idx="10">
                  <c:v>NIKKEI 225 (Japan)</c:v>
                </c:pt>
              </c:strCache>
            </c:strRef>
          </c:cat>
          <c:val>
            <c:numRef>
              <c:f>'Ind+RoR'!$C$23:$C$33</c:f>
              <c:numCache>
                <c:ptCount val="11"/>
                <c:pt idx="0">
                  <c:v>-0.09164570060284882</c:v>
                </c:pt>
                <c:pt idx="1">
                  <c:v>-0.07440100134659766</c:v>
                </c:pt>
                <c:pt idx="2">
                  <c:v>-0.06265021361847156</c:v>
                </c:pt>
                <c:pt idx="3">
                  <c:v>-0.026944203773810238</c:v>
                </c:pt>
                <c:pt idx="4">
                  <c:v>-0.013276453336505845</c:v>
                </c:pt>
                <c:pt idx="5">
                  <c:v>0</c:v>
                </c:pt>
                <c:pt idx="6">
                  <c:v>0.009080901929602092</c:v>
                </c:pt>
                <c:pt idx="7">
                  <c:v>0.012225142572713787</c:v>
                </c:pt>
                <c:pt idx="8">
                  <c:v>0.01505598434612443</c:v>
                </c:pt>
                <c:pt idx="9">
                  <c:v>0.015895744712075555</c:v>
                </c:pt>
                <c:pt idx="10">
                  <c:v>0.0843451369031416</c:v>
                </c:pt>
              </c:numCache>
            </c:numRef>
          </c:val>
        </c:ser>
        <c:overlap val="-20"/>
        <c:gapWidth val="100"/>
        <c:axId val="49975603"/>
        <c:axId val="47127244"/>
      </c:barChart>
      <c:catAx>
        <c:axId val="49975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27244"/>
        <c:crosses val="autoZero"/>
        <c:auto val="0"/>
        <c:lblOffset val="100"/>
        <c:tickLblSkip val="1"/>
        <c:noMultiLvlLbl val="0"/>
      </c:catAx>
      <c:valAx>
        <c:axId val="47127244"/>
        <c:scaling>
          <c:orientation val="minMax"/>
          <c:max val="0.1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5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55"/>
          <c:y val="0.85525"/>
          <c:w val="0.54675"/>
          <c:h val="0.06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Shares of Funds in the Total NAV of Open-Ended CIIs</a:t>
            </a:r>
          </a:p>
        </c:rich>
      </c:tx>
      <c:layout>
        <c:manualLayout>
          <c:xMode val="factor"/>
          <c:yMode val="factor"/>
          <c:x val="-0.013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8925"/>
          <c:y val="0.261"/>
          <c:w val="0.381"/>
          <c:h val="0.39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FF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>
                <c:ptCount val="11"/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Altus – Zbalansovanyi</c:v>
                </c:pt>
                <c:pt idx="8">
                  <c:v>Sofiivskyi</c:v>
                </c:pt>
                <c:pt idx="9">
                  <c:v>VSI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O_NAV!$C$22:$C$32</c:f>
              <c:numCache>
                <c:ptCount val="11"/>
                <c:pt idx="1">
                  <c:v>69789694.17</c:v>
                </c:pt>
                <c:pt idx="2">
                  <c:v>24618732.35</c:v>
                </c:pt>
                <c:pt idx="3">
                  <c:v>9664214.72</c:v>
                </c:pt>
                <c:pt idx="4">
                  <c:v>9234413.83</c:v>
                </c:pt>
                <c:pt idx="5">
                  <c:v>6897215.01</c:v>
                </c:pt>
                <c:pt idx="6">
                  <c:v>6044808.1</c:v>
                </c:pt>
                <c:pt idx="7">
                  <c:v>4686359.64</c:v>
                </c:pt>
                <c:pt idx="8">
                  <c:v>2785142.78</c:v>
                </c:pt>
                <c:pt idx="9">
                  <c:v>2602269.65</c:v>
                </c:pt>
                <c:pt idx="10">
                  <c:v>1814968.13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O_NAV!$B$22:$B$32</c:f>
              <c:strCache>
                <c:ptCount val="11"/>
                <c:pt idx="1">
                  <c:v>ОТP Klasychnyi</c:v>
                </c:pt>
                <c:pt idx="2">
                  <c:v>КІNТО-Кlasychnyi</c:v>
                </c:pt>
                <c:pt idx="3">
                  <c:v>ОТP Fond Aktsii</c:v>
                </c:pt>
                <c:pt idx="4">
                  <c:v>UNIVER.UA/Yaroslav Mudryi: Fond Aktsii</c:v>
                </c:pt>
                <c:pt idx="5">
                  <c:v>UNIVER.UA/Мykhailo Hrushevskyi: Fond Derzhavnykh Paperiv</c:v>
                </c:pt>
                <c:pt idx="6">
                  <c:v>Altus – Depozyt</c:v>
                </c:pt>
                <c:pt idx="7">
                  <c:v>Altus – Zbalansovanyi</c:v>
                </c:pt>
                <c:pt idx="8">
                  <c:v>Sofiivskyi</c:v>
                </c:pt>
                <c:pt idx="9">
                  <c:v>VSI</c:v>
                </c:pt>
                <c:pt idx="10">
                  <c:v>UNIVER.UA/Taras Shevchenko: Fond Zaoshchadzhen</c:v>
                </c:pt>
              </c:strCache>
            </c:strRef>
          </c:cat>
          <c:val>
            <c:numRef>
              <c:f>O_NAV!$D$22:$D$32</c:f>
              <c:numCache>
                <c:ptCount val="11"/>
                <c:pt idx="1">
                  <c:v>0.47414200245135535</c:v>
                </c:pt>
                <c:pt idx="2">
                  <c:v>0.16725642937780139</c:v>
                </c:pt>
                <c:pt idx="3">
                  <c:v>0.0656574036318157</c:v>
                </c:pt>
                <c:pt idx="4">
                  <c:v>0.0627373929187214</c:v>
                </c:pt>
                <c:pt idx="5">
                  <c:v>0.046858771557487466</c:v>
                </c:pt>
                <c:pt idx="6">
                  <c:v>0.04106763113170657</c:v>
                </c:pt>
                <c:pt idx="7">
                  <c:v>0.031838510977054375</c:v>
                </c:pt>
                <c:pt idx="8">
                  <c:v>0.018921893705471936</c:v>
                </c:pt>
                <c:pt idx="9">
                  <c:v>0.017679477714343843</c:v>
                </c:pt>
                <c:pt idx="10">
                  <c:v>0.012330654744630066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Open-Ended CIIs' NAV Dynamics for the Month</a:t>
            </a:r>
          </a:p>
        </c:rich>
      </c:tx>
      <c:layout>
        <c:manualLayout>
          <c:xMode val="factor"/>
          <c:yMode val="factor"/>
          <c:x val="0.027"/>
          <c:y val="0.07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4"/>
          <c:w val="0.9675"/>
          <c:h val="0.47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NAV'!$C$53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NAV'!$B$54:$B$63</c:f>
              <c:strCache>
                <c:ptCount val="10"/>
                <c:pt idx="0">
                  <c:v>UNIVER.UA/Мykhailo Hrushevskyi: Fond Derzhavnykh Paperiv</c:v>
                </c:pt>
                <c:pt idx="1">
                  <c:v>Altus – Zbalansovanyi</c:v>
                </c:pt>
                <c:pt idx="2">
                  <c:v>Altus – Depozyt</c:v>
                </c:pt>
                <c:pt idx="3">
                  <c:v>UNIVER.UA/Taras Shevchenko: Fond Zaoshchadzhen</c:v>
                </c:pt>
                <c:pt idx="4">
                  <c:v>UNIVER.UA/Volodymyr Velykyi: Fond Zbalansovanyi</c:v>
                </c:pt>
                <c:pt idx="5">
                  <c:v>КІNTO-Ekviti</c:v>
                </c:pt>
                <c:pt idx="6">
                  <c:v>КІNТО-Кlasychnyi</c:v>
                </c:pt>
                <c:pt idx="7">
                  <c:v>ОТP Fond Aktsii</c:v>
                </c:pt>
                <c:pt idx="8">
                  <c:v>KINTO-Kaznacheiskyi</c:v>
                </c:pt>
                <c:pt idx="9">
                  <c:v>ОТP Klasychnyi</c:v>
                </c:pt>
              </c:strCache>
            </c:strRef>
          </c:cat>
          <c:val>
            <c:numRef>
              <c:f>'O_Dynamics NAV'!$C$54:$C$63</c:f>
              <c:numCache>
                <c:ptCount val="10"/>
                <c:pt idx="0">
                  <c:v>107.38431999999936</c:v>
                </c:pt>
                <c:pt idx="1">
                  <c:v>42.78470999999996</c:v>
                </c:pt>
                <c:pt idx="2">
                  <c:v>39.05612999999988</c:v>
                </c:pt>
                <c:pt idx="3">
                  <c:v>30.230399999999907</c:v>
                </c:pt>
                <c:pt idx="4">
                  <c:v>12.92876000000001</c:v>
                </c:pt>
                <c:pt idx="5">
                  <c:v>19.15386999999988</c:v>
                </c:pt>
                <c:pt idx="6">
                  <c:v>281.22645000000296</c:v>
                </c:pt>
                <c:pt idx="7">
                  <c:v>-158.48645999999903</c:v>
                </c:pt>
                <c:pt idx="8">
                  <c:v>-647.5665273999996</c:v>
                </c:pt>
                <c:pt idx="9">
                  <c:v>-4371.003420000002</c:v>
                </c:pt>
              </c:numCache>
            </c:numRef>
          </c:val>
        </c:ser>
        <c:ser>
          <c:idx val="0"/>
          <c:order val="1"/>
          <c:tx>
            <c:strRef>
              <c:f>'O_Dynamics NAV'!$E$53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'O_Dynamics NAV'!$B$54:$B$63</c:f>
              <c:strCache>
                <c:ptCount val="10"/>
                <c:pt idx="0">
                  <c:v>UNIVER.UA/Мykhailo Hrushevskyi: Fond Derzhavnykh Paperiv</c:v>
                </c:pt>
                <c:pt idx="1">
                  <c:v>Altus – Zbalansovanyi</c:v>
                </c:pt>
                <c:pt idx="2">
                  <c:v>Altus – Depozyt</c:v>
                </c:pt>
                <c:pt idx="3">
                  <c:v>UNIVER.UA/Taras Shevchenko: Fond Zaoshchadzhen</c:v>
                </c:pt>
                <c:pt idx="4">
                  <c:v>UNIVER.UA/Volodymyr Velykyi: Fond Zbalansovanyi</c:v>
                </c:pt>
                <c:pt idx="5">
                  <c:v>КІNTO-Ekviti</c:v>
                </c:pt>
                <c:pt idx="6">
                  <c:v>КІNТО-Кlasychnyi</c:v>
                </c:pt>
                <c:pt idx="7">
                  <c:v>ОТP Fond Aktsii</c:v>
                </c:pt>
                <c:pt idx="8">
                  <c:v>KINTO-Kaznacheiskyi</c:v>
                </c:pt>
                <c:pt idx="9">
                  <c:v>ОТP Klasychnyi</c:v>
                </c:pt>
              </c:strCache>
            </c:strRef>
          </c:cat>
          <c:val>
            <c:numRef>
              <c:f>'O_Dynamics NAV'!$E$54:$E$63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-3.3243973094170496</c:v>
                </c:pt>
                <c:pt idx="6">
                  <c:v>-35.68088860637408</c:v>
                </c:pt>
                <c:pt idx="7">
                  <c:v>-65.91793258164773</c:v>
                </c:pt>
                <c:pt idx="8">
                  <c:v>-624.3868903742149</c:v>
                </c:pt>
                <c:pt idx="9">
                  <c:v>-5192.83661481846</c:v>
                </c:pt>
              </c:numCache>
            </c:numRef>
          </c:val>
        </c:ser>
        <c:overlap val="-30"/>
        <c:axId val="21492013"/>
        <c:axId val="59210390"/>
      </c:barChart>
      <c:lineChart>
        <c:grouping val="standard"/>
        <c:varyColors val="0"/>
        <c:ser>
          <c:idx val="2"/>
          <c:order val="2"/>
          <c:tx>
            <c:strRef>
              <c:f>'O_Dynamics NAV'!$D$53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'O_Dynamics NAV'!$B$54:$B$62</c:f>
              <c:strCache>
                <c:ptCount val="9"/>
                <c:pt idx="0">
                  <c:v>UNIVER.UA/Мykhailo Hrushevskyi: Fond Derzhavnykh Paperiv</c:v>
                </c:pt>
                <c:pt idx="1">
                  <c:v>Altus – Zbalansovanyi</c:v>
                </c:pt>
                <c:pt idx="2">
                  <c:v>Altus – Depozyt</c:v>
                </c:pt>
                <c:pt idx="3">
                  <c:v>UNIVER.UA/Taras Shevchenko: Fond Zaoshchadzhen</c:v>
                </c:pt>
                <c:pt idx="4">
                  <c:v>UNIVER.UA/Volodymyr Velykyi: Fond Zbalansovanyi</c:v>
                </c:pt>
                <c:pt idx="5">
                  <c:v>КІNTO-Ekviti</c:v>
                </c:pt>
                <c:pt idx="6">
                  <c:v>КІNТО-Кlasychnyi</c:v>
                </c:pt>
                <c:pt idx="7">
                  <c:v>ОТP Fond Aktsii</c:v>
                </c:pt>
                <c:pt idx="8">
                  <c:v>KINTO-Kaznacheiskyi</c:v>
                </c:pt>
              </c:strCache>
            </c:strRef>
          </c:cat>
          <c:val>
            <c:numRef>
              <c:f>'O_Dynamics NAV'!$D$54:$D$62</c:f>
              <c:numCache>
                <c:ptCount val="9"/>
                <c:pt idx="0">
                  <c:v>0.015815463581169115</c:v>
                </c:pt>
                <c:pt idx="1">
                  <c:v>0.009213743860056538</c:v>
                </c:pt>
                <c:pt idx="2">
                  <c:v>0.006503120707464029</c:v>
                </c:pt>
                <c:pt idx="3">
                  <c:v>0.016938287061371144</c:v>
                </c:pt>
                <c:pt idx="4">
                  <c:v>0.008574540278819999</c:v>
                </c:pt>
                <c:pt idx="5">
                  <c:v>0.012893821613568236</c:v>
                </c:pt>
                <c:pt idx="6">
                  <c:v>0.011555269925995293</c:v>
                </c:pt>
                <c:pt idx="7">
                  <c:v>-0.01613471254960838</c:v>
                </c:pt>
                <c:pt idx="8">
                  <c:v>-0.13855333926822128</c:v>
                </c:pt>
              </c:numCache>
            </c:numRef>
          </c:val>
          <c:smooth val="0"/>
        </c:ser>
        <c:axId val="63131463"/>
        <c:axId val="31312256"/>
      </c:lineChart>
      <c:catAx>
        <c:axId val="214920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210390"/>
        <c:crosses val="autoZero"/>
        <c:auto val="0"/>
        <c:lblOffset val="40"/>
        <c:tickLblSkip val="2"/>
        <c:noMultiLvlLbl val="0"/>
      </c:catAx>
      <c:valAx>
        <c:axId val="59210390"/>
        <c:scaling>
          <c:orientation val="minMax"/>
          <c:max val="250"/>
          <c:min val="-55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92013"/>
        <c:crossesAt val="1"/>
        <c:crossBetween val="between"/>
        <c:dispUnits/>
      </c:valAx>
      <c:catAx>
        <c:axId val="63131463"/>
        <c:scaling>
          <c:orientation val="minMax"/>
        </c:scaling>
        <c:axPos val="b"/>
        <c:delete val="1"/>
        <c:majorTickMark val="out"/>
        <c:minorTickMark val="none"/>
        <c:tickLblPos val="nextTo"/>
        <c:crossAx val="31312256"/>
        <c:crosses val="autoZero"/>
        <c:auto val="0"/>
        <c:lblOffset val="100"/>
        <c:tickLblSkip val="1"/>
        <c:noMultiLvlLbl val="0"/>
      </c:catAx>
      <c:valAx>
        <c:axId val="31312256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3146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3475"/>
          <c:y val="0.8495"/>
          <c:w val="0.45675"/>
          <c:h val="0.05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Open-Ended CIIs' NAV Dynamics for the Month</a:t>
            </a:r>
          </a:p>
        </c:rich>
      </c:tx>
      <c:layout>
        <c:manualLayout>
          <c:xMode val="factor"/>
          <c:yMode val="factor"/>
          <c:x val="0.00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90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'O_Diagram (RoR)'!$A$2:$A$23</c:f>
              <c:strCache>
                <c:ptCount val="22"/>
                <c:pt idx="0">
                  <c:v>Nadbannia</c:v>
                </c:pt>
                <c:pt idx="1">
                  <c:v>ОТP Fond Aktsii</c:v>
                </c:pt>
                <c:pt idx="2">
                  <c:v>Sofiivskyi</c:v>
                </c:pt>
                <c:pt idx="3">
                  <c:v>UNIVER.UA/Yaroslav Mudryi: Fond Aktsii</c:v>
                </c:pt>
                <c:pt idx="4">
                  <c:v>VSI</c:v>
                </c:pt>
                <c:pt idx="5">
                  <c:v>KINTO-Kaznacheiskyi</c:v>
                </c:pt>
                <c:pt idx="6">
                  <c:v>ТАSK Resurs</c:v>
                </c:pt>
                <c:pt idx="7">
                  <c:v>Altus – Depozyt</c:v>
                </c:pt>
                <c:pt idx="8">
                  <c:v>UNIVER.UA/Volodymyr Velykyi: Fond Zbalansovanyi</c:v>
                </c:pt>
                <c:pt idx="9">
                  <c:v>Altus – Zbalansovanyi</c:v>
                </c:pt>
                <c:pt idx="10">
                  <c:v>ОТP Klasychnyi</c:v>
                </c:pt>
                <c:pt idx="11">
                  <c:v>КІNТО-Кlasychnyi</c:v>
                </c:pt>
                <c:pt idx="12">
                  <c:v>КІNTO-Ekviti</c:v>
                </c:pt>
                <c:pt idx="13">
                  <c:v>UNIVER.UA/Мykhailo Hrushevskyi: Fond Derzhavnykh Paperiv</c:v>
                </c:pt>
                <c:pt idx="14">
                  <c:v>UNIVER.UA/Taras Shevchenko: Fond Zaoshchadzhen</c:v>
                </c:pt>
                <c:pt idx="15">
                  <c:v>Funds' average rate of return</c:v>
                </c:pt>
                <c:pt idx="16">
                  <c:v>UX Index</c:v>
                </c:pt>
                <c:pt idx="17">
                  <c:v>PFTS Index</c:v>
                </c:pt>
                <c:pt idx="18">
                  <c:v>EURO deposits</c:v>
                </c:pt>
                <c:pt idx="19">
                  <c:v>USD deposits</c:v>
                </c:pt>
                <c:pt idx="20">
                  <c:v>UAH deposits</c:v>
                </c:pt>
                <c:pt idx="21">
                  <c:v>"Gold" deposit (at official rate of gold)</c:v>
                </c:pt>
              </c:strCache>
            </c:strRef>
          </c:cat>
          <c:val>
            <c:numRef>
              <c:f>'O_Diagram (RoR)'!$B$2:$B$23</c:f>
              <c:numCache>
                <c:ptCount val="22"/>
                <c:pt idx="0">
                  <c:v>-0.01095360006775803</c:v>
                </c:pt>
                <c:pt idx="1">
                  <c:v>-0.006756756756791216</c:v>
                </c:pt>
                <c:pt idx="2">
                  <c:v>-0.006568312823865496</c:v>
                </c:pt>
                <c:pt idx="3">
                  <c:v>-0.005745339271450489</c:v>
                </c:pt>
                <c:pt idx="4">
                  <c:v>-0.005745165582634937</c:v>
                </c:pt>
                <c:pt idx="5">
                  <c:v>-0.00527596582989287</c:v>
                </c:pt>
                <c:pt idx="6">
                  <c:v>0.004210241519828184</c:v>
                </c:pt>
                <c:pt idx="7">
                  <c:v>0.006504031035296176</c:v>
                </c:pt>
                <c:pt idx="8">
                  <c:v>0.008574540225588123</c:v>
                </c:pt>
                <c:pt idx="9">
                  <c:v>0.009214506560935698</c:v>
                </c:pt>
                <c:pt idx="10">
                  <c:v>0.011217419491285963</c:v>
                </c:pt>
                <c:pt idx="11">
                  <c:v>0.01303543790934647</c:v>
                </c:pt>
                <c:pt idx="12">
                  <c:v>0.015170047782851359</c:v>
                </c:pt>
                <c:pt idx="13">
                  <c:v>0.01581545974964338</c:v>
                </c:pt>
                <c:pt idx="14">
                  <c:v>0.016938282675680982</c:v>
                </c:pt>
                <c:pt idx="15">
                  <c:v>0.0039756551078708865</c:v>
                </c:pt>
                <c:pt idx="16">
                  <c:v>-0.07440100134659766</c:v>
                </c:pt>
                <c:pt idx="17">
                  <c:v>0</c:v>
                </c:pt>
                <c:pt idx="18">
                  <c:v>-0.026607070029446955</c:v>
                </c:pt>
                <c:pt idx="19">
                  <c:v>-0.00282914118406385</c:v>
                </c:pt>
                <c:pt idx="20">
                  <c:v>0.013561643835616437</c:v>
                </c:pt>
                <c:pt idx="21">
                  <c:v>-0.022180938372007963</c:v>
                </c:pt>
              </c:numCache>
            </c:numRef>
          </c:val>
        </c:ser>
        <c:gapWidth val="60"/>
        <c:axId val="13374849"/>
        <c:axId val="53264778"/>
      </c:barChart>
      <c:catAx>
        <c:axId val="13374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64778"/>
        <c:crosses val="autoZero"/>
        <c:auto val="0"/>
        <c:lblOffset val="0"/>
        <c:tickLblSkip val="1"/>
        <c:noMultiLvlLbl val="0"/>
      </c:catAx>
      <c:valAx>
        <c:axId val="53264778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374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Interval CIIs' NAV Dynamics for the Month</a:t>
            </a:r>
          </a:p>
        </c:rich>
      </c:tx>
      <c:layout>
        <c:manualLayout>
          <c:xMode val="factor"/>
          <c:yMode val="factor"/>
          <c:x val="-0.020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7425"/>
          <c:w val="1"/>
          <c:h val="0.50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NAV'!$C$36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'І_Dynamics NAV'!$B$37:$B$37</c:f>
              <c:numCache>
                <c:ptCount val="1"/>
              </c:numCache>
            </c:numRef>
          </c:cat>
          <c:val>
            <c:numRef>
              <c:f>'І_Dynamics NAV'!$C$37:$C$37</c:f>
              <c:numCache>
                <c:ptCount val="1"/>
              </c:numCache>
            </c:numRef>
          </c:val>
        </c:ser>
        <c:ser>
          <c:idx val="0"/>
          <c:order val="1"/>
          <c:tx>
            <c:strRef>
              <c:f>'І_Dynamics NAV'!$E$36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'І_Dynamics NAV'!$B$37:$B$37</c:f>
              <c:numCache>
                <c:ptCount val="1"/>
              </c:numCache>
            </c:numRef>
          </c:cat>
          <c:val>
            <c:numRef>
              <c:f>'І_Dynamics NAV'!$E$37:$E$37</c:f>
              <c:numCache>
                <c:ptCount val="1"/>
              </c:numCache>
            </c:numRef>
          </c:val>
        </c:ser>
        <c:overlap val="-20"/>
        <c:axId val="9620955"/>
        <c:axId val="19479732"/>
      </c:barChart>
      <c:lineChart>
        <c:grouping val="standard"/>
        <c:varyColors val="0"/>
        <c:ser>
          <c:idx val="2"/>
          <c:order val="2"/>
          <c:tx>
            <c:strRef>
              <c:f>'І_Dynamics NAV'!$D$36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'І_Dynamics NAV'!$D$37:$D$37</c:f>
              <c:numCache>
                <c:ptCount val="1"/>
              </c:numCache>
            </c:numRef>
          </c:val>
          <c:smooth val="0"/>
        </c:ser>
        <c:axId val="41099861"/>
        <c:axId val="34354430"/>
      </c:lineChart>
      <c:catAx>
        <c:axId val="96209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479732"/>
        <c:crosses val="autoZero"/>
        <c:auto val="0"/>
        <c:lblOffset val="100"/>
        <c:tickLblSkip val="1"/>
        <c:noMultiLvlLbl val="0"/>
      </c:catAx>
      <c:valAx>
        <c:axId val="19479732"/>
        <c:scaling>
          <c:orientation val="minMax"/>
          <c:max val="1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620955"/>
        <c:crossesAt val="1"/>
        <c:crossBetween val="between"/>
        <c:dispUnits/>
        <c:minorUnit val="1"/>
      </c:valAx>
      <c:catAx>
        <c:axId val="41099861"/>
        <c:scaling>
          <c:orientation val="minMax"/>
        </c:scaling>
        <c:axPos val="b"/>
        <c:delete val="1"/>
        <c:majorTickMark val="out"/>
        <c:minorTickMark val="none"/>
        <c:tickLblPos val="nextTo"/>
        <c:crossAx val="34354430"/>
        <c:crosses val="autoZero"/>
        <c:auto val="0"/>
        <c:lblOffset val="100"/>
        <c:tickLblSkip val="1"/>
        <c:noMultiLvlLbl val="0"/>
      </c:catAx>
      <c:valAx>
        <c:axId val="34354430"/>
        <c:scaling>
          <c:orientation val="minMax"/>
          <c:max val="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1099861"/>
        <c:crosses val="max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825"/>
          <c:y val="0.75775"/>
          <c:w val="0.475"/>
          <c:h val="0.06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Return on Interval Funds,
Bank Deposits and Indices for the Month</a:t>
            </a:r>
          </a:p>
        </c:rich>
      </c:tx>
      <c:layout>
        <c:manualLayout>
          <c:xMode val="factor"/>
          <c:yMode val="factor"/>
          <c:x val="-0.005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425"/>
          <c:w val="0.95925"/>
          <c:h val="0.85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'І_Diagram (RoR)'!$A$2:$A$9</c:f>
              <c:strCache>
                <c:ptCount val="8"/>
                <c:pt idx="0">
                  <c:v>ТАSK Ukrainskyi Kapital</c:v>
                </c:pt>
                <c:pt idx="1">
                  <c:v>Funds' average rate of return</c:v>
                </c:pt>
                <c:pt idx="2">
                  <c:v>UX Index</c:v>
                </c:pt>
                <c:pt idx="3">
                  <c:v>PFTS Index</c:v>
                </c:pt>
                <c:pt idx="4">
                  <c:v>EURO deposits</c:v>
                </c:pt>
                <c:pt idx="5">
                  <c:v>USD deposits</c:v>
                </c:pt>
                <c:pt idx="6">
                  <c:v>UAH deposits</c:v>
                </c:pt>
                <c:pt idx="7">
                  <c:v>"Gold" deposit (at official rate of gold)</c:v>
                </c:pt>
              </c:strCache>
            </c:strRef>
          </c:cat>
          <c:val>
            <c:numRef>
              <c:f>'І_Diagram (RoR)'!$B$2:$B$9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-0.07440100134659766</c:v>
                </c:pt>
                <c:pt idx="3">
                  <c:v>0</c:v>
                </c:pt>
                <c:pt idx="4">
                  <c:v>-0.026607070029446955</c:v>
                </c:pt>
                <c:pt idx="5">
                  <c:v>-0.0028291411840638547</c:v>
                </c:pt>
                <c:pt idx="6">
                  <c:v>0.013561643835616437</c:v>
                </c:pt>
                <c:pt idx="7">
                  <c:v>-0.022180938372008</c:v>
                </c:pt>
              </c:numCache>
            </c:numRef>
          </c:val>
        </c:ser>
        <c:gapWidth val="60"/>
        <c:axId val="40754415"/>
        <c:axId val="31245416"/>
      </c:barChart>
      <c:catAx>
        <c:axId val="407544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45416"/>
        <c:crosses val="autoZero"/>
        <c:auto val="0"/>
        <c:lblOffset val="100"/>
        <c:tickLblSkip val="1"/>
        <c:noMultiLvlLbl val="0"/>
      </c:catAx>
      <c:valAx>
        <c:axId val="31245416"/>
        <c:scaling>
          <c:orientation val="minMax"/>
          <c:max val="0.02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4415"/>
        <c:crossesAt val="1"/>
        <c:crossBetween val="between"/>
        <c:dispUnits/>
        <c:majorUnit val="0.01"/>
        <c:minorUnit val="0.004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</a:rPr>
              <a:t>Closed-End CIIs' NAV Dynamics for the Month</a:t>
            </a:r>
          </a:p>
        </c:rich>
      </c:tx>
      <c:layout>
        <c:manualLayout>
          <c:xMode val="factor"/>
          <c:yMode val="factor"/>
          <c:x val="-0.006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635"/>
          <c:w val="1"/>
          <c:h val="0.53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 KINTO-Hold</c:v>
                </c:pt>
              </c:strCache>
            </c:strRef>
          </c:cat>
          <c:val>
            <c:numRef>
              <c:f>'C_Dynamics NAV'!$C$36:$C$37</c:f>
              <c:numCache>
                <c:ptCount val="2"/>
                <c:pt idx="0">
                  <c:v>170.09031000000007</c:v>
                </c:pt>
                <c:pt idx="1">
                  <c:v>-87.94224299999978</c:v>
                </c:pt>
              </c:numCache>
            </c:numRef>
          </c:val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 KINTO-Hold</c:v>
                </c:pt>
              </c:strCache>
            </c:strRef>
          </c:cat>
          <c:val>
            <c:numRef>
              <c:f>'C_Dynamics NAV'!$E$36:$E$37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-20"/>
        <c:axId val="12773289"/>
        <c:axId val="47850738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'C_Dynamics NAV'!$D$36:$D$37</c:f>
              <c:numCache>
                <c:ptCount val="2"/>
                <c:pt idx="0">
                  <c:v>0.04778861622842203</c:v>
                </c:pt>
                <c:pt idx="1">
                  <c:v>-0.02399707511876068</c:v>
                </c:pt>
              </c:numCache>
            </c:numRef>
          </c:val>
          <c:smooth val="0"/>
        </c:ser>
        <c:axId val="28003459"/>
        <c:axId val="50704540"/>
      </c:lineChart>
      <c:catAx>
        <c:axId val="1277328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crossAx val="47850738"/>
        <c:crosses val="autoZero"/>
        <c:auto val="0"/>
        <c:lblOffset val="100"/>
        <c:tickLblSkip val="1"/>
        <c:noMultiLvlLbl val="0"/>
      </c:catAx>
      <c:valAx>
        <c:axId val="47850738"/>
        <c:scaling>
          <c:orientation val="minMax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2773289"/>
        <c:crossesAt val="1"/>
        <c:crossBetween val="between"/>
        <c:dispUnits/>
      </c:valAx>
      <c:catAx>
        <c:axId val="28003459"/>
        <c:scaling>
          <c:orientation val="minMax"/>
        </c:scaling>
        <c:axPos val="b"/>
        <c:delete val="1"/>
        <c:majorTickMark val="out"/>
        <c:minorTickMark val="none"/>
        <c:tickLblPos val="nextTo"/>
        <c:crossAx val="50704540"/>
        <c:crosses val="autoZero"/>
        <c:auto val="0"/>
        <c:lblOffset val="100"/>
        <c:tickLblSkip val="1"/>
        <c:noMultiLvlLbl val="0"/>
      </c:catAx>
      <c:valAx>
        <c:axId val="50704540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034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325"/>
          <c:y val="0.8345"/>
          <c:w val="0.499"/>
          <c:h val="0.07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Return on Closed-End Funds,
Bank Deposits and Indices for the Month</a:t>
            </a:r>
          </a:p>
        </c:rich>
      </c:tx>
      <c:layout>
        <c:manualLayout>
          <c:xMode val="factor"/>
          <c:yMode val="factor"/>
          <c:x val="-0.003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25"/>
          <c:w val="1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'C_Diagram (RoR)'!$A$2:$A$10</c:f>
              <c:strCache>
                <c:ptCount val="9"/>
                <c:pt idx="0">
                  <c:v> KINTO-Hold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 (RoR)'!$B$2:$B$10</c:f>
              <c:numCache>
                <c:ptCount val="9"/>
                <c:pt idx="0">
                  <c:v>-0.023999242478043747</c:v>
                </c:pt>
                <c:pt idx="1">
                  <c:v>0.04779099587446711</c:v>
                </c:pt>
                <c:pt idx="2">
                  <c:v>0.011895876698211683</c:v>
                </c:pt>
                <c:pt idx="3">
                  <c:v>-0.07440100134659766</c:v>
                </c:pt>
                <c:pt idx="4">
                  <c:v>0</c:v>
                </c:pt>
                <c:pt idx="5">
                  <c:v>-0.026607070029446955</c:v>
                </c:pt>
                <c:pt idx="6">
                  <c:v>-0.0028291411840638547</c:v>
                </c:pt>
                <c:pt idx="7">
                  <c:v>0.013561643835616437</c:v>
                </c:pt>
                <c:pt idx="8">
                  <c:v>-0.022180938372007963</c:v>
                </c:pt>
              </c:numCache>
            </c:numRef>
          </c:val>
        </c:ser>
        <c:gapWidth val="60"/>
        <c:axId val="53687677"/>
        <c:axId val="13427046"/>
      </c:barChart>
      <c:catAx>
        <c:axId val="536876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27046"/>
        <c:crosses val="autoZero"/>
        <c:auto val="0"/>
        <c:lblOffset val="100"/>
        <c:tickLblSkip val="1"/>
        <c:noMultiLvlLbl val="0"/>
      </c:catAx>
      <c:valAx>
        <c:axId val="13427046"/>
        <c:scaling>
          <c:orientation val="minMax"/>
          <c:max val="0.05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876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Диаграмма 7"/>
        <xdr:cNvGraphicFramePr/>
      </xdr:nvGraphicFramePr>
      <xdr:xfrm>
        <a:off x="9525" y="1343025"/>
        <a:ext cx="127635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695325</xdr:colOff>
      <xdr:row>21</xdr:row>
      <xdr:rowOff>19050</xdr:rowOff>
    </xdr:from>
    <xdr:to>
      <xdr:col>11</xdr:col>
      <xdr:colOff>628650</xdr:colOff>
      <xdr:row>40</xdr:row>
      <xdr:rowOff>104775</xdr:rowOff>
    </xdr:to>
    <xdr:graphicFrame>
      <xdr:nvGraphicFramePr>
        <xdr:cNvPr id="2" name="Диаграмма 9"/>
        <xdr:cNvGraphicFramePr/>
      </xdr:nvGraphicFramePr>
      <xdr:xfrm>
        <a:off x="5543550" y="4076700"/>
        <a:ext cx="7191375" cy="3619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35</xdr:row>
      <xdr:rowOff>133350</xdr:rowOff>
    </xdr:from>
    <xdr:to>
      <xdr:col>4</xdr:col>
      <xdr:colOff>628650</xdr:colOff>
      <xdr:row>59</xdr:row>
      <xdr:rowOff>133350</xdr:rowOff>
    </xdr:to>
    <xdr:graphicFrame>
      <xdr:nvGraphicFramePr>
        <xdr:cNvPr id="1" name="Диаграмма 2"/>
        <xdr:cNvGraphicFramePr/>
      </xdr:nvGraphicFramePr>
      <xdr:xfrm>
        <a:off x="333375" y="6667500"/>
        <a:ext cx="81153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8</xdr:col>
      <xdr:colOff>28575</xdr:colOff>
      <xdr:row>49</xdr:row>
      <xdr:rowOff>66675</xdr:rowOff>
    </xdr:to>
    <xdr:graphicFrame>
      <xdr:nvGraphicFramePr>
        <xdr:cNvPr id="1" name="Диаграмма 7"/>
        <xdr:cNvGraphicFramePr/>
      </xdr:nvGraphicFramePr>
      <xdr:xfrm>
        <a:off x="0" y="4791075"/>
        <a:ext cx="153543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76200</xdr:rowOff>
    </xdr:from>
    <xdr:to>
      <xdr:col>17</xdr:col>
      <xdr:colOff>676275</xdr:colOff>
      <xdr:row>49</xdr:row>
      <xdr:rowOff>28575</xdr:rowOff>
    </xdr:to>
    <xdr:graphicFrame>
      <xdr:nvGraphicFramePr>
        <xdr:cNvPr id="1" name="Диаграмма 1"/>
        <xdr:cNvGraphicFramePr/>
      </xdr:nvGraphicFramePr>
      <xdr:xfrm>
        <a:off x="6115050" y="76200"/>
        <a:ext cx="10248900" cy="835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19050</xdr:rowOff>
    </xdr:from>
    <xdr:to>
      <xdr:col>9</xdr:col>
      <xdr:colOff>666750</xdr:colOff>
      <xdr:row>29</xdr:row>
      <xdr:rowOff>152400</xdr:rowOff>
    </xdr:to>
    <xdr:graphicFrame>
      <xdr:nvGraphicFramePr>
        <xdr:cNvPr id="1" name="Диаграмма 8"/>
        <xdr:cNvGraphicFramePr/>
      </xdr:nvGraphicFramePr>
      <xdr:xfrm>
        <a:off x="85725" y="2333625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19050</xdr:rowOff>
    </xdr:from>
    <xdr:to>
      <xdr:col>16</xdr:col>
      <xdr:colOff>438150</xdr:colOff>
      <xdr:row>34</xdr:row>
      <xdr:rowOff>76200</xdr:rowOff>
    </xdr:to>
    <xdr:graphicFrame>
      <xdr:nvGraphicFramePr>
        <xdr:cNvPr id="1" name="Диаграмма 1"/>
        <xdr:cNvGraphicFramePr/>
      </xdr:nvGraphicFramePr>
      <xdr:xfrm>
        <a:off x="4914900" y="19050"/>
        <a:ext cx="9382125" cy="585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10</xdr:row>
      <xdr:rowOff>9525</xdr:rowOff>
    </xdr:from>
    <xdr:to>
      <xdr:col>7</xdr:col>
      <xdr:colOff>19050</xdr:colOff>
      <xdr:row>27</xdr:row>
      <xdr:rowOff>152400</xdr:rowOff>
    </xdr:to>
    <xdr:graphicFrame>
      <xdr:nvGraphicFramePr>
        <xdr:cNvPr id="1" name="Диаграмма 8"/>
        <xdr:cNvGraphicFramePr/>
      </xdr:nvGraphicFramePr>
      <xdr:xfrm>
        <a:off x="57150" y="2314575"/>
        <a:ext cx="135636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0</xdr:row>
      <xdr:rowOff>190500</xdr:rowOff>
    </xdr:from>
    <xdr:to>
      <xdr:col>16</xdr:col>
      <xdr:colOff>304800</xdr:colOff>
      <xdr:row>40</xdr:row>
      <xdr:rowOff>28575</xdr:rowOff>
    </xdr:to>
    <xdr:graphicFrame>
      <xdr:nvGraphicFramePr>
        <xdr:cNvPr id="1" name="Диаграмма 1"/>
        <xdr:cNvGraphicFramePr/>
      </xdr:nvGraphicFramePr>
      <xdr:xfrm>
        <a:off x="5305425" y="190500"/>
        <a:ext cx="885825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rt-capital.com.u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.biz.ua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N35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2.75"/>
  <cols>
    <col min="1" max="1" width="30.125" style="3" customWidth="1"/>
    <col min="2" max="6" width="16.75390625" style="0" customWidth="1"/>
  </cols>
  <sheetData>
    <row r="1" spans="1:6" ht="16.5" thickBot="1">
      <c r="A1" s="154" t="s">
        <v>11</v>
      </c>
      <c r="B1" s="154"/>
      <c r="C1" s="154"/>
      <c r="D1" s="64"/>
      <c r="E1" s="64"/>
      <c r="F1" s="64"/>
    </row>
    <row r="2" spans="1:9" ht="30.75" thickBot="1">
      <c r="A2" s="155" t="s">
        <v>12</v>
      </c>
      <c r="B2" s="155" t="s">
        <v>13</v>
      </c>
      <c r="C2" s="155" t="s">
        <v>14</v>
      </c>
      <c r="D2" s="156" t="s">
        <v>15</v>
      </c>
      <c r="E2" s="156" t="s">
        <v>16</v>
      </c>
      <c r="F2" s="156" t="s">
        <v>17</v>
      </c>
      <c r="G2" s="2"/>
      <c r="I2" s="1"/>
    </row>
    <row r="3" spans="1:12" ht="14.25">
      <c r="A3" s="74" t="s">
        <v>18</v>
      </c>
      <c r="B3" s="75">
        <v>0</v>
      </c>
      <c r="C3" s="75">
        <v>-0.02332008482137682</v>
      </c>
      <c r="D3" s="75">
        <v>0.01455565581536135</v>
      </c>
      <c r="E3" s="75" t="s">
        <v>33</v>
      </c>
      <c r="F3" s="75">
        <v>0.07124137824868826</v>
      </c>
      <c r="G3" s="48"/>
      <c r="H3" s="48"/>
      <c r="I3" s="2"/>
      <c r="J3" s="2"/>
      <c r="K3" s="2"/>
      <c r="L3" s="2"/>
    </row>
    <row r="4" spans="1:12" ht="14.25">
      <c r="A4" s="74" t="s">
        <v>19</v>
      </c>
      <c r="B4" s="75">
        <v>0</v>
      </c>
      <c r="C4" s="75">
        <v>-0.07440100134659766</v>
      </c>
      <c r="D4" s="75">
        <v>0.0039756551078708865</v>
      </c>
      <c r="E4" s="75" t="s">
        <v>33</v>
      </c>
      <c r="F4" s="75">
        <v>0.011895876698211683</v>
      </c>
      <c r="G4" s="48"/>
      <c r="H4" s="48"/>
      <c r="I4" s="2"/>
      <c r="J4" s="2"/>
      <c r="K4" s="2"/>
      <c r="L4" s="2"/>
    </row>
    <row r="5" spans="1:12" ht="15" thickBot="1">
      <c r="A5" s="67" t="s">
        <v>20</v>
      </c>
      <c r="B5" s="69">
        <v>0</v>
      </c>
      <c r="C5" s="69">
        <v>-0.07440100134659766</v>
      </c>
      <c r="D5" s="69">
        <v>0.0039756551078708865</v>
      </c>
      <c r="E5" s="69" t="s">
        <v>33</v>
      </c>
      <c r="F5" s="69">
        <v>0.011895876698211683</v>
      </c>
      <c r="G5" s="48"/>
      <c r="H5" s="48"/>
      <c r="I5" s="2"/>
      <c r="J5" s="2"/>
      <c r="K5" s="2"/>
      <c r="L5" s="2"/>
    </row>
    <row r="6" spans="1:14" ht="14.25">
      <c r="A6" s="62"/>
      <c r="B6" s="61"/>
      <c r="C6" s="61"/>
      <c r="D6" s="63"/>
      <c r="E6" s="63"/>
      <c r="F6" s="63"/>
      <c r="G6" s="10"/>
      <c r="J6" s="2"/>
      <c r="K6" s="2"/>
      <c r="L6" s="2"/>
      <c r="M6" s="2"/>
      <c r="N6" s="2"/>
    </row>
    <row r="7" spans="1:14" ht="14.25">
      <c r="A7" s="62"/>
      <c r="B7" s="63"/>
      <c r="C7" s="63"/>
      <c r="D7" s="63"/>
      <c r="E7" s="63"/>
      <c r="F7" s="63"/>
      <c r="J7" s="4"/>
      <c r="K7" s="4"/>
      <c r="L7" s="4"/>
      <c r="M7" s="4"/>
      <c r="N7" s="4"/>
    </row>
    <row r="8" spans="1:6" ht="14.25">
      <c r="A8" s="62"/>
      <c r="B8" s="63"/>
      <c r="C8" s="63"/>
      <c r="D8" s="63"/>
      <c r="E8" s="63"/>
      <c r="F8" s="63"/>
    </row>
    <row r="9" spans="1:6" ht="14.25">
      <c r="A9" s="62"/>
      <c r="B9" s="63"/>
      <c r="C9" s="63"/>
      <c r="D9" s="63"/>
      <c r="E9" s="63"/>
      <c r="F9" s="63"/>
    </row>
    <row r="10" spans="1:14" ht="14.25">
      <c r="A10" s="62"/>
      <c r="B10" s="63"/>
      <c r="C10" s="63"/>
      <c r="D10" s="63"/>
      <c r="E10" s="63"/>
      <c r="F10" s="63"/>
      <c r="N10" s="10"/>
    </row>
    <row r="11" spans="1:6" ht="14.25">
      <c r="A11" s="62"/>
      <c r="B11" s="63"/>
      <c r="C11" s="63"/>
      <c r="D11" s="63"/>
      <c r="E11" s="63"/>
      <c r="F11" s="63"/>
    </row>
    <row r="12" spans="1:6" ht="14.25">
      <c r="A12" s="62"/>
      <c r="B12" s="63"/>
      <c r="C12" s="63"/>
      <c r="D12" s="63"/>
      <c r="E12" s="63"/>
      <c r="F12" s="63"/>
    </row>
    <row r="13" spans="1:6" ht="14.25">
      <c r="A13" s="62"/>
      <c r="B13" s="63"/>
      <c r="C13" s="63"/>
      <c r="D13" s="63"/>
      <c r="E13" s="63"/>
      <c r="F13" s="63"/>
    </row>
    <row r="14" spans="1:6" ht="14.25">
      <c r="A14" s="62"/>
      <c r="B14" s="63"/>
      <c r="C14" s="63"/>
      <c r="D14" s="63"/>
      <c r="E14" s="63"/>
      <c r="F14" s="63"/>
    </row>
    <row r="15" spans="1:6" ht="14.25">
      <c r="A15" s="62"/>
      <c r="B15" s="63"/>
      <c r="C15" s="63"/>
      <c r="D15" s="63"/>
      <c r="E15" s="63"/>
      <c r="F15" s="63"/>
    </row>
    <row r="16" spans="1:6" ht="14.25">
      <c r="A16" s="62"/>
      <c r="B16" s="63"/>
      <c r="C16" s="63"/>
      <c r="D16" s="63"/>
      <c r="E16" s="63"/>
      <c r="F16" s="63"/>
    </row>
    <row r="17" spans="1:6" ht="14.25">
      <c r="A17" s="62"/>
      <c r="B17" s="63"/>
      <c r="C17" s="63"/>
      <c r="D17" s="63"/>
      <c r="E17" s="63"/>
      <c r="F17" s="63"/>
    </row>
    <row r="18" spans="1:6" ht="14.25">
      <c r="A18" s="62"/>
      <c r="B18" s="63"/>
      <c r="C18" s="63"/>
      <c r="D18" s="63"/>
      <c r="E18" s="63"/>
      <c r="F18" s="63"/>
    </row>
    <row r="19" spans="1:6" ht="14.25">
      <c r="A19" s="62"/>
      <c r="B19" s="63"/>
      <c r="C19" s="63"/>
      <c r="D19" s="63"/>
      <c r="E19" s="63"/>
      <c r="F19" s="63"/>
    </row>
    <row r="20" spans="1:6" ht="14.25">
      <c r="A20" s="62"/>
      <c r="B20" s="63"/>
      <c r="C20" s="63"/>
      <c r="D20" s="63"/>
      <c r="E20" s="63"/>
      <c r="F20" s="63"/>
    </row>
    <row r="21" spans="1:6" ht="15" thickBot="1">
      <c r="A21" s="62"/>
      <c r="B21" s="63"/>
      <c r="C21" s="63"/>
      <c r="D21" s="63"/>
      <c r="E21" s="63"/>
      <c r="F21" s="63"/>
    </row>
    <row r="22" spans="1:6" ht="15.75" thickBot="1">
      <c r="A22" s="156" t="s">
        <v>23</v>
      </c>
      <c r="B22" s="157" t="s">
        <v>21</v>
      </c>
      <c r="C22" s="158" t="s">
        <v>22</v>
      </c>
      <c r="D22" s="66"/>
      <c r="E22" s="63"/>
      <c r="F22" s="63"/>
    </row>
    <row r="23" spans="1:6" ht="14.25">
      <c r="A23" s="159" t="s">
        <v>24</v>
      </c>
      <c r="B23" s="23">
        <v>-0.09164570060284882</v>
      </c>
      <c r="C23" s="54">
        <v>-0.09164570060284882</v>
      </c>
      <c r="D23" s="66"/>
      <c r="E23" s="63"/>
      <c r="F23" s="63"/>
    </row>
    <row r="24" spans="1:6" ht="14.25">
      <c r="A24" s="159" t="s">
        <v>14</v>
      </c>
      <c r="B24" s="23">
        <v>-0.07440100134659766</v>
      </c>
      <c r="C24" s="54">
        <v>-0.07440100134659766</v>
      </c>
      <c r="D24" s="66"/>
      <c r="E24" s="63"/>
      <c r="F24" s="63"/>
    </row>
    <row r="25" spans="1:6" ht="28.5">
      <c r="A25" s="159" t="s">
        <v>25</v>
      </c>
      <c r="B25" s="23">
        <v>-0.06265021361847156</v>
      </c>
      <c r="C25" s="54">
        <v>-0.06265021361847156</v>
      </c>
      <c r="D25" s="66"/>
      <c r="E25" s="63"/>
      <c r="F25" s="63"/>
    </row>
    <row r="26" spans="1:6" ht="14.25">
      <c r="A26" s="22" t="s">
        <v>26</v>
      </c>
      <c r="B26" s="23">
        <v>-0.026944203773810238</v>
      </c>
      <c r="C26" s="54">
        <v>-0.026944203773810238</v>
      </c>
      <c r="D26" s="66"/>
      <c r="E26" s="63"/>
      <c r="F26" s="63"/>
    </row>
    <row r="27" spans="1:6" ht="14.25">
      <c r="A27" s="159" t="s">
        <v>27</v>
      </c>
      <c r="B27" s="23">
        <v>-0.013276453336505845</v>
      </c>
      <c r="C27" s="54">
        <v>-0.013276453336505845</v>
      </c>
      <c r="D27" s="66"/>
      <c r="E27" s="63"/>
      <c r="F27" s="63"/>
    </row>
    <row r="28" spans="1:6" ht="14.25">
      <c r="A28" s="159" t="s">
        <v>13</v>
      </c>
      <c r="B28" s="23">
        <v>0</v>
      </c>
      <c r="C28" s="54">
        <v>0</v>
      </c>
      <c r="D28" s="66"/>
      <c r="E28" s="63"/>
      <c r="F28" s="63"/>
    </row>
    <row r="29" spans="1:6" ht="14.25">
      <c r="A29" s="160" t="s">
        <v>28</v>
      </c>
      <c r="B29" s="23">
        <v>0.009080901929602092</v>
      </c>
      <c r="C29" s="54">
        <v>0.009080901929602092</v>
      </c>
      <c r="D29" s="66"/>
      <c r="E29" s="63"/>
      <c r="F29" s="63"/>
    </row>
    <row r="30" spans="1:6" ht="14.25">
      <c r="A30" s="159" t="s">
        <v>29</v>
      </c>
      <c r="B30" s="23">
        <v>0.012225142572713787</v>
      </c>
      <c r="C30" s="54">
        <v>0.012225142572713787</v>
      </c>
      <c r="D30" s="66"/>
      <c r="E30" s="63"/>
      <c r="F30" s="63"/>
    </row>
    <row r="31" spans="1:6" ht="14.25">
      <c r="A31" s="152" t="s">
        <v>30</v>
      </c>
      <c r="B31" s="23">
        <v>0.01505598434612443</v>
      </c>
      <c r="C31" s="54">
        <v>0.01505598434612443</v>
      </c>
      <c r="D31" s="66"/>
      <c r="E31" s="63"/>
      <c r="F31" s="63"/>
    </row>
    <row r="32" spans="1:6" ht="14.25">
      <c r="A32" s="161" t="s">
        <v>31</v>
      </c>
      <c r="B32" s="23">
        <v>0.015895744712075555</v>
      </c>
      <c r="C32" s="54">
        <v>0.015895744712075555</v>
      </c>
      <c r="D32" s="66"/>
      <c r="E32" s="63"/>
      <c r="F32" s="63"/>
    </row>
    <row r="33" spans="1:6" ht="15" thickBot="1">
      <c r="A33" s="129" t="s">
        <v>32</v>
      </c>
      <c r="B33" s="68">
        <v>0.0843451369031416</v>
      </c>
      <c r="C33" s="69">
        <v>0.0843451369031416</v>
      </c>
      <c r="D33" s="66"/>
      <c r="E33" s="63"/>
      <c r="F33" s="63"/>
    </row>
    <row r="34" spans="1:6" ht="14.25">
      <c r="A34" s="62"/>
      <c r="B34" s="63"/>
      <c r="C34" s="63"/>
      <c r="D34" s="66"/>
      <c r="E34" s="63"/>
      <c r="F34" s="63"/>
    </row>
    <row r="35" ht="12.75">
      <c r="A35" s="139"/>
    </row>
  </sheetData>
  <sheetProtection/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5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46.00390625" style="24" bestFit="1" customWidth="1"/>
    <col min="3" max="3" width="12.75390625" style="26" customWidth="1"/>
    <col min="4" max="4" width="16.375" style="26" bestFit="1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24" bestFit="1" customWidth="1"/>
    <col min="10" max="10" width="34.75390625" style="24" customWidth="1"/>
    <col min="11" max="11" width="35.875" style="24" customWidth="1"/>
    <col min="12" max="16384" width="9.125" style="24" customWidth="1"/>
  </cols>
  <sheetData>
    <row r="1" spans="1:10" ht="16.5" thickBot="1">
      <c r="A1" s="204" t="s">
        <v>114</v>
      </c>
      <c r="B1" s="204"/>
      <c r="C1" s="204"/>
      <c r="D1" s="204"/>
      <c r="E1" s="204"/>
      <c r="F1" s="204"/>
      <c r="G1" s="204"/>
      <c r="H1" s="204"/>
      <c r="I1" s="204"/>
      <c r="J1" s="204"/>
    </row>
    <row r="2" spans="1:10" ht="45.75" thickBot="1">
      <c r="A2" s="198" t="s">
        <v>35</v>
      </c>
      <c r="B2" s="182" t="s">
        <v>74</v>
      </c>
      <c r="C2" s="162" t="s">
        <v>104</v>
      </c>
      <c r="D2" s="195" t="s">
        <v>105</v>
      </c>
      <c r="E2" s="195" t="s">
        <v>37</v>
      </c>
      <c r="F2" s="195" t="s">
        <v>115</v>
      </c>
      <c r="G2" s="195" t="s">
        <v>116</v>
      </c>
      <c r="H2" s="195" t="s">
        <v>117</v>
      </c>
      <c r="I2" s="164" t="s">
        <v>41</v>
      </c>
      <c r="J2" s="165" t="s">
        <v>42</v>
      </c>
    </row>
    <row r="3" spans="1:11" ht="14.25">
      <c r="A3" s="18">
        <v>1</v>
      </c>
      <c r="B3" s="199" t="s">
        <v>119</v>
      </c>
      <c r="C3" s="201" t="s">
        <v>107</v>
      </c>
      <c r="D3" s="202" t="s">
        <v>120</v>
      </c>
      <c r="E3" s="71">
        <v>3729312.64</v>
      </c>
      <c r="F3" s="72">
        <v>152637</v>
      </c>
      <c r="G3" s="71">
        <v>24.4326</v>
      </c>
      <c r="H3" s="42">
        <v>100</v>
      </c>
      <c r="I3" s="200" t="s">
        <v>63</v>
      </c>
      <c r="J3" s="73" t="s">
        <v>4</v>
      </c>
      <c r="K3" s="39"/>
    </row>
    <row r="4" spans="1:11" ht="14.25">
      <c r="A4" s="18">
        <v>2</v>
      </c>
      <c r="B4" s="199" t="s">
        <v>118</v>
      </c>
      <c r="C4" s="201" t="s">
        <v>107</v>
      </c>
      <c r="D4" s="203" t="s">
        <v>121</v>
      </c>
      <c r="E4" s="71">
        <v>3576764.5</v>
      </c>
      <c r="F4" s="72">
        <v>173506</v>
      </c>
      <c r="G4" s="71">
        <v>20.6146</v>
      </c>
      <c r="H4" s="42">
        <v>10</v>
      </c>
      <c r="I4" s="200" t="s">
        <v>63</v>
      </c>
      <c r="J4" s="73" t="s">
        <v>4</v>
      </c>
      <c r="K4" s="39"/>
    </row>
    <row r="5" spans="1:10" ht="15.75" thickBot="1">
      <c r="A5" s="205" t="s">
        <v>43</v>
      </c>
      <c r="B5" s="206"/>
      <c r="C5" s="95" t="s">
        <v>2</v>
      </c>
      <c r="D5" s="95" t="s">
        <v>2</v>
      </c>
      <c r="E5" s="83">
        <f>SUM(E3:E4)</f>
        <v>7306077.140000001</v>
      </c>
      <c r="F5" s="84">
        <f>SUM(F3:F4)</f>
        <v>326143</v>
      </c>
      <c r="G5" s="95" t="s">
        <v>2</v>
      </c>
      <c r="H5" s="95" t="s">
        <v>2</v>
      </c>
      <c r="I5" s="95" t="s">
        <v>2</v>
      </c>
      <c r="J5" s="96" t="s">
        <v>2</v>
      </c>
    </row>
  </sheetData>
  <sheetProtection/>
  <mergeCells count="2">
    <mergeCell ref="A1:J1"/>
    <mergeCell ref="A5:B5"/>
  </mergeCells>
  <hyperlinks>
    <hyperlink ref="J5" r:id="rId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J11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.375" style="26" customWidth="1"/>
    <col min="2" max="2" width="46.75390625" style="26" customWidth="1"/>
    <col min="3" max="4" width="14.75390625" style="25" customWidth="1"/>
    <col min="5" max="8" width="12.75390625" style="26" customWidth="1"/>
    <col min="9" max="9" width="19.125" style="26" customWidth="1"/>
    <col min="10" max="10" width="21.375" style="26" bestFit="1" customWidth="1"/>
    <col min="11" max="16384" width="9.125" style="26" customWidth="1"/>
  </cols>
  <sheetData>
    <row r="1" spans="1:9" s="40" customFormat="1" ht="16.5" thickBot="1">
      <c r="A1" s="219" t="s">
        <v>122</v>
      </c>
      <c r="B1" s="219"/>
      <c r="C1" s="219"/>
      <c r="D1" s="219"/>
      <c r="E1" s="219"/>
      <c r="F1" s="219"/>
      <c r="G1" s="219"/>
      <c r="H1" s="219"/>
      <c r="I1" s="219"/>
    </row>
    <row r="2" spans="1:10" s="19" customFormat="1" ht="15.75" customHeight="1" thickBot="1">
      <c r="A2" s="225" t="s">
        <v>35</v>
      </c>
      <c r="B2" s="87"/>
      <c r="C2" s="88"/>
      <c r="D2" s="89"/>
      <c r="E2" s="210" t="s">
        <v>73</v>
      </c>
      <c r="F2" s="210"/>
      <c r="G2" s="210"/>
      <c r="H2" s="210"/>
      <c r="I2" s="210"/>
      <c r="J2" s="210"/>
    </row>
    <row r="3" spans="1:10" s="19" customFormat="1" ht="51.75" thickBot="1">
      <c r="A3" s="226"/>
      <c r="B3" s="176" t="s">
        <v>74</v>
      </c>
      <c r="C3" s="177" t="s">
        <v>75</v>
      </c>
      <c r="D3" s="177" t="s">
        <v>76</v>
      </c>
      <c r="E3" s="15" t="s">
        <v>82</v>
      </c>
      <c r="F3" s="15" t="s">
        <v>78</v>
      </c>
      <c r="G3" s="15" t="s">
        <v>79</v>
      </c>
      <c r="H3" s="15" t="s">
        <v>83</v>
      </c>
      <c r="I3" s="165" t="s">
        <v>80</v>
      </c>
      <c r="J3" s="178" t="s">
        <v>81</v>
      </c>
    </row>
    <row r="4" spans="1:10" s="19" customFormat="1" ht="14.25" collapsed="1">
      <c r="A4" s="18">
        <v>1</v>
      </c>
      <c r="B4" s="199" t="s">
        <v>119</v>
      </c>
      <c r="C4" s="90">
        <v>40555</v>
      </c>
      <c r="D4" s="90">
        <v>40626</v>
      </c>
      <c r="E4" s="85">
        <v>0.04779099587446711</v>
      </c>
      <c r="F4" s="85">
        <v>0.13045852033498373</v>
      </c>
      <c r="G4" s="85">
        <v>0.12399424031503448</v>
      </c>
      <c r="H4" s="85">
        <v>0.1905100668524764</v>
      </c>
      <c r="I4" s="91">
        <v>-0.755674</v>
      </c>
      <c r="J4" s="103">
        <v>-0.10374931492480477</v>
      </c>
    </row>
    <row r="5" spans="1:10" s="19" customFormat="1" ht="14.25">
      <c r="A5" s="18">
        <v>2</v>
      </c>
      <c r="B5" s="199" t="s">
        <v>118</v>
      </c>
      <c r="C5" s="90">
        <v>41848</v>
      </c>
      <c r="D5" s="90">
        <v>42032</v>
      </c>
      <c r="E5" s="85">
        <v>-0.023999242478043747</v>
      </c>
      <c r="F5" s="85">
        <v>0.06074374424336604</v>
      </c>
      <c r="G5" s="85">
        <v>0.07416381381146664</v>
      </c>
      <c r="H5" s="85">
        <v>0.07681217711984356</v>
      </c>
      <c r="I5" s="91">
        <v>1.0614599999999998</v>
      </c>
      <c r="J5" s="130">
        <v>0.0835657557088263</v>
      </c>
    </row>
    <row r="6" spans="1:10" s="19" customFormat="1" ht="15.75" collapsed="1" thickBot="1">
      <c r="A6" s="18"/>
      <c r="B6" s="118" t="s">
        <v>84</v>
      </c>
      <c r="C6" s="119"/>
      <c r="D6" s="119"/>
      <c r="E6" s="120">
        <f>AVERAGE(E4:E5)</f>
        <v>0.011895876698211683</v>
      </c>
      <c r="F6" s="120">
        <f>AVERAGE(F4:F5)</f>
        <v>0.09560113228917488</v>
      </c>
      <c r="G6" s="120">
        <f>AVERAGE(G4:G5)</f>
        <v>0.09907902706325056</v>
      </c>
      <c r="H6" s="120">
        <f>AVERAGE(H4:H5)</f>
        <v>0.13366112198615998</v>
      </c>
      <c r="I6" s="123" t="s">
        <v>2</v>
      </c>
      <c r="J6" s="120">
        <f>AVERAGE(J4:J5)</f>
        <v>-0.010091779607989237</v>
      </c>
    </row>
    <row r="7" spans="1:10" s="19" customFormat="1" ht="14.25">
      <c r="A7" s="196" t="s">
        <v>85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3:4" s="19" customFormat="1" ht="15.75" customHeight="1">
      <c r="C8" s="53"/>
      <c r="D8" s="53"/>
    </row>
    <row r="9" spans="2:8" ht="14.25">
      <c r="B9" s="24"/>
      <c r="C9" s="92"/>
      <c r="E9" s="92"/>
      <c r="F9" s="92"/>
      <c r="G9" s="92"/>
      <c r="H9" s="92"/>
    </row>
    <row r="10" spans="2:5" ht="14.25">
      <c r="B10" s="24"/>
      <c r="C10" s="92"/>
      <c r="E10" s="92"/>
    </row>
    <row r="11" spans="5:6" ht="14.25">
      <c r="E11" s="92"/>
      <c r="F11" s="92"/>
    </row>
  </sheetData>
  <sheetProtection/>
  <mergeCells count="4">
    <mergeCell ref="A1:I1"/>
    <mergeCell ref="A2:A3"/>
    <mergeCell ref="E2:J2"/>
    <mergeCell ref="A7:J7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</sheetPr>
  <dimension ref="A1:G119"/>
  <sheetViews>
    <sheetView zoomScale="85" zoomScaleNormal="85" zoomScalePageLayoutView="0" workbookViewId="0" topLeftCell="A1">
      <selection activeCell="B4" sqref="B4"/>
    </sheetView>
  </sheetViews>
  <sheetFormatPr defaultColWidth="9.00390625" defaultRowHeight="12.75"/>
  <cols>
    <col min="1" max="1" width="4.00390625" style="17" customWidth="1"/>
    <col min="2" max="2" width="50.75390625" style="17" customWidth="1"/>
    <col min="3" max="3" width="24.75390625" style="17" customWidth="1"/>
    <col min="4" max="4" width="24.75390625" style="41" customWidth="1"/>
    <col min="5" max="7" width="24.75390625" style="17" customWidth="1"/>
    <col min="8" max="16384" width="9.125" style="17" customWidth="1"/>
  </cols>
  <sheetData>
    <row r="1" spans="1:7" s="24" customFormat="1" ht="16.5" thickBot="1">
      <c r="A1" s="212" t="s">
        <v>123</v>
      </c>
      <c r="B1" s="212"/>
      <c r="C1" s="212"/>
      <c r="D1" s="212"/>
      <c r="E1" s="212"/>
      <c r="F1" s="212"/>
      <c r="G1" s="212"/>
    </row>
    <row r="2" spans="1:7" s="24" customFormat="1" ht="15.75" customHeight="1" thickBot="1">
      <c r="A2" s="209" t="s">
        <v>35</v>
      </c>
      <c r="B2" s="173"/>
      <c r="C2" s="227" t="s">
        <v>88</v>
      </c>
      <c r="D2" s="227"/>
      <c r="E2" s="227" t="s">
        <v>124</v>
      </c>
      <c r="F2" s="227"/>
      <c r="G2" s="181"/>
    </row>
    <row r="3" spans="1:7" s="24" customFormat="1" ht="45.75" thickBot="1">
      <c r="A3" s="209"/>
      <c r="B3" s="164" t="s">
        <v>74</v>
      </c>
      <c r="C3" s="176" t="s">
        <v>90</v>
      </c>
      <c r="D3" s="176" t="s">
        <v>91</v>
      </c>
      <c r="E3" s="176" t="s">
        <v>92</v>
      </c>
      <c r="F3" s="176" t="s">
        <v>91</v>
      </c>
      <c r="G3" s="165" t="s">
        <v>113</v>
      </c>
    </row>
    <row r="4" spans="1:7" s="24" customFormat="1" ht="14.25">
      <c r="A4" s="18">
        <v>1</v>
      </c>
      <c r="B4" s="199" t="s">
        <v>119</v>
      </c>
      <c r="C4" s="31">
        <v>170.09031000000007</v>
      </c>
      <c r="D4" s="85">
        <v>0.04778861622842203</v>
      </c>
      <c r="E4" s="32">
        <v>0</v>
      </c>
      <c r="F4" s="85">
        <v>0</v>
      </c>
      <c r="G4" s="33">
        <v>0</v>
      </c>
    </row>
    <row r="5" spans="1:7" s="24" customFormat="1" ht="14.25">
      <c r="A5" s="18">
        <v>2</v>
      </c>
      <c r="B5" s="199" t="s">
        <v>118</v>
      </c>
      <c r="C5" s="31">
        <v>-87.94224299999978</v>
      </c>
      <c r="D5" s="85">
        <v>-0.02399707511876068</v>
      </c>
      <c r="E5" s="32">
        <v>0</v>
      </c>
      <c r="F5" s="85">
        <v>0</v>
      </c>
      <c r="G5" s="33">
        <v>0</v>
      </c>
    </row>
    <row r="6" spans="1:7" s="24" customFormat="1" ht="15.75" thickBot="1">
      <c r="A6" s="99"/>
      <c r="B6" s="77" t="s">
        <v>43</v>
      </c>
      <c r="C6" s="78">
        <v>82.1480670000003</v>
      </c>
      <c r="D6" s="82">
        <v>0.01137166023778322</v>
      </c>
      <c r="E6" s="79">
        <v>0</v>
      </c>
      <c r="F6" s="82">
        <v>0</v>
      </c>
      <c r="G6" s="100">
        <v>0</v>
      </c>
    </row>
    <row r="7" spans="2:7" s="24" customFormat="1" ht="15">
      <c r="B7" s="149"/>
      <c r="C7" s="111"/>
      <c r="D7" s="150"/>
      <c r="E7" s="151"/>
      <c r="F7" s="150"/>
      <c r="G7" s="111"/>
    </row>
    <row r="8" spans="2:7" s="24" customFormat="1" ht="15">
      <c r="B8" s="149"/>
      <c r="C8" s="111"/>
      <c r="D8" s="150"/>
      <c r="E8" s="151"/>
      <c r="F8" s="150"/>
      <c r="G8" s="111"/>
    </row>
    <row r="9" spans="2:7" s="24" customFormat="1" ht="15">
      <c r="B9" s="149"/>
      <c r="C9" s="111"/>
      <c r="D9" s="150"/>
      <c r="E9" s="151"/>
      <c r="F9" s="150"/>
      <c r="G9" s="111"/>
    </row>
    <row r="10" s="24" customFormat="1" ht="14.25">
      <c r="D10" s="6"/>
    </row>
    <row r="11" s="24" customFormat="1" ht="14.25">
      <c r="D11" s="6"/>
    </row>
    <row r="12" s="24" customFormat="1" ht="14.25">
      <c r="D12" s="6"/>
    </row>
    <row r="13" s="24" customFormat="1" ht="14.25">
      <c r="D13" s="6"/>
    </row>
    <row r="14" s="24" customFormat="1" ht="14.25">
      <c r="D14" s="6"/>
    </row>
    <row r="15" s="24" customFormat="1" ht="14.25">
      <c r="D15" s="6"/>
    </row>
    <row r="16" s="24" customFormat="1" ht="14.25">
      <c r="D16" s="6"/>
    </row>
    <row r="17" s="24" customFormat="1" ht="14.25">
      <c r="D17" s="6"/>
    </row>
    <row r="18" s="24" customFormat="1" ht="14.25">
      <c r="D18" s="6"/>
    </row>
    <row r="19" s="24" customFormat="1" ht="14.25">
      <c r="D19" s="6"/>
    </row>
    <row r="20" s="24" customFormat="1" ht="14.25">
      <c r="D20" s="6"/>
    </row>
    <row r="21" s="24" customFormat="1" ht="14.25">
      <c r="D21" s="6"/>
    </row>
    <row r="22" s="24" customFormat="1" ht="14.25">
      <c r="D22" s="6"/>
    </row>
    <row r="23" s="24" customFormat="1" ht="14.25">
      <c r="D23" s="6"/>
    </row>
    <row r="24" s="24" customFormat="1" ht="14.25">
      <c r="D24" s="6"/>
    </row>
    <row r="25" s="24" customFormat="1" ht="14.25">
      <c r="D25" s="6"/>
    </row>
    <row r="26" s="24" customFormat="1" ht="14.25">
      <c r="D26" s="6"/>
    </row>
    <row r="27" s="24" customFormat="1" ht="14.25">
      <c r="D27" s="6"/>
    </row>
    <row r="28" s="24" customFormat="1" ht="14.25">
      <c r="D28" s="6"/>
    </row>
    <row r="29" s="24" customFormat="1" ht="14.25">
      <c r="D29" s="6"/>
    </row>
    <row r="30" s="24" customFormat="1" ht="14.25">
      <c r="D30" s="6"/>
    </row>
    <row r="31" s="24" customFormat="1" ht="14.25"/>
    <row r="32" s="24" customFormat="1" ht="14.25"/>
    <row r="33" s="24" customFormat="1" ht="14.25"/>
    <row r="34" s="24" customFormat="1" ht="14.25"/>
    <row r="35" spans="2:5" s="24" customFormat="1" ht="30.75" thickBot="1">
      <c r="B35" s="197" t="s">
        <v>74</v>
      </c>
      <c r="C35" s="176" t="s">
        <v>94</v>
      </c>
      <c r="D35" s="176" t="s">
        <v>95</v>
      </c>
      <c r="E35" s="184" t="s">
        <v>96</v>
      </c>
    </row>
    <row r="36" spans="2:5" s="24" customFormat="1" ht="14.25">
      <c r="B36" s="131" t="str">
        <f aca="true" t="shared" si="0" ref="B36:D37">B4</f>
        <v>Іndeks Ukrainskoi Birzhi</v>
      </c>
      <c r="C36" s="132">
        <f t="shared" si="0"/>
        <v>170.09031000000007</v>
      </c>
      <c r="D36" s="133">
        <f t="shared" si="0"/>
        <v>0.04778861622842203</v>
      </c>
      <c r="E36" s="134">
        <f>G4</f>
        <v>0</v>
      </c>
    </row>
    <row r="37" spans="2:6" ht="14.25">
      <c r="B37" s="135" t="str">
        <f t="shared" si="0"/>
        <v> KINTO-Hold</v>
      </c>
      <c r="C37" s="136">
        <f t="shared" si="0"/>
        <v>-87.94224299999978</v>
      </c>
      <c r="D37" s="137">
        <f t="shared" si="0"/>
        <v>-0.02399707511876068</v>
      </c>
      <c r="E37" s="138">
        <f>G5</f>
        <v>0</v>
      </c>
      <c r="F37" s="16"/>
    </row>
    <row r="38" spans="2:6" ht="14.25">
      <c r="B38" s="24"/>
      <c r="C38" s="107"/>
      <c r="D38" s="108"/>
      <c r="E38" s="109"/>
      <c r="F38" s="16"/>
    </row>
    <row r="39" spans="2:6" ht="14.25">
      <c r="B39" s="24"/>
      <c r="C39" s="107"/>
      <c r="D39" s="108"/>
      <c r="E39" s="109"/>
      <c r="F39" s="16"/>
    </row>
    <row r="40" spans="2:6" ht="14.25">
      <c r="B40" s="24"/>
      <c r="C40" s="24"/>
      <c r="D40" s="6"/>
      <c r="F40" s="16"/>
    </row>
    <row r="41" spans="2:6" ht="14.25">
      <c r="B41" s="24"/>
      <c r="C41" s="24"/>
      <c r="D41" s="6"/>
      <c r="F41" s="16"/>
    </row>
    <row r="42" spans="2:6" ht="14.25">
      <c r="B42" s="24"/>
      <c r="C42" s="24"/>
      <c r="D42" s="6"/>
      <c r="F42" s="16"/>
    </row>
    <row r="43" spans="2:6" ht="14.25">
      <c r="B43" s="24"/>
      <c r="C43" s="24"/>
      <c r="D43" s="6"/>
      <c r="F43" s="16"/>
    </row>
    <row r="44" spans="2:6" ht="14.25">
      <c r="B44" s="24"/>
      <c r="C44" s="24"/>
      <c r="D44" s="6"/>
      <c r="F44" s="16"/>
    </row>
    <row r="45" spans="2:6" ht="14.25">
      <c r="B45" s="24"/>
      <c r="C45" s="24"/>
      <c r="D45" s="6"/>
      <c r="F45" s="16"/>
    </row>
    <row r="46" spans="2:6" ht="14.25">
      <c r="B46" s="24"/>
      <c r="C46" s="24"/>
      <c r="D46" s="6"/>
      <c r="F46" s="16"/>
    </row>
    <row r="47" spans="2:4" ht="14.25">
      <c r="B47" s="24"/>
      <c r="C47" s="24"/>
      <c r="D47" s="6"/>
    </row>
    <row r="48" spans="2:4" ht="14.25">
      <c r="B48" s="24"/>
      <c r="C48" s="24"/>
      <c r="D48" s="6"/>
    </row>
    <row r="49" spans="2:4" ht="14.25">
      <c r="B49" s="24"/>
      <c r="C49" s="24"/>
      <c r="D49" s="6"/>
    </row>
    <row r="50" spans="2:4" ht="14.25">
      <c r="B50" s="24"/>
      <c r="C50" s="24"/>
      <c r="D50" s="6"/>
    </row>
    <row r="51" spans="2:4" ht="14.25">
      <c r="B51" s="24"/>
      <c r="C51" s="24"/>
      <c r="D51" s="6"/>
    </row>
    <row r="52" spans="2:4" ht="14.25">
      <c r="B52" s="24"/>
      <c r="C52" s="24"/>
      <c r="D52" s="6"/>
    </row>
    <row r="53" spans="2:4" ht="14.25">
      <c r="B53" s="24"/>
      <c r="C53" s="24"/>
      <c r="D53" s="6"/>
    </row>
    <row r="54" spans="2:4" ht="14.25">
      <c r="B54" s="24"/>
      <c r="C54" s="24"/>
      <c r="D54" s="6"/>
    </row>
    <row r="55" spans="2:4" ht="14.25">
      <c r="B55" s="24"/>
      <c r="C55" s="24"/>
      <c r="D55" s="6"/>
    </row>
    <row r="56" spans="2:4" ht="14.25">
      <c r="B56" s="24"/>
      <c r="C56" s="24"/>
      <c r="D56" s="6"/>
    </row>
    <row r="57" spans="2:4" ht="14.25">
      <c r="B57" s="24"/>
      <c r="C57" s="24"/>
      <c r="D57" s="6"/>
    </row>
    <row r="58" spans="2:4" ht="14.25">
      <c r="B58" s="24"/>
      <c r="C58" s="24"/>
      <c r="D58" s="6"/>
    </row>
    <row r="59" spans="2:4" ht="14.25">
      <c r="B59" s="24"/>
      <c r="C59" s="24"/>
      <c r="D59" s="6"/>
    </row>
    <row r="60" spans="2:4" ht="14.25">
      <c r="B60" s="24"/>
      <c r="C60" s="24"/>
      <c r="D60" s="6"/>
    </row>
    <row r="61" spans="2:4" ht="14.25">
      <c r="B61" s="24"/>
      <c r="C61" s="24"/>
      <c r="D61" s="6"/>
    </row>
    <row r="62" spans="2:4" ht="14.25">
      <c r="B62" s="24"/>
      <c r="C62" s="24"/>
      <c r="D62" s="6"/>
    </row>
    <row r="63" spans="2:4" ht="14.25">
      <c r="B63" s="24"/>
      <c r="C63" s="24"/>
      <c r="D63" s="6"/>
    </row>
    <row r="64" spans="2:4" ht="14.25">
      <c r="B64" s="24"/>
      <c r="C64" s="24"/>
      <c r="D64" s="6"/>
    </row>
    <row r="65" spans="2:4" ht="14.25">
      <c r="B65" s="24"/>
      <c r="C65" s="24"/>
      <c r="D65" s="6"/>
    </row>
    <row r="66" spans="2:4" ht="14.25">
      <c r="B66" s="24"/>
      <c r="C66" s="24"/>
      <c r="D66" s="6"/>
    </row>
    <row r="67" spans="2:4" ht="14.25">
      <c r="B67" s="24"/>
      <c r="C67" s="24"/>
      <c r="D67" s="6"/>
    </row>
    <row r="68" spans="2:4" ht="14.25">
      <c r="B68" s="24"/>
      <c r="C68" s="24"/>
      <c r="D68" s="6"/>
    </row>
    <row r="69" spans="2:4" ht="14.25">
      <c r="B69" s="24"/>
      <c r="C69" s="24"/>
      <c r="D69" s="6"/>
    </row>
    <row r="70" spans="2:4" ht="14.25">
      <c r="B70" s="24"/>
      <c r="C70" s="24"/>
      <c r="D70" s="6"/>
    </row>
    <row r="71" spans="2:4" ht="14.25">
      <c r="B71" s="24"/>
      <c r="C71" s="24"/>
      <c r="D71" s="6"/>
    </row>
    <row r="72" spans="2:4" ht="14.25">
      <c r="B72" s="24"/>
      <c r="C72" s="24"/>
      <c r="D72" s="6"/>
    </row>
    <row r="73" spans="2:4" ht="14.25">
      <c r="B73" s="24"/>
      <c r="C73" s="24"/>
      <c r="D73" s="6"/>
    </row>
    <row r="74" spans="2:4" ht="14.25">
      <c r="B74" s="24"/>
      <c r="C74" s="24"/>
      <c r="D74" s="6"/>
    </row>
    <row r="75" spans="2:4" ht="14.25">
      <c r="B75" s="24"/>
      <c r="C75" s="24"/>
      <c r="D75" s="6"/>
    </row>
    <row r="76" spans="2:4" ht="14.25">
      <c r="B76" s="24"/>
      <c r="C76" s="24"/>
      <c r="D76" s="6"/>
    </row>
    <row r="77" spans="2:4" ht="14.25">
      <c r="B77" s="24"/>
      <c r="C77" s="24"/>
      <c r="D77" s="6"/>
    </row>
    <row r="78" spans="2:4" ht="14.25">
      <c r="B78" s="24"/>
      <c r="C78" s="24"/>
      <c r="D78" s="6"/>
    </row>
    <row r="79" spans="2:4" ht="14.25">
      <c r="B79" s="24"/>
      <c r="C79" s="24"/>
      <c r="D79" s="6"/>
    </row>
    <row r="80" spans="2:4" ht="14.25">
      <c r="B80" s="24"/>
      <c r="C80" s="24"/>
      <c r="D80" s="6"/>
    </row>
    <row r="81" spans="2:4" ht="14.25">
      <c r="B81" s="24"/>
      <c r="C81" s="24"/>
      <c r="D81" s="6"/>
    </row>
    <row r="82" spans="2:4" ht="14.25">
      <c r="B82" s="24"/>
      <c r="C82" s="24"/>
      <c r="D82" s="6"/>
    </row>
    <row r="83" spans="2:4" ht="14.25">
      <c r="B83" s="24"/>
      <c r="C83" s="24"/>
      <c r="D83" s="6"/>
    </row>
    <row r="84" spans="2:4" ht="14.25">
      <c r="B84" s="24"/>
      <c r="C84" s="24"/>
      <c r="D84" s="6"/>
    </row>
    <row r="85" spans="2:4" ht="14.25">
      <c r="B85" s="24"/>
      <c r="C85" s="24"/>
      <c r="D85" s="6"/>
    </row>
    <row r="86" spans="2:4" ht="14.25">
      <c r="B86" s="24"/>
      <c r="C86" s="24"/>
      <c r="D86" s="6"/>
    </row>
    <row r="87" spans="2:4" ht="14.25">
      <c r="B87" s="24"/>
      <c r="C87" s="24"/>
      <c r="D87" s="6"/>
    </row>
    <row r="88" spans="2:4" ht="14.25">
      <c r="B88" s="24"/>
      <c r="C88" s="24"/>
      <c r="D88" s="6"/>
    </row>
    <row r="89" spans="2:4" ht="14.25">
      <c r="B89" s="24"/>
      <c r="C89" s="24"/>
      <c r="D89" s="6"/>
    </row>
    <row r="90" spans="2:4" ht="14.25">
      <c r="B90" s="24"/>
      <c r="C90" s="24"/>
      <c r="D90" s="6"/>
    </row>
    <row r="91" spans="2:4" ht="14.25">
      <c r="B91" s="24"/>
      <c r="C91" s="24"/>
      <c r="D91" s="6"/>
    </row>
    <row r="92" spans="2:4" ht="14.25">
      <c r="B92" s="24"/>
      <c r="C92" s="24"/>
      <c r="D92" s="6"/>
    </row>
    <row r="93" spans="2:4" ht="14.25">
      <c r="B93" s="24"/>
      <c r="C93" s="24"/>
      <c r="D93" s="6"/>
    </row>
    <row r="94" spans="2:4" ht="14.25">
      <c r="B94" s="24"/>
      <c r="C94" s="24"/>
      <c r="D94" s="6"/>
    </row>
    <row r="95" spans="2:4" ht="14.25">
      <c r="B95" s="24"/>
      <c r="C95" s="24"/>
      <c r="D95" s="6"/>
    </row>
    <row r="96" spans="2:4" ht="14.25">
      <c r="B96" s="24"/>
      <c r="C96" s="24"/>
      <c r="D96" s="6"/>
    </row>
    <row r="97" spans="2:4" ht="14.25">
      <c r="B97" s="24"/>
      <c r="C97" s="24"/>
      <c r="D97" s="6"/>
    </row>
    <row r="98" spans="2:4" ht="14.25">
      <c r="B98" s="24"/>
      <c r="C98" s="24"/>
      <c r="D98" s="6"/>
    </row>
    <row r="99" spans="2:4" ht="14.25">
      <c r="B99" s="24"/>
      <c r="C99" s="24"/>
      <c r="D99" s="6"/>
    </row>
    <row r="100" spans="2:4" ht="14.25">
      <c r="B100" s="24"/>
      <c r="C100" s="24"/>
      <c r="D100" s="6"/>
    </row>
    <row r="101" spans="2:4" ht="14.25">
      <c r="B101" s="24"/>
      <c r="C101" s="24"/>
      <c r="D101" s="6"/>
    </row>
    <row r="102" spans="2:4" ht="14.25">
      <c r="B102" s="24"/>
      <c r="C102" s="24"/>
      <c r="D102" s="6"/>
    </row>
    <row r="103" spans="2:4" ht="14.25">
      <c r="B103" s="24"/>
      <c r="C103" s="24"/>
      <c r="D103" s="6"/>
    </row>
    <row r="104" spans="2:4" ht="14.25">
      <c r="B104" s="24"/>
      <c r="C104" s="24"/>
      <c r="D104" s="6"/>
    </row>
    <row r="105" spans="2:4" ht="14.25">
      <c r="B105" s="24"/>
      <c r="C105" s="24"/>
      <c r="D105" s="6"/>
    </row>
    <row r="106" spans="2:4" ht="14.25">
      <c r="B106" s="24"/>
      <c r="C106" s="24"/>
      <c r="D106" s="6"/>
    </row>
    <row r="107" spans="2:4" ht="14.25">
      <c r="B107" s="24"/>
      <c r="C107" s="24"/>
      <c r="D107" s="6"/>
    </row>
    <row r="108" spans="2:4" ht="14.25">
      <c r="B108" s="24"/>
      <c r="C108" s="24"/>
      <c r="D108" s="6"/>
    </row>
    <row r="109" spans="2:4" ht="14.25">
      <c r="B109" s="24"/>
      <c r="C109" s="24"/>
      <c r="D109" s="6"/>
    </row>
    <row r="110" spans="2:4" ht="14.25">
      <c r="B110" s="24"/>
      <c r="C110" s="24"/>
      <c r="D110" s="6"/>
    </row>
    <row r="111" spans="2:4" ht="14.25">
      <c r="B111" s="24"/>
      <c r="C111" s="24"/>
      <c r="D111" s="6"/>
    </row>
    <row r="112" spans="2:4" ht="14.25">
      <c r="B112" s="24"/>
      <c r="C112" s="24"/>
      <c r="D112" s="6"/>
    </row>
    <row r="113" spans="2:4" ht="14.25">
      <c r="B113" s="24"/>
      <c r="C113" s="24"/>
      <c r="D113" s="6"/>
    </row>
    <row r="114" spans="2:4" ht="14.25">
      <c r="B114" s="24"/>
      <c r="C114" s="24"/>
      <c r="D114" s="6"/>
    </row>
    <row r="115" spans="2:4" ht="14.25">
      <c r="B115" s="24"/>
      <c r="C115" s="24"/>
      <c r="D115" s="6"/>
    </row>
    <row r="116" spans="2:4" ht="14.25">
      <c r="B116" s="24"/>
      <c r="C116" s="24"/>
      <c r="D116" s="6"/>
    </row>
    <row r="117" spans="2:4" ht="14.25">
      <c r="B117" s="24"/>
      <c r="C117" s="24"/>
      <c r="D117" s="6"/>
    </row>
    <row r="118" spans="2:4" ht="14.25">
      <c r="B118" s="24"/>
      <c r="C118" s="24"/>
      <c r="D118" s="6"/>
    </row>
    <row r="119" spans="2:4" ht="14.25">
      <c r="B119" s="24"/>
      <c r="C119" s="24"/>
      <c r="D119" s="6"/>
    </row>
  </sheetData>
  <sheetProtection/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D14"/>
  <sheetViews>
    <sheetView zoomScale="85" zoomScaleNormal="85" zoomScalePageLayoutView="0" workbookViewId="0" topLeftCell="A1">
      <selection activeCell="X28" sqref="X2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74</v>
      </c>
      <c r="B1" s="56" t="s">
        <v>97</v>
      </c>
      <c r="C1" s="10"/>
      <c r="D1" s="10"/>
    </row>
    <row r="2" spans="1:4" ht="14.25">
      <c r="A2" s="199" t="s">
        <v>118</v>
      </c>
      <c r="B2" s="112">
        <v>-0.023999242478043747</v>
      </c>
      <c r="C2" s="10"/>
      <c r="D2" s="10"/>
    </row>
    <row r="3" spans="1:4" ht="14.25">
      <c r="A3" s="159" t="s">
        <v>119</v>
      </c>
      <c r="B3" s="112">
        <v>0.04779099587446711</v>
      </c>
      <c r="C3" s="10"/>
      <c r="D3" s="10"/>
    </row>
    <row r="4" spans="1:4" ht="14.25">
      <c r="A4" s="193" t="s">
        <v>98</v>
      </c>
      <c r="B4" s="113">
        <v>0.011895876698211683</v>
      </c>
      <c r="C4" s="10"/>
      <c r="D4" s="10"/>
    </row>
    <row r="5" spans="1:4" ht="14.25">
      <c r="A5" s="193" t="s">
        <v>14</v>
      </c>
      <c r="B5" s="113">
        <v>-0.07440100134659766</v>
      </c>
      <c r="C5" s="10"/>
      <c r="D5" s="10"/>
    </row>
    <row r="6" spans="1:4" ht="14.25">
      <c r="A6" s="193" t="s">
        <v>13</v>
      </c>
      <c r="B6" s="113">
        <v>0</v>
      </c>
      <c r="C6" s="10"/>
      <c r="D6" s="10"/>
    </row>
    <row r="7" spans="1:4" ht="14.25">
      <c r="A7" s="193" t="s">
        <v>99</v>
      </c>
      <c r="B7" s="113">
        <v>-0.026607070029446955</v>
      </c>
      <c r="C7" s="10"/>
      <c r="D7" s="10"/>
    </row>
    <row r="8" spans="1:4" ht="14.25">
      <c r="A8" s="193" t="s">
        <v>100</v>
      </c>
      <c r="B8" s="113">
        <v>-0.0028291411840638547</v>
      </c>
      <c r="C8" s="10"/>
      <c r="D8" s="10"/>
    </row>
    <row r="9" spans="1:4" ht="14.25">
      <c r="A9" s="193" t="s">
        <v>101</v>
      </c>
      <c r="B9" s="113">
        <v>0.013561643835616437</v>
      </c>
      <c r="C9" s="10"/>
      <c r="D9" s="10"/>
    </row>
    <row r="10" spans="1:4" ht="15" thickBot="1">
      <c r="A10" s="194" t="s">
        <v>102</v>
      </c>
      <c r="B10" s="114">
        <v>-0.022180938372007963</v>
      </c>
      <c r="C10" s="10"/>
      <c r="D10" s="10"/>
    </row>
    <row r="11" spans="3:4" ht="12.75">
      <c r="C11" s="10"/>
      <c r="D11" s="10"/>
    </row>
    <row r="12" spans="1:4" ht="12.75">
      <c r="A12" s="10"/>
      <c r="B12" s="10"/>
      <c r="C12" s="10"/>
      <c r="D12" s="10"/>
    </row>
    <row r="13" spans="2:4" ht="12.75">
      <c r="B13" s="10"/>
      <c r="C13" s="10"/>
      <c r="D13" s="10"/>
    </row>
    <row r="14" ht="12.75">
      <c r="C14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I33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9" customWidth="1"/>
    <col min="2" max="2" width="64.375" style="17" bestFit="1" customWidth="1"/>
    <col min="3" max="3" width="18.75390625" style="20" customWidth="1"/>
    <col min="4" max="4" width="14.75390625" style="21" customWidth="1"/>
    <col min="5" max="5" width="14.75390625" style="20" customWidth="1"/>
    <col min="6" max="6" width="14.75390625" style="21" customWidth="1"/>
    <col min="7" max="7" width="55.75390625" style="17" bestFit="1" customWidth="1"/>
    <col min="8" max="8" width="34.75390625" style="17" customWidth="1"/>
    <col min="9" max="18" width="4.75390625" style="17" customWidth="1"/>
    <col min="19" max="16384" width="9.125" style="17" customWidth="1"/>
  </cols>
  <sheetData>
    <row r="1" spans="1:9" s="14" customFormat="1" ht="16.5" thickBot="1">
      <c r="A1" s="204" t="s">
        <v>34</v>
      </c>
      <c r="B1" s="204"/>
      <c r="C1" s="204"/>
      <c r="D1" s="204"/>
      <c r="E1" s="204"/>
      <c r="F1" s="204"/>
      <c r="G1" s="204"/>
      <c r="H1" s="204"/>
      <c r="I1" s="13"/>
    </row>
    <row r="2" spans="1:9" ht="30.75" thickBot="1">
      <c r="A2" s="162" t="s">
        <v>35</v>
      </c>
      <c r="B2" s="163" t="s">
        <v>36</v>
      </c>
      <c r="C2" s="164" t="s">
        <v>37</v>
      </c>
      <c r="D2" s="164" t="s">
        <v>38</v>
      </c>
      <c r="E2" s="164" t="s">
        <v>39</v>
      </c>
      <c r="F2" s="164" t="s">
        <v>40</v>
      </c>
      <c r="G2" s="164" t="s">
        <v>41</v>
      </c>
      <c r="H2" s="165" t="s">
        <v>42</v>
      </c>
      <c r="I2" s="16"/>
    </row>
    <row r="3" spans="1:9" ht="14.25">
      <c r="A3" s="18">
        <v>1</v>
      </c>
      <c r="B3" s="70" t="s">
        <v>46</v>
      </c>
      <c r="C3" s="71">
        <v>69789694.17</v>
      </c>
      <c r="D3" s="72">
        <v>10503</v>
      </c>
      <c r="E3" s="71">
        <v>6644.74</v>
      </c>
      <c r="F3" s="72">
        <v>1000</v>
      </c>
      <c r="G3" s="70" t="s">
        <v>62</v>
      </c>
      <c r="H3" s="73" t="s">
        <v>8</v>
      </c>
      <c r="I3" s="16"/>
    </row>
    <row r="4" spans="1:9" ht="14.25">
      <c r="A4" s="18">
        <v>2</v>
      </c>
      <c r="B4" s="70" t="s">
        <v>47</v>
      </c>
      <c r="C4" s="71">
        <v>24618732.35</v>
      </c>
      <c r="D4" s="72">
        <v>44417</v>
      </c>
      <c r="E4" s="71">
        <v>554.2637</v>
      </c>
      <c r="F4" s="72">
        <v>100</v>
      </c>
      <c r="G4" s="70" t="s">
        <v>63</v>
      </c>
      <c r="H4" s="73" t="s">
        <v>4</v>
      </c>
      <c r="I4" s="16"/>
    </row>
    <row r="5" spans="1:9" ht="14.25" customHeight="1">
      <c r="A5" s="18">
        <v>3</v>
      </c>
      <c r="B5" s="70" t="s">
        <v>48</v>
      </c>
      <c r="C5" s="71">
        <v>9664214.72</v>
      </c>
      <c r="D5" s="72">
        <v>6586580</v>
      </c>
      <c r="E5" s="71">
        <v>1.47</v>
      </c>
      <c r="F5" s="72">
        <v>1</v>
      </c>
      <c r="G5" s="70" t="s">
        <v>62</v>
      </c>
      <c r="H5" s="73" t="s">
        <v>8</v>
      </c>
      <c r="I5" s="16"/>
    </row>
    <row r="6" spans="1:9" ht="14.25">
      <c r="A6" s="18">
        <v>4</v>
      </c>
      <c r="B6" s="166" t="s">
        <v>49</v>
      </c>
      <c r="C6" s="71">
        <v>9234413.83</v>
      </c>
      <c r="D6" s="72">
        <v>8445</v>
      </c>
      <c r="E6" s="71">
        <v>1093.4771</v>
      </c>
      <c r="F6" s="72">
        <v>1000</v>
      </c>
      <c r="G6" s="169" t="s">
        <v>64</v>
      </c>
      <c r="H6" s="73" t="s">
        <v>6</v>
      </c>
      <c r="I6" s="16"/>
    </row>
    <row r="7" spans="1:9" ht="14.25" customHeight="1">
      <c r="A7" s="18">
        <v>5</v>
      </c>
      <c r="B7" s="70" t="s">
        <v>50</v>
      </c>
      <c r="C7" s="71">
        <v>6897215.01</v>
      </c>
      <c r="D7" s="72">
        <v>1085</v>
      </c>
      <c r="E7" s="71">
        <v>6356.8802</v>
      </c>
      <c r="F7" s="72">
        <v>1000</v>
      </c>
      <c r="G7" s="169" t="s">
        <v>64</v>
      </c>
      <c r="H7" s="73" t="s">
        <v>6</v>
      </c>
      <c r="I7" s="16"/>
    </row>
    <row r="8" spans="1:9" ht="14.25">
      <c r="A8" s="18">
        <v>6</v>
      </c>
      <c r="B8" s="166" t="s">
        <v>51</v>
      </c>
      <c r="C8" s="71">
        <v>6044808.1</v>
      </c>
      <c r="D8" s="72">
        <v>1256</v>
      </c>
      <c r="E8" s="71">
        <v>4812.75</v>
      </c>
      <c r="F8" s="72">
        <v>1000</v>
      </c>
      <c r="G8" s="170" t="s">
        <v>65</v>
      </c>
      <c r="H8" s="73" t="s">
        <v>3</v>
      </c>
      <c r="I8" s="16"/>
    </row>
    <row r="9" spans="1:9" ht="14.25">
      <c r="A9" s="18">
        <v>7</v>
      </c>
      <c r="B9" s="166" t="s">
        <v>52</v>
      </c>
      <c r="C9" s="71">
        <v>4686359.64</v>
      </c>
      <c r="D9" s="72">
        <v>675</v>
      </c>
      <c r="E9" s="71">
        <v>6942.76</v>
      </c>
      <c r="F9" s="72">
        <v>1000</v>
      </c>
      <c r="G9" s="170" t="s">
        <v>66</v>
      </c>
      <c r="H9" s="73" t="s">
        <v>3</v>
      </c>
      <c r="I9" s="16"/>
    </row>
    <row r="10" spans="1:9" ht="14.25">
      <c r="A10" s="18">
        <v>8</v>
      </c>
      <c r="B10" s="166" t="s">
        <v>53</v>
      </c>
      <c r="C10" s="71">
        <v>4026204.1</v>
      </c>
      <c r="D10" s="72">
        <v>12772</v>
      </c>
      <c r="E10" s="71">
        <v>315.2368</v>
      </c>
      <c r="F10" s="72">
        <v>100</v>
      </c>
      <c r="G10" s="70" t="s">
        <v>63</v>
      </c>
      <c r="H10" s="73" t="s">
        <v>4</v>
      </c>
      <c r="I10" s="16"/>
    </row>
    <row r="11" spans="1:9" ht="14.25">
      <c r="A11" s="18">
        <v>9</v>
      </c>
      <c r="B11" s="166" t="s">
        <v>54</v>
      </c>
      <c r="C11" s="71">
        <v>2785142.78</v>
      </c>
      <c r="D11" s="72">
        <v>2566</v>
      </c>
      <c r="E11" s="71">
        <v>1085.4025</v>
      </c>
      <c r="F11" s="72">
        <v>1000</v>
      </c>
      <c r="G11" s="171" t="s">
        <v>67</v>
      </c>
      <c r="H11" s="73" t="s">
        <v>7</v>
      </c>
      <c r="I11" s="16"/>
    </row>
    <row r="12" spans="1:9" ht="14.25">
      <c r="A12" s="18">
        <v>10</v>
      </c>
      <c r="B12" s="70" t="s">
        <v>55</v>
      </c>
      <c r="C12" s="71">
        <v>2602269.65</v>
      </c>
      <c r="D12" s="72">
        <v>1432</v>
      </c>
      <c r="E12" s="71">
        <v>1817.2274</v>
      </c>
      <c r="F12" s="72">
        <v>1000</v>
      </c>
      <c r="G12" s="70" t="s">
        <v>68</v>
      </c>
      <c r="H12" s="73" t="s">
        <v>10</v>
      </c>
      <c r="I12" s="16"/>
    </row>
    <row r="13" spans="1:9" ht="14.25">
      <c r="A13" s="18">
        <v>11</v>
      </c>
      <c r="B13" s="167" t="s">
        <v>56</v>
      </c>
      <c r="C13" s="71">
        <v>1814968.13</v>
      </c>
      <c r="D13" s="72">
        <v>366</v>
      </c>
      <c r="E13" s="71">
        <v>4958.9293</v>
      </c>
      <c r="F13" s="72">
        <v>1000</v>
      </c>
      <c r="G13" s="169" t="s">
        <v>64</v>
      </c>
      <c r="H13" s="73" t="s">
        <v>6</v>
      </c>
      <c r="I13" s="16"/>
    </row>
    <row r="14" spans="1:9" ht="14.25">
      <c r="A14" s="18">
        <v>12</v>
      </c>
      <c r="B14" s="166" t="s">
        <v>57</v>
      </c>
      <c r="C14" s="71">
        <v>1520736.71</v>
      </c>
      <c r="D14" s="72">
        <v>529</v>
      </c>
      <c r="E14" s="71">
        <v>2874.7386</v>
      </c>
      <c r="F14" s="72">
        <v>1000</v>
      </c>
      <c r="G14" s="70" t="s">
        <v>64</v>
      </c>
      <c r="H14" s="73" t="s">
        <v>6</v>
      </c>
      <c r="I14" s="16"/>
    </row>
    <row r="15" spans="1:9" ht="14.25">
      <c r="A15" s="18">
        <v>13</v>
      </c>
      <c r="B15" s="166" t="s">
        <v>58</v>
      </c>
      <c r="C15" s="71">
        <v>1504661.47</v>
      </c>
      <c r="D15" s="72">
        <v>3115</v>
      </c>
      <c r="E15" s="71">
        <v>483.0374</v>
      </c>
      <c r="F15" s="72">
        <v>1000</v>
      </c>
      <c r="G15" s="70" t="s">
        <v>63</v>
      </c>
      <c r="H15" s="73" t="s">
        <v>4</v>
      </c>
      <c r="I15" s="16"/>
    </row>
    <row r="16" spans="1:9" ht="14.25">
      <c r="A16" s="18">
        <v>14</v>
      </c>
      <c r="B16" s="166" t="s">
        <v>59</v>
      </c>
      <c r="C16" s="71">
        <v>1036400.8201</v>
      </c>
      <c r="D16" s="72">
        <v>953</v>
      </c>
      <c r="E16" s="71">
        <v>1087.514</v>
      </c>
      <c r="F16" s="72">
        <v>1000</v>
      </c>
      <c r="G16" s="171" t="s">
        <v>69</v>
      </c>
      <c r="H16" s="73" t="s">
        <v>1</v>
      </c>
      <c r="I16" s="16"/>
    </row>
    <row r="17" spans="1:9" ht="14.25">
      <c r="A17" s="18">
        <v>15</v>
      </c>
      <c r="B17" s="166" t="s">
        <v>60</v>
      </c>
      <c r="C17" s="71">
        <v>736799.77</v>
      </c>
      <c r="D17" s="72">
        <v>7881</v>
      </c>
      <c r="E17" s="71">
        <v>93.4906</v>
      </c>
      <c r="F17" s="72">
        <v>100</v>
      </c>
      <c r="G17" s="171" t="s">
        <v>70</v>
      </c>
      <c r="H17" s="73" t="s">
        <v>5</v>
      </c>
      <c r="I17" s="16"/>
    </row>
    <row r="18" spans="1:9" ht="14.25">
      <c r="A18" s="18">
        <v>16</v>
      </c>
      <c r="B18" s="168" t="s">
        <v>61</v>
      </c>
      <c r="C18" s="71">
        <v>228924.34</v>
      </c>
      <c r="D18" s="72">
        <v>22167</v>
      </c>
      <c r="E18" s="71">
        <v>10.32726</v>
      </c>
      <c r="F18" s="72">
        <v>100</v>
      </c>
      <c r="G18" s="172" t="s">
        <v>71</v>
      </c>
      <c r="H18" s="73" t="s">
        <v>9</v>
      </c>
      <c r="I18" s="16"/>
    </row>
    <row r="19" spans="1:8" ht="15" customHeight="1" thickBot="1">
      <c r="A19" s="205" t="s">
        <v>43</v>
      </c>
      <c r="B19" s="206"/>
      <c r="C19" s="83">
        <f>SUM(C3:C18)</f>
        <v>147191545.59010005</v>
      </c>
      <c r="D19" s="84">
        <f>SUM(D3:D18)</f>
        <v>6704742</v>
      </c>
      <c r="E19" s="46" t="s">
        <v>2</v>
      </c>
      <c r="F19" s="46" t="s">
        <v>2</v>
      </c>
      <c r="G19" s="46" t="s">
        <v>2</v>
      </c>
      <c r="H19" s="96" t="s">
        <v>2</v>
      </c>
    </row>
    <row r="20" spans="1:8" ht="15" customHeight="1" thickBot="1">
      <c r="A20" s="207" t="s">
        <v>44</v>
      </c>
      <c r="B20" s="207"/>
      <c r="C20" s="207"/>
      <c r="D20" s="207"/>
      <c r="E20" s="207"/>
      <c r="F20" s="207"/>
      <c r="G20" s="207"/>
      <c r="H20" s="207"/>
    </row>
    <row r="22" spans="3:4" ht="14.25">
      <c r="C22" s="17"/>
      <c r="D22" s="17"/>
    </row>
    <row r="23" spans="2:8" ht="14.25">
      <c r="B23" s="124" t="str">
        <f aca="true" t="shared" si="0" ref="B23:C29">B3</f>
        <v>ОТP Klasychnyi</v>
      </c>
      <c r="C23" s="125">
        <f t="shared" si="0"/>
        <v>69789694.17</v>
      </c>
      <c r="D23" s="106">
        <f>C23/$C$19</f>
        <v>0.47414200245135535</v>
      </c>
      <c r="H23" s="16"/>
    </row>
    <row r="24" spans="2:8" ht="14.25">
      <c r="B24" s="70" t="str">
        <f t="shared" si="0"/>
        <v>КІNТО-Кlasychnyi</v>
      </c>
      <c r="C24" s="71">
        <f t="shared" si="0"/>
        <v>24618732.35</v>
      </c>
      <c r="D24" s="106">
        <f aca="true" t="shared" si="1" ref="D24:D32">C24/$C$19</f>
        <v>0.16725642937780139</v>
      </c>
      <c r="H24" s="16"/>
    </row>
    <row r="25" spans="2:8" ht="14.25">
      <c r="B25" s="70" t="str">
        <f t="shared" si="0"/>
        <v>ОТP Fond Aktsii</v>
      </c>
      <c r="C25" s="71">
        <f t="shared" si="0"/>
        <v>9664214.72</v>
      </c>
      <c r="D25" s="106">
        <f t="shared" si="1"/>
        <v>0.0656574036318157</v>
      </c>
      <c r="H25" s="16"/>
    </row>
    <row r="26" spans="2:8" ht="14.25">
      <c r="B26" s="70" t="str">
        <f t="shared" si="0"/>
        <v>UNIVER.UA/Yaroslav Mudryi: Fond Aktsii</v>
      </c>
      <c r="C26" s="71">
        <f t="shared" si="0"/>
        <v>9234413.83</v>
      </c>
      <c r="D26" s="106">
        <f t="shared" si="1"/>
        <v>0.0627373929187214</v>
      </c>
      <c r="H26" s="16"/>
    </row>
    <row r="27" spans="2:8" ht="14.25">
      <c r="B27" s="70" t="str">
        <f t="shared" si="0"/>
        <v>UNIVER.UA/Мykhailo Hrushevskyi: Fond Derzhavnykh Paperiv</v>
      </c>
      <c r="C27" s="71">
        <f t="shared" si="0"/>
        <v>6897215.01</v>
      </c>
      <c r="D27" s="106">
        <f t="shared" si="1"/>
        <v>0.046858771557487466</v>
      </c>
      <c r="H27" s="16"/>
    </row>
    <row r="28" spans="2:8" ht="14.25">
      <c r="B28" s="70" t="str">
        <f t="shared" si="0"/>
        <v>Altus – Depozyt</v>
      </c>
      <c r="C28" s="71">
        <f t="shared" si="0"/>
        <v>6044808.1</v>
      </c>
      <c r="D28" s="106">
        <f t="shared" si="1"/>
        <v>0.04106763113170657</v>
      </c>
      <c r="H28" s="16"/>
    </row>
    <row r="29" spans="2:8" ht="14.25">
      <c r="B29" s="70" t="str">
        <f t="shared" si="0"/>
        <v>Altus – Zbalansovanyi</v>
      </c>
      <c r="C29" s="71">
        <f t="shared" si="0"/>
        <v>4686359.64</v>
      </c>
      <c r="D29" s="106">
        <f t="shared" si="1"/>
        <v>0.031838510977054375</v>
      </c>
      <c r="H29" s="16"/>
    </row>
    <row r="30" spans="2:8" ht="14.25">
      <c r="B30" s="70" t="str">
        <f aca="true" t="shared" si="2" ref="B30:C32">B11</f>
        <v>Sofiivskyi</v>
      </c>
      <c r="C30" s="71">
        <f t="shared" si="2"/>
        <v>2785142.78</v>
      </c>
      <c r="D30" s="106">
        <f t="shared" si="1"/>
        <v>0.018921893705471936</v>
      </c>
      <c r="H30" s="16"/>
    </row>
    <row r="31" spans="2:4" ht="14.25">
      <c r="B31" s="70" t="str">
        <f t="shared" si="2"/>
        <v>VSI</v>
      </c>
      <c r="C31" s="71">
        <f t="shared" si="2"/>
        <v>2602269.65</v>
      </c>
      <c r="D31" s="106">
        <f t="shared" si="1"/>
        <v>0.017679477714343843</v>
      </c>
    </row>
    <row r="32" spans="2:4" ht="14.25">
      <c r="B32" s="140" t="str">
        <f t="shared" si="2"/>
        <v>UNIVER.UA/Taras Shevchenko: Fond Zaoshchadzhen</v>
      </c>
      <c r="C32" s="141">
        <f t="shared" si="2"/>
        <v>1814968.13</v>
      </c>
      <c r="D32" s="128">
        <f t="shared" si="1"/>
        <v>0.012330654744630066</v>
      </c>
    </row>
    <row r="33" spans="2:4" ht="14.25">
      <c r="B33" s="126" t="s">
        <v>45</v>
      </c>
      <c r="C33" s="127">
        <f>C19-SUM(C3:C13)</f>
        <v>5027523.110100031</v>
      </c>
      <c r="D33" s="128">
        <f>C33/$C$19</f>
        <v>0.0341563307182106</v>
      </c>
    </row>
  </sheetData>
  <sheetProtection/>
  <mergeCells count="3">
    <mergeCell ref="A1:H1"/>
    <mergeCell ref="A19:B19"/>
    <mergeCell ref="A20:H20"/>
  </mergeCells>
  <hyperlinks>
    <hyperlink ref="H19" r:id="rId1" display="http://art-capital.com.ua/"/>
  </hyperlinks>
  <printOptions/>
  <pageMargins left="0.75" right="0.75" top="1" bottom="1" header="0.5" footer="0.5"/>
  <pageSetup horizontalDpi="600" verticalDpi="600" orientation="portrait" paperSize="9" scale="2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J56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25390625" style="27" customWidth="1"/>
    <col min="2" max="2" width="61.75390625" style="27" bestFit="1" customWidth="1"/>
    <col min="3" max="4" width="14.75390625" style="28" customWidth="1"/>
    <col min="5" max="8" width="12.75390625" style="29" customWidth="1"/>
    <col min="9" max="9" width="18.625" style="27" customWidth="1"/>
    <col min="10" max="10" width="20.75390625" style="27" customWidth="1"/>
    <col min="11" max="16384" width="9.125" style="27" customWidth="1"/>
  </cols>
  <sheetData>
    <row r="1" spans="1:9" s="14" customFormat="1" ht="16.5" thickBot="1">
      <c r="A1" s="208" t="s">
        <v>72</v>
      </c>
      <c r="B1" s="208"/>
      <c r="C1" s="208"/>
      <c r="D1" s="208"/>
      <c r="E1" s="208"/>
      <c r="F1" s="208"/>
      <c r="G1" s="208"/>
      <c r="H1" s="208"/>
      <c r="I1" s="86"/>
    </row>
    <row r="2" spans="1:10" s="17" customFormat="1" ht="15.75" customHeight="1" thickBot="1">
      <c r="A2" s="209" t="s">
        <v>35</v>
      </c>
      <c r="B2" s="173"/>
      <c r="C2" s="174"/>
      <c r="D2" s="175"/>
      <c r="E2" s="210" t="s">
        <v>73</v>
      </c>
      <c r="F2" s="210"/>
      <c r="G2" s="210"/>
      <c r="H2" s="210"/>
      <c r="I2" s="210"/>
      <c r="J2" s="210"/>
    </row>
    <row r="3" spans="1:10" s="19" customFormat="1" ht="51.75" thickBot="1">
      <c r="A3" s="209"/>
      <c r="B3" s="176" t="s">
        <v>74</v>
      </c>
      <c r="C3" s="177" t="s">
        <v>75</v>
      </c>
      <c r="D3" s="177" t="s">
        <v>76</v>
      </c>
      <c r="E3" s="15" t="s">
        <v>82</v>
      </c>
      <c r="F3" s="15" t="s">
        <v>78</v>
      </c>
      <c r="G3" s="15" t="s">
        <v>79</v>
      </c>
      <c r="H3" s="15" t="s">
        <v>83</v>
      </c>
      <c r="I3" s="165" t="s">
        <v>80</v>
      </c>
      <c r="J3" s="178" t="s">
        <v>81</v>
      </c>
    </row>
    <row r="4" spans="1:10" s="17" customFormat="1" ht="14.25" collapsed="1">
      <c r="A4" s="18">
        <v>1</v>
      </c>
      <c r="B4" s="179" t="s">
        <v>47</v>
      </c>
      <c r="C4" s="90">
        <v>38118</v>
      </c>
      <c r="D4" s="90">
        <v>38182</v>
      </c>
      <c r="E4" s="85">
        <v>0.01303543790934647</v>
      </c>
      <c r="F4" s="85">
        <v>0.0337203650837985</v>
      </c>
      <c r="G4" s="85">
        <v>0.0665770064957385</v>
      </c>
      <c r="H4" s="85">
        <v>0.11633639636015802</v>
      </c>
      <c r="I4" s="91">
        <v>4.542637000000101</v>
      </c>
      <c r="J4" s="103">
        <v>0.09148838249199387</v>
      </c>
    </row>
    <row r="5" spans="1:10" s="17" customFormat="1" ht="14.25" collapsed="1">
      <c r="A5" s="18">
        <v>2</v>
      </c>
      <c r="B5" s="179" t="s">
        <v>52</v>
      </c>
      <c r="C5" s="90">
        <v>38828</v>
      </c>
      <c r="D5" s="90">
        <v>39028</v>
      </c>
      <c r="E5" s="85">
        <v>0.009214506560935698</v>
      </c>
      <c r="F5" s="85">
        <v>0.027646618255148914</v>
      </c>
      <c r="G5" s="85">
        <v>0.056564608199205724</v>
      </c>
      <c r="H5" s="85">
        <v>0.10667871733675072</v>
      </c>
      <c r="I5" s="91">
        <v>5.94275999999981</v>
      </c>
      <c r="J5" s="104">
        <v>0.11892740872171959</v>
      </c>
    </row>
    <row r="6" spans="1:10" s="17" customFormat="1" ht="14.25" collapsed="1">
      <c r="A6" s="18">
        <v>3</v>
      </c>
      <c r="B6" s="169" t="s">
        <v>57</v>
      </c>
      <c r="C6" s="90">
        <v>38919</v>
      </c>
      <c r="D6" s="90">
        <v>39092</v>
      </c>
      <c r="E6" s="85">
        <v>0.008574540225588123</v>
      </c>
      <c r="F6" s="85">
        <v>-0.09935906443122267</v>
      </c>
      <c r="G6" s="85">
        <v>-0.08675489617746346</v>
      </c>
      <c r="H6" s="85">
        <v>0.07122721297230505</v>
      </c>
      <c r="I6" s="91">
        <v>1.8747386000003585</v>
      </c>
      <c r="J6" s="104">
        <v>0.06381992986258145</v>
      </c>
    </row>
    <row r="7" spans="1:10" s="17" customFormat="1" ht="14.25" collapsed="1">
      <c r="A7" s="18">
        <v>4</v>
      </c>
      <c r="B7" s="169" t="s">
        <v>49</v>
      </c>
      <c r="C7" s="90">
        <v>38919</v>
      </c>
      <c r="D7" s="90">
        <v>39092</v>
      </c>
      <c r="E7" s="85">
        <v>-0.005745339271450489</v>
      </c>
      <c r="F7" s="85">
        <v>0.056167048462846036</v>
      </c>
      <c r="G7" s="85">
        <v>0.022086886214835788</v>
      </c>
      <c r="H7" s="85">
        <v>0.026421207779566025</v>
      </c>
      <c r="I7" s="91">
        <v>0.0934770999998511</v>
      </c>
      <c r="J7" s="104">
        <v>0.005249259987080368</v>
      </c>
    </row>
    <row r="8" spans="1:10" s="17" customFormat="1" ht="14.25" collapsed="1">
      <c r="A8" s="18">
        <v>5</v>
      </c>
      <c r="B8" s="180" t="s">
        <v>46</v>
      </c>
      <c r="C8" s="90">
        <v>39413</v>
      </c>
      <c r="D8" s="90">
        <v>39589</v>
      </c>
      <c r="E8" s="85">
        <v>0.011217419491285963</v>
      </c>
      <c r="F8" s="85">
        <v>0.0407921921083072</v>
      </c>
      <c r="G8" s="85">
        <v>0.08669890638997901</v>
      </c>
      <c r="H8" s="85">
        <v>0.18950260913127304</v>
      </c>
      <c r="I8" s="91">
        <v>5.644740000000639</v>
      </c>
      <c r="J8" s="104">
        <v>0.12814335253904874</v>
      </c>
    </row>
    <row r="9" spans="1:10" s="17" customFormat="1" ht="14.25" collapsed="1">
      <c r="A9" s="18">
        <v>6</v>
      </c>
      <c r="B9" s="169" t="s">
        <v>59</v>
      </c>
      <c r="C9" s="90">
        <v>39429</v>
      </c>
      <c r="D9" s="90">
        <v>39618</v>
      </c>
      <c r="E9" s="85">
        <v>0.004210241519828184</v>
      </c>
      <c r="F9" s="85">
        <v>0.014259985389131202</v>
      </c>
      <c r="G9" s="85">
        <v>0.024506733442652306</v>
      </c>
      <c r="H9" s="85">
        <v>-0.0022776217834951096</v>
      </c>
      <c r="I9" s="91">
        <v>0.08751399999997811</v>
      </c>
      <c r="J9" s="104">
        <v>0.005382850992107446</v>
      </c>
    </row>
    <row r="10" spans="1:10" s="17" customFormat="1" ht="14.25" collapsed="1">
      <c r="A10" s="18">
        <v>7</v>
      </c>
      <c r="B10" s="169" t="s">
        <v>60</v>
      </c>
      <c r="C10" s="90">
        <v>39560</v>
      </c>
      <c r="D10" s="90">
        <v>39770</v>
      </c>
      <c r="E10" s="85">
        <v>-0.01095360006775803</v>
      </c>
      <c r="F10" s="85">
        <v>-0.04812007721704259</v>
      </c>
      <c r="G10" s="85">
        <v>-0.05129219890983616</v>
      </c>
      <c r="H10" s="85">
        <v>-0.08531673236399384</v>
      </c>
      <c r="I10" s="91">
        <v>-0.06509399999997256</v>
      </c>
      <c r="J10" s="104">
        <v>-0.004415276235192778</v>
      </c>
    </row>
    <row r="11" spans="1:10" s="17" customFormat="1" ht="14.25">
      <c r="A11" s="18">
        <v>8</v>
      </c>
      <c r="B11" s="169" t="s">
        <v>58</v>
      </c>
      <c r="C11" s="90">
        <v>39884</v>
      </c>
      <c r="D11" s="90">
        <v>40001</v>
      </c>
      <c r="E11" s="85">
        <v>0.015170047782851359</v>
      </c>
      <c r="F11" s="85">
        <v>0.03332658763816321</v>
      </c>
      <c r="G11" s="85">
        <v>-0.03429757485550855</v>
      </c>
      <c r="H11" s="85">
        <v>-0.06276686277841093</v>
      </c>
      <c r="I11" s="91">
        <v>-0.5169626000000797</v>
      </c>
      <c r="J11" s="104">
        <v>-0.04868947108989907</v>
      </c>
    </row>
    <row r="12" spans="1:10" s="17" customFormat="1" ht="14.25" collapsed="1">
      <c r="A12" s="18">
        <v>9</v>
      </c>
      <c r="B12" s="22" t="s">
        <v>61</v>
      </c>
      <c r="C12" s="90">
        <v>40031</v>
      </c>
      <c r="D12" s="90">
        <v>40129</v>
      </c>
      <c r="E12" s="85" t="s">
        <v>33</v>
      </c>
      <c r="F12" s="85">
        <v>-0.33548291615724724</v>
      </c>
      <c r="G12" s="85">
        <v>-0.020355080327560615</v>
      </c>
      <c r="H12" s="85">
        <v>-0.3491605535809027</v>
      </c>
      <c r="I12" s="91">
        <v>-0.8967273999999998</v>
      </c>
      <c r="J12" s="104">
        <v>-0.14749674527388879</v>
      </c>
    </row>
    <row r="13" spans="1:10" s="17" customFormat="1" ht="14.25">
      <c r="A13" s="18">
        <v>10</v>
      </c>
      <c r="B13" s="180" t="s">
        <v>48</v>
      </c>
      <c r="C13" s="90">
        <v>40253</v>
      </c>
      <c r="D13" s="90">
        <v>40366</v>
      </c>
      <c r="E13" s="85">
        <v>-0.006756756756791216</v>
      </c>
      <c r="F13" s="85">
        <v>-0.051612903225894624</v>
      </c>
      <c r="G13" s="85">
        <v>0.013793103448322741</v>
      </c>
      <c r="H13" s="85">
        <v>0.16666666666652685</v>
      </c>
      <c r="I13" s="91">
        <v>0.4699999999999649</v>
      </c>
      <c r="J13" s="104">
        <v>0.028780216976625805</v>
      </c>
    </row>
    <row r="14" spans="1:10" s="17" customFormat="1" ht="14.25">
      <c r="A14" s="18">
        <v>11</v>
      </c>
      <c r="B14" s="169" t="s">
        <v>54</v>
      </c>
      <c r="C14" s="90">
        <v>40114</v>
      </c>
      <c r="D14" s="90">
        <v>40401</v>
      </c>
      <c r="E14" s="85">
        <v>-0.006568312823865496</v>
      </c>
      <c r="F14" s="85">
        <v>0.024346819969218503</v>
      </c>
      <c r="G14" s="85">
        <v>0.016252797872139402</v>
      </c>
      <c r="H14" s="85">
        <v>-0.026627077784054376</v>
      </c>
      <c r="I14" s="91">
        <v>0.08540250000003313</v>
      </c>
      <c r="J14" s="104">
        <v>0.006096965541707577</v>
      </c>
    </row>
    <row r="15" spans="1:10" s="17" customFormat="1" ht="14.25">
      <c r="A15" s="18">
        <v>12</v>
      </c>
      <c r="B15" s="169" t="s">
        <v>51</v>
      </c>
      <c r="C15" s="90">
        <v>40226</v>
      </c>
      <c r="D15" s="90">
        <v>40430</v>
      </c>
      <c r="E15" s="85">
        <v>0.006504031035296176</v>
      </c>
      <c r="F15" s="85">
        <v>0.029515890621419683</v>
      </c>
      <c r="G15" s="85">
        <v>0.05040824655871412</v>
      </c>
      <c r="H15" s="85">
        <v>0.09080462635792297</v>
      </c>
      <c r="I15" s="91">
        <v>3.8127500000000003</v>
      </c>
      <c r="J15" s="104">
        <v>0.12438349914650226</v>
      </c>
    </row>
    <row r="16" spans="1:10" s="17" customFormat="1" ht="14.25">
      <c r="A16" s="18">
        <v>13</v>
      </c>
      <c r="B16" s="169" t="s">
        <v>56</v>
      </c>
      <c r="C16" s="90">
        <v>40427</v>
      </c>
      <c r="D16" s="90">
        <v>40543</v>
      </c>
      <c r="E16" s="85">
        <v>0.016938282675680982</v>
      </c>
      <c r="F16" s="85">
        <v>0.046911818388261306</v>
      </c>
      <c r="G16" s="85">
        <v>0.09973598863377764</v>
      </c>
      <c r="H16" s="85">
        <v>0.35232847886179</v>
      </c>
      <c r="I16" s="91">
        <v>3.9589292999998262</v>
      </c>
      <c r="J16" s="104">
        <v>0.13008423380821665</v>
      </c>
    </row>
    <row r="17" spans="1:10" s="17" customFormat="1" ht="14.25">
      <c r="A17" s="18">
        <v>14</v>
      </c>
      <c r="B17" s="180" t="s">
        <v>55</v>
      </c>
      <c r="C17" s="90">
        <v>40444</v>
      </c>
      <c r="D17" s="90">
        <v>40638</v>
      </c>
      <c r="E17" s="85">
        <v>-0.005745165582634937</v>
      </c>
      <c r="F17" s="85">
        <v>0.02819737289687585</v>
      </c>
      <c r="G17" s="85">
        <v>0.04635865538375339</v>
      </c>
      <c r="H17" s="85">
        <v>0.1023901948687218</v>
      </c>
      <c r="I17" s="91">
        <v>0.8172273999999844</v>
      </c>
      <c r="J17" s="104">
        <v>0.04764568626336829</v>
      </c>
    </row>
    <row r="18" spans="1:10" s="17" customFormat="1" ht="14.25">
      <c r="A18" s="18">
        <v>15</v>
      </c>
      <c r="B18" s="179" t="s">
        <v>50</v>
      </c>
      <c r="C18" s="90">
        <v>40427</v>
      </c>
      <c r="D18" s="90">
        <v>40708</v>
      </c>
      <c r="E18" s="85">
        <v>0.01581545974964338</v>
      </c>
      <c r="F18" s="85">
        <v>0.04825936031434552</v>
      </c>
      <c r="G18" s="85">
        <v>0.09694091287257978</v>
      </c>
      <c r="H18" s="85">
        <v>0.5544588145133369</v>
      </c>
      <c r="I18" s="91">
        <v>5.356880199999328</v>
      </c>
      <c r="J18" s="104">
        <v>0.15755671273847738</v>
      </c>
    </row>
    <row r="19" spans="1:10" s="17" customFormat="1" ht="14.25">
      <c r="A19" s="18">
        <v>16</v>
      </c>
      <c r="B19" s="169" t="s">
        <v>53</v>
      </c>
      <c r="C19" s="90">
        <v>41026</v>
      </c>
      <c r="D19" s="90">
        <v>41242</v>
      </c>
      <c r="E19" s="85">
        <v>-0.00527596582989287</v>
      </c>
      <c r="F19" s="85">
        <v>0.03291135922410593</v>
      </c>
      <c r="G19" s="85">
        <v>0.08739728796423285</v>
      </c>
      <c r="H19" s="85">
        <v>0.1269775217111606</v>
      </c>
      <c r="I19" s="91">
        <v>2.1523680000000707</v>
      </c>
      <c r="J19" s="104">
        <v>0.10817525686023055</v>
      </c>
    </row>
    <row r="20" spans="1:10" s="17" customFormat="1" ht="15.75" thickBot="1">
      <c r="A20" s="18"/>
      <c r="B20" s="118" t="s">
        <v>84</v>
      </c>
      <c r="C20" s="119"/>
      <c r="D20" s="119"/>
      <c r="E20" s="120">
        <f>AVERAGE(E4:E19)</f>
        <v>0.0039756551078708865</v>
      </c>
      <c r="F20" s="120">
        <f>AVERAGE(F4:F19)</f>
        <v>-0.007407471417486579</v>
      </c>
      <c r="G20" s="120">
        <f>AVERAGE(G4:G19)</f>
        <v>0.029663836450347654</v>
      </c>
      <c r="H20" s="120">
        <f>AVERAGE(H4:H19)</f>
        <v>0.08610272489179094</v>
      </c>
      <c r="I20" s="123" t="s">
        <v>2</v>
      </c>
      <c r="J20" s="120">
        <f>AVERAGE(J4:J19)</f>
        <v>0.05094576645816746</v>
      </c>
    </row>
    <row r="21" spans="1:10" s="17" customFormat="1" ht="14.25">
      <c r="A21" s="211" t="s">
        <v>85</v>
      </c>
      <c r="B21" s="211"/>
      <c r="C21" s="211"/>
      <c r="D21" s="211"/>
      <c r="E21" s="211"/>
      <c r="F21" s="211"/>
      <c r="G21" s="211"/>
      <c r="H21" s="211"/>
      <c r="I21" s="211"/>
      <c r="J21" s="211"/>
    </row>
    <row r="22" s="17" customFormat="1" ht="14.25" collapsed="1"/>
    <row r="23" s="17" customFormat="1" ht="14.25" collapsed="1"/>
    <row r="24" s="17" customFormat="1" ht="14.25" collapsed="1"/>
    <row r="25" s="17" customFormat="1" ht="14.25" collapsed="1"/>
    <row r="26" s="17" customFormat="1" ht="14.25" collapsed="1"/>
    <row r="27" s="17" customFormat="1" ht="14.25" collapsed="1"/>
    <row r="28" s="17" customFormat="1" ht="14.25" collapsed="1"/>
    <row r="29" s="17" customFormat="1" ht="14.25" collapsed="1"/>
    <row r="30" s="17" customFormat="1" ht="14.25" collapsed="1"/>
    <row r="31" s="17" customFormat="1" ht="14.25" collapsed="1"/>
    <row r="32" s="17" customFormat="1" ht="14.25" collapsed="1"/>
    <row r="33" s="17" customFormat="1" ht="14.25" collapsed="1"/>
    <row r="34" s="17" customFormat="1" ht="14.25" collapsed="1"/>
    <row r="35" s="17" customFormat="1" ht="14.25"/>
    <row r="36" s="17" customFormat="1" ht="14.25"/>
    <row r="37" spans="3:8" s="24" customFormat="1" ht="14.25">
      <c r="C37" s="25"/>
      <c r="D37" s="25"/>
      <c r="E37" s="26"/>
      <c r="F37" s="26"/>
      <c r="G37" s="26"/>
      <c r="H37" s="26"/>
    </row>
    <row r="38" spans="3:8" s="24" customFormat="1" ht="14.25">
      <c r="C38" s="25"/>
      <c r="D38" s="25"/>
      <c r="E38" s="26"/>
      <c r="F38" s="26"/>
      <c r="G38" s="26"/>
      <c r="H38" s="26"/>
    </row>
    <row r="39" spans="3:8" s="24" customFormat="1" ht="14.25">
      <c r="C39" s="25"/>
      <c r="D39" s="25"/>
      <c r="E39" s="26"/>
      <c r="F39" s="26"/>
      <c r="G39" s="26"/>
      <c r="H39" s="26"/>
    </row>
    <row r="40" spans="3:8" s="24" customFormat="1" ht="14.25">
      <c r="C40" s="25"/>
      <c r="D40" s="25"/>
      <c r="E40" s="26"/>
      <c r="F40" s="26"/>
      <c r="G40" s="26"/>
      <c r="H40" s="26"/>
    </row>
    <row r="41" spans="3:8" s="24" customFormat="1" ht="14.25">
      <c r="C41" s="25"/>
      <c r="D41" s="25"/>
      <c r="E41" s="26"/>
      <c r="F41" s="26"/>
      <c r="G41" s="26"/>
      <c r="H41" s="26"/>
    </row>
    <row r="42" spans="3:8" s="24" customFormat="1" ht="14.25">
      <c r="C42" s="25"/>
      <c r="D42" s="25"/>
      <c r="E42" s="26"/>
      <c r="F42" s="26"/>
      <c r="G42" s="26"/>
      <c r="H42" s="26"/>
    </row>
    <row r="43" spans="3:8" s="24" customFormat="1" ht="14.25">
      <c r="C43" s="25"/>
      <c r="D43" s="25"/>
      <c r="E43" s="26"/>
      <c r="F43" s="26"/>
      <c r="G43" s="26"/>
      <c r="H43" s="26"/>
    </row>
    <row r="44" spans="3:8" s="24" customFormat="1" ht="14.25">
      <c r="C44" s="25"/>
      <c r="D44" s="25"/>
      <c r="E44" s="26"/>
      <c r="F44" s="26"/>
      <c r="G44" s="26"/>
      <c r="H44" s="26"/>
    </row>
    <row r="45" spans="3:8" s="24" customFormat="1" ht="14.25">
      <c r="C45" s="25"/>
      <c r="D45" s="25"/>
      <c r="E45" s="26"/>
      <c r="F45" s="26"/>
      <c r="G45" s="26"/>
      <c r="H45" s="26"/>
    </row>
    <row r="46" spans="3:8" s="24" customFormat="1" ht="14.25">
      <c r="C46" s="25"/>
      <c r="D46" s="25"/>
      <c r="E46" s="26"/>
      <c r="F46" s="26"/>
      <c r="G46" s="26"/>
      <c r="H46" s="26"/>
    </row>
    <row r="47" spans="3:8" s="24" customFormat="1" ht="14.25">
      <c r="C47" s="25"/>
      <c r="D47" s="25"/>
      <c r="E47" s="26"/>
      <c r="F47" s="26"/>
      <c r="G47" s="26"/>
      <c r="H47" s="26"/>
    </row>
    <row r="48" spans="3:8" s="24" customFormat="1" ht="14.25">
      <c r="C48" s="25"/>
      <c r="D48" s="25"/>
      <c r="E48" s="26"/>
      <c r="F48" s="26"/>
      <c r="G48" s="26"/>
      <c r="H48" s="26"/>
    </row>
    <row r="49" spans="3:8" s="24" customFormat="1" ht="14.25">
      <c r="C49" s="25"/>
      <c r="D49" s="25"/>
      <c r="E49" s="26"/>
      <c r="F49" s="26"/>
      <c r="G49" s="26"/>
      <c r="H49" s="26"/>
    </row>
    <row r="50" spans="3:8" s="24" customFormat="1" ht="14.25">
      <c r="C50" s="25"/>
      <c r="D50" s="25"/>
      <c r="E50" s="26"/>
      <c r="F50" s="26"/>
      <c r="G50" s="26"/>
      <c r="H50" s="26"/>
    </row>
    <row r="51" spans="3:8" s="24" customFormat="1" ht="14.25">
      <c r="C51" s="25"/>
      <c r="D51" s="25"/>
      <c r="E51" s="26"/>
      <c r="F51" s="26"/>
      <c r="G51" s="26"/>
      <c r="H51" s="26"/>
    </row>
    <row r="52" spans="3:8" s="24" customFormat="1" ht="14.25">
      <c r="C52" s="25"/>
      <c r="D52" s="25"/>
      <c r="E52" s="26"/>
      <c r="F52" s="26"/>
      <c r="G52" s="26"/>
      <c r="H52" s="26"/>
    </row>
    <row r="53" spans="3:8" s="24" customFormat="1" ht="14.25">
      <c r="C53" s="25"/>
      <c r="D53" s="25"/>
      <c r="E53" s="26"/>
      <c r="F53" s="26"/>
      <c r="G53" s="26"/>
      <c r="H53" s="26"/>
    </row>
    <row r="54" spans="3:8" s="24" customFormat="1" ht="14.25">
      <c r="C54" s="25"/>
      <c r="D54" s="25"/>
      <c r="E54" s="26"/>
      <c r="F54" s="26"/>
      <c r="G54" s="26"/>
      <c r="H54" s="26"/>
    </row>
    <row r="55" spans="3:8" s="24" customFormat="1" ht="14.25">
      <c r="C55" s="25"/>
      <c r="D55" s="25"/>
      <c r="E55" s="26"/>
      <c r="F55" s="26"/>
      <c r="G55" s="26"/>
      <c r="H55" s="26"/>
    </row>
    <row r="56" spans="3:8" s="24" customFormat="1" ht="14.25">
      <c r="C56" s="25"/>
      <c r="D56" s="25"/>
      <c r="E56" s="26"/>
      <c r="F56" s="26"/>
      <c r="G56" s="26"/>
      <c r="H56" s="26"/>
    </row>
  </sheetData>
  <sheetProtection/>
  <mergeCells count="4">
    <mergeCell ref="A1:H1"/>
    <mergeCell ref="A2:A3"/>
    <mergeCell ref="E2:J2"/>
    <mergeCell ref="A21:J21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H65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3.875" style="24" customWidth="1"/>
    <col min="2" max="2" width="64.375" style="24" bestFit="1" customWidth="1"/>
    <col min="3" max="3" width="24.75390625" style="24" customWidth="1"/>
    <col min="4" max="4" width="24.75390625" style="34" customWidth="1"/>
    <col min="5" max="7" width="24.75390625" style="24" customWidth="1"/>
    <col min="8" max="16384" width="9.125" style="24" customWidth="1"/>
  </cols>
  <sheetData>
    <row r="1" spans="1:7" ht="16.5" thickBot="1">
      <c r="A1" s="212" t="s">
        <v>86</v>
      </c>
      <c r="B1" s="212"/>
      <c r="C1" s="212"/>
      <c r="D1" s="212"/>
      <c r="E1" s="212"/>
      <c r="F1" s="212"/>
      <c r="G1" s="212"/>
    </row>
    <row r="2" spans="1:7" ht="15.75" customHeight="1" thickBot="1">
      <c r="A2" s="214" t="s">
        <v>87</v>
      </c>
      <c r="B2" s="173"/>
      <c r="C2" s="213" t="s">
        <v>88</v>
      </c>
      <c r="D2" s="209"/>
      <c r="E2" s="213" t="s">
        <v>89</v>
      </c>
      <c r="F2" s="209"/>
      <c r="G2" s="181"/>
    </row>
    <row r="3" spans="1:7" ht="45.75" thickBot="1">
      <c r="A3" s="215"/>
      <c r="B3" s="182" t="s">
        <v>74</v>
      </c>
      <c r="C3" s="176" t="s">
        <v>90</v>
      </c>
      <c r="D3" s="176" t="s">
        <v>91</v>
      </c>
      <c r="E3" s="176" t="s">
        <v>92</v>
      </c>
      <c r="F3" s="176" t="s">
        <v>91</v>
      </c>
      <c r="G3" s="165" t="s">
        <v>93</v>
      </c>
    </row>
    <row r="4" spans="1:8" ht="15" customHeight="1">
      <c r="A4" s="18">
        <v>1</v>
      </c>
      <c r="B4" s="179" t="s">
        <v>50</v>
      </c>
      <c r="C4" s="31">
        <v>107.38431999999936</v>
      </c>
      <c r="D4" s="81">
        <v>0.015815463581169115</v>
      </c>
      <c r="E4" s="32">
        <v>0</v>
      </c>
      <c r="F4" s="81">
        <v>0</v>
      </c>
      <c r="G4" s="33">
        <v>0</v>
      </c>
      <c r="H4" s="43"/>
    </row>
    <row r="5" spans="1:8" ht="14.25" customHeight="1">
      <c r="A5" s="18">
        <v>2</v>
      </c>
      <c r="B5" s="179" t="s">
        <v>52</v>
      </c>
      <c r="C5" s="31">
        <v>42.78470999999996</v>
      </c>
      <c r="D5" s="81">
        <v>0.009213743860056538</v>
      </c>
      <c r="E5" s="32">
        <v>0</v>
      </c>
      <c r="F5" s="81">
        <v>0</v>
      </c>
      <c r="G5" s="33">
        <v>0</v>
      </c>
      <c r="H5" s="43"/>
    </row>
    <row r="6" spans="1:7" ht="14.25">
      <c r="A6" s="18">
        <v>3</v>
      </c>
      <c r="B6" s="169" t="s">
        <v>51</v>
      </c>
      <c r="C6" s="31">
        <v>39.05612999999988</v>
      </c>
      <c r="D6" s="81">
        <v>0.006503120707464029</v>
      </c>
      <c r="E6" s="32">
        <v>0</v>
      </c>
      <c r="F6" s="81">
        <v>0</v>
      </c>
      <c r="G6" s="33">
        <v>0</v>
      </c>
    </row>
    <row r="7" spans="1:7" ht="14.25">
      <c r="A7" s="18">
        <v>4</v>
      </c>
      <c r="B7" s="169" t="s">
        <v>56</v>
      </c>
      <c r="C7" s="31">
        <v>30.230399999999907</v>
      </c>
      <c r="D7" s="81">
        <v>0.016938287061371144</v>
      </c>
      <c r="E7" s="32">
        <v>0</v>
      </c>
      <c r="F7" s="81">
        <v>0</v>
      </c>
      <c r="G7" s="33">
        <v>0</v>
      </c>
    </row>
    <row r="8" spans="1:7" ht="14.25">
      <c r="A8" s="18">
        <v>5</v>
      </c>
      <c r="B8" s="169" t="s">
        <v>57</v>
      </c>
      <c r="C8" s="31">
        <v>12.92876000000001</v>
      </c>
      <c r="D8" s="81">
        <v>0.008574540278819999</v>
      </c>
      <c r="E8" s="32">
        <v>0</v>
      </c>
      <c r="F8" s="81">
        <v>0</v>
      </c>
      <c r="G8" s="33">
        <v>0</v>
      </c>
    </row>
    <row r="9" spans="1:7" ht="14.25">
      <c r="A9" s="18">
        <v>6</v>
      </c>
      <c r="B9" s="169" t="s">
        <v>59</v>
      </c>
      <c r="C9" s="31">
        <v>4.345180000000052</v>
      </c>
      <c r="D9" s="81">
        <v>0.004210218743224958</v>
      </c>
      <c r="E9" s="32">
        <v>0</v>
      </c>
      <c r="F9" s="81">
        <v>0</v>
      </c>
      <c r="G9" s="33">
        <v>0</v>
      </c>
    </row>
    <row r="10" spans="1:7" ht="14.25">
      <c r="A10" s="18">
        <v>7</v>
      </c>
      <c r="B10" s="169" t="s">
        <v>60</v>
      </c>
      <c r="C10" s="31">
        <v>-8.159839999999967</v>
      </c>
      <c r="D10" s="81">
        <v>-0.010953399205092432</v>
      </c>
      <c r="E10" s="32">
        <v>0</v>
      </c>
      <c r="F10" s="81">
        <v>0</v>
      </c>
      <c r="G10" s="33">
        <v>0</v>
      </c>
    </row>
    <row r="11" spans="1:7" ht="14.25">
      <c r="A11" s="18">
        <v>8</v>
      </c>
      <c r="B11" s="30" t="s">
        <v>55</v>
      </c>
      <c r="C11" s="31">
        <v>-15.036859999999868</v>
      </c>
      <c r="D11" s="81">
        <v>-0.0057451658575517275</v>
      </c>
      <c r="E11" s="32">
        <v>0</v>
      </c>
      <c r="F11" s="81">
        <v>0</v>
      </c>
      <c r="G11" s="33">
        <v>0</v>
      </c>
    </row>
    <row r="12" spans="1:7" ht="14.25">
      <c r="A12" s="18">
        <v>9</v>
      </c>
      <c r="B12" s="183" t="s">
        <v>54</v>
      </c>
      <c r="C12" s="31">
        <v>-18.41464000000013</v>
      </c>
      <c r="D12" s="81">
        <v>-0.006568312055474195</v>
      </c>
      <c r="E12" s="32">
        <v>0</v>
      </c>
      <c r="F12" s="81">
        <v>0</v>
      </c>
      <c r="G12" s="33">
        <v>0</v>
      </c>
    </row>
    <row r="13" spans="1:7" ht="14.25">
      <c r="A13" s="18">
        <v>10</v>
      </c>
      <c r="B13" s="169" t="s">
        <v>49</v>
      </c>
      <c r="C13" s="31">
        <v>-53.361279999999326</v>
      </c>
      <c r="D13" s="81">
        <v>-0.005745324296509514</v>
      </c>
      <c r="E13" s="32">
        <v>0</v>
      </c>
      <c r="F13" s="81">
        <v>0</v>
      </c>
      <c r="G13" s="33">
        <v>0</v>
      </c>
    </row>
    <row r="14" spans="1:7" ht="14.25">
      <c r="A14" s="18">
        <v>11</v>
      </c>
      <c r="B14" s="183" t="s">
        <v>58</v>
      </c>
      <c r="C14" s="31">
        <v>19.15386999999988</v>
      </c>
      <c r="D14" s="81">
        <v>0.012893821613568236</v>
      </c>
      <c r="E14" s="32">
        <v>-7</v>
      </c>
      <c r="F14" s="81">
        <v>-0.002242152466367713</v>
      </c>
      <c r="G14" s="33">
        <v>-3.3243973094170496</v>
      </c>
    </row>
    <row r="15" spans="1:7" ht="14.25">
      <c r="A15" s="18">
        <v>12</v>
      </c>
      <c r="B15" s="179" t="s">
        <v>47</v>
      </c>
      <c r="C15" s="31">
        <v>281.22645000000296</v>
      </c>
      <c r="D15" s="81">
        <v>0.011555269925995293</v>
      </c>
      <c r="E15" s="32">
        <v>-65</v>
      </c>
      <c r="F15" s="81">
        <v>-0.0014612652308799066</v>
      </c>
      <c r="G15" s="33">
        <v>-35.68088860637408</v>
      </c>
    </row>
    <row r="16" spans="1:8" ht="14.25">
      <c r="A16" s="18">
        <v>13</v>
      </c>
      <c r="B16" s="30" t="s">
        <v>48</v>
      </c>
      <c r="C16" s="31">
        <v>-158.48645999999903</v>
      </c>
      <c r="D16" s="81">
        <v>-0.01613471254960838</v>
      </c>
      <c r="E16" s="32">
        <v>-44332</v>
      </c>
      <c r="F16" s="81">
        <v>-0.006685656513010578</v>
      </c>
      <c r="G16" s="33">
        <v>-65.91793258164773</v>
      </c>
      <c r="H16" s="43"/>
    </row>
    <row r="17" spans="1:7" ht="14.25">
      <c r="A17" s="18">
        <v>14</v>
      </c>
      <c r="B17" s="169" t="s">
        <v>53</v>
      </c>
      <c r="C17" s="31">
        <v>-647.5665273999996</v>
      </c>
      <c r="D17" s="81">
        <v>-0.13855333926822128</v>
      </c>
      <c r="E17" s="32">
        <v>-1976</v>
      </c>
      <c r="F17" s="81">
        <v>-0.13398426905343097</v>
      </c>
      <c r="G17" s="33">
        <v>-624.3868903742149</v>
      </c>
    </row>
    <row r="18" spans="1:7" ht="14.25">
      <c r="A18" s="18">
        <v>15</v>
      </c>
      <c r="B18" s="30" t="s">
        <v>46</v>
      </c>
      <c r="C18" s="31">
        <v>-4371.003420000002</v>
      </c>
      <c r="D18" s="81">
        <v>-0.058939621147649474</v>
      </c>
      <c r="E18" s="32">
        <v>-783</v>
      </c>
      <c r="F18" s="81">
        <v>-0.06937799043062201</v>
      </c>
      <c r="G18" s="33">
        <v>-5192.83661481846</v>
      </c>
    </row>
    <row r="19" spans="1:7" ht="14.25">
      <c r="A19" s="18">
        <v>16</v>
      </c>
      <c r="B19" s="30" t="s">
        <v>61</v>
      </c>
      <c r="C19" s="31" t="s">
        <v>33</v>
      </c>
      <c r="D19" s="81" t="s">
        <v>33</v>
      </c>
      <c r="E19" s="32" t="s">
        <v>33</v>
      </c>
      <c r="F19" s="81" t="s">
        <v>33</v>
      </c>
      <c r="G19" s="33" t="s">
        <v>33</v>
      </c>
    </row>
    <row r="20" spans="1:8" ht="15.75" thickBot="1">
      <c r="A20" s="76"/>
      <c r="B20" s="77" t="s">
        <v>43</v>
      </c>
      <c r="C20" s="78">
        <v>-4734.9192073999975</v>
      </c>
      <c r="D20" s="82">
        <v>-0.031212893716800548</v>
      </c>
      <c r="E20" s="79">
        <v>-47163</v>
      </c>
      <c r="F20" s="82">
        <v>-0.007008148014083163</v>
      </c>
      <c r="G20" s="80">
        <v>-5922.1467236901135</v>
      </c>
      <c r="H20" s="43"/>
    </row>
    <row r="21" spans="2:8" ht="14.25">
      <c r="B21" s="57"/>
      <c r="C21" s="58"/>
      <c r="D21" s="59"/>
      <c r="E21" s="60"/>
      <c r="F21" s="59"/>
      <c r="G21" s="58"/>
      <c r="H21" s="43"/>
    </row>
    <row r="39" spans="2:5" ht="15">
      <c r="B39" s="49"/>
      <c r="C39" s="50"/>
      <c r="D39" s="51"/>
      <c r="E39" s="52"/>
    </row>
    <row r="40" spans="2:5" ht="15">
      <c r="B40" s="49"/>
      <c r="C40" s="50"/>
      <c r="D40" s="51"/>
      <c r="E40" s="52"/>
    </row>
    <row r="41" spans="2:5" ht="15">
      <c r="B41" s="49"/>
      <c r="C41" s="50"/>
      <c r="D41" s="51"/>
      <c r="E41" s="52"/>
    </row>
    <row r="42" spans="2:5" ht="15">
      <c r="B42" s="49"/>
      <c r="C42" s="50"/>
      <c r="D42" s="51"/>
      <c r="E42" s="52"/>
    </row>
    <row r="43" spans="2:5" ht="15">
      <c r="B43" s="49"/>
      <c r="C43" s="50"/>
      <c r="D43" s="51"/>
      <c r="E43" s="52"/>
    </row>
    <row r="44" spans="2:5" ht="15">
      <c r="B44" s="49"/>
      <c r="C44" s="50"/>
      <c r="D44" s="51"/>
      <c r="E44" s="52"/>
    </row>
    <row r="45" spans="2:5" ht="15">
      <c r="B45" s="51"/>
      <c r="C45" s="51"/>
      <c r="D45" s="51"/>
      <c r="E45" s="51"/>
    </row>
    <row r="48" ht="14.25" customHeight="1"/>
    <row r="49" ht="14.25">
      <c r="F49" s="43"/>
    </row>
    <row r="51" ht="14.25">
      <c r="F51"/>
    </row>
    <row r="52" ht="14.25">
      <c r="F52"/>
    </row>
    <row r="53" spans="2:6" ht="30.75" thickBot="1">
      <c r="B53" s="35" t="s">
        <v>74</v>
      </c>
      <c r="C53" s="176" t="s">
        <v>94</v>
      </c>
      <c r="D53" s="176" t="s">
        <v>95</v>
      </c>
      <c r="E53" s="184" t="s">
        <v>96</v>
      </c>
      <c r="F53"/>
    </row>
    <row r="54" spans="2:5" ht="14.25">
      <c r="B54" s="30" t="s">
        <v>50</v>
      </c>
      <c r="C54" s="31">
        <f aca="true" t="shared" si="0" ref="C54:D58">C4</f>
        <v>107.38431999999936</v>
      </c>
      <c r="D54" s="81">
        <f t="shared" si="0"/>
        <v>0.015815463581169115</v>
      </c>
      <c r="E54" s="33">
        <f>G4</f>
        <v>0</v>
      </c>
    </row>
    <row r="55" spans="2:5" ht="14.25">
      <c r="B55" s="179" t="s">
        <v>52</v>
      </c>
      <c r="C55" s="31">
        <f t="shared" si="0"/>
        <v>42.78470999999996</v>
      </c>
      <c r="D55" s="81">
        <f t="shared" si="0"/>
        <v>0.009213743860056538</v>
      </c>
      <c r="E55" s="33">
        <f>G5</f>
        <v>0</v>
      </c>
    </row>
    <row r="56" spans="2:5" ht="14.25">
      <c r="B56" s="185" t="s">
        <v>51</v>
      </c>
      <c r="C56" s="31">
        <f t="shared" si="0"/>
        <v>39.05612999999988</v>
      </c>
      <c r="D56" s="81">
        <f t="shared" si="0"/>
        <v>0.006503120707464029</v>
      </c>
      <c r="E56" s="33">
        <f>G6</f>
        <v>0</v>
      </c>
    </row>
    <row r="57" spans="2:5" ht="14.25">
      <c r="B57" s="188" t="s">
        <v>56</v>
      </c>
      <c r="C57" s="186">
        <f t="shared" si="0"/>
        <v>30.230399999999907</v>
      </c>
      <c r="D57" s="81">
        <f t="shared" si="0"/>
        <v>0.016938287061371144</v>
      </c>
      <c r="E57" s="33">
        <f>G7</f>
        <v>0</v>
      </c>
    </row>
    <row r="58" spans="2:5" ht="15" thickBot="1">
      <c r="B58" s="187" t="s">
        <v>57</v>
      </c>
      <c r="C58" s="146">
        <f t="shared" si="0"/>
        <v>12.92876000000001</v>
      </c>
      <c r="D58" s="147">
        <f t="shared" si="0"/>
        <v>0.008574540278819999</v>
      </c>
      <c r="E58" s="153">
        <f>G8</f>
        <v>0</v>
      </c>
    </row>
    <row r="59" spans="2:5" ht="14.25">
      <c r="B59" s="183" t="s">
        <v>58</v>
      </c>
      <c r="C59" s="142">
        <f aca="true" t="shared" si="1" ref="C59:D63">C14</f>
        <v>19.15386999999988</v>
      </c>
      <c r="D59" s="143">
        <f t="shared" si="1"/>
        <v>0.012893821613568236</v>
      </c>
      <c r="E59" s="144">
        <f>G14</f>
        <v>-3.3243973094170496</v>
      </c>
    </row>
    <row r="60" spans="2:5" ht="14.25">
      <c r="B60" s="179" t="s">
        <v>47</v>
      </c>
      <c r="C60" s="31">
        <f t="shared" si="1"/>
        <v>281.22645000000296</v>
      </c>
      <c r="D60" s="81">
        <f t="shared" si="1"/>
        <v>0.011555269925995293</v>
      </c>
      <c r="E60" s="33">
        <f>G15</f>
        <v>-35.68088860637408</v>
      </c>
    </row>
    <row r="61" spans="2:5" ht="14.25">
      <c r="B61" s="30" t="s">
        <v>48</v>
      </c>
      <c r="C61" s="31">
        <f t="shared" si="1"/>
        <v>-158.48645999999903</v>
      </c>
      <c r="D61" s="81">
        <f t="shared" si="1"/>
        <v>-0.01613471254960838</v>
      </c>
      <c r="E61" s="33">
        <f>G16</f>
        <v>-65.91793258164773</v>
      </c>
    </row>
    <row r="62" spans="2:5" ht="14.25">
      <c r="B62" s="169" t="s">
        <v>53</v>
      </c>
      <c r="C62" s="31">
        <f t="shared" si="1"/>
        <v>-647.5665273999996</v>
      </c>
      <c r="D62" s="81">
        <f t="shared" si="1"/>
        <v>-0.13855333926822128</v>
      </c>
      <c r="E62" s="33">
        <f>G17</f>
        <v>-624.3868903742149</v>
      </c>
    </row>
    <row r="63" spans="2:5" ht="14.25">
      <c r="B63" s="30" t="s">
        <v>46</v>
      </c>
      <c r="C63" s="142">
        <f t="shared" si="1"/>
        <v>-4371.003420000002</v>
      </c>
      <c r="D63" s="143">
        <f t="shared" si="1"/>
        <v>-0.058939621147649474</v>
      </c>
      <c r="E63" s="144">
        <f>G18</f>
        <v>-5192.83661481846</v>
      </c>
    </row>
    <row r="64" spans="2:5" ht="14.25">
      <c r="B64" s="145" t="s">
        <v>45</v>
      </c>
      <c r="C64" s="146">
        <f>C20-SUM(C54:C63)</f>
        <v>-90.6274399999993</v>
      </c>
      <c r="D64" s="147"/>
      <c r="E64" s="146">
        <f>G20-SUM(E54:E63)</f>
        <v>0</v>
      </c>
    </row>
    <row r="65" spans="2:5" ht="15">
      <c r="B65" s="110" t="s">
        <v>43</v>
      </c>
      <c r="C65" s="111">
        <f>SUM(C54:C64)</f>
        <v>-4734.9192073999975</v>
      </c>
      <c r="D65" s="111"/>
      <c r="E65" s="111">
        <f>SUM(E54:E63)</f>
        <v>-5922.1467236901135</v>
      </c>
    </row>
  </sheetData>
  <sheetProtection/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C105"/>
  <sheetViews>
    <sheetView zoomScale="80" zoomScaleNormal="80" zoomScalePageLayoutView="0" workbookViewId="0" topLeftCell="A1">
      <selection activeCell="A61" sqref="A61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15.75" thickBot="1">
      <c r="A1" s="55" t="s">
        <v>74</v>
      </c>
      <c r="B1" s="56" t="s">
        <v>97</v>
      </c>
      <c r="C1" s="10"/>
    </row>
    <row r="2" spans="1:3" ht="14.25">
      <c r="A2" s="189" t="s">
        <v>60</v>
      </c>
      <c r="B2" s="121">
        <v>-0.01095360006775803</v>
      </c>
      <c r="C2" s="10"/>
    </row>
    <row r="3" spans="1:3" ht="14.25">
      <c r="A3" s="190" t="s">
        <v>48</v>
      </c>
      <c r="B3" s="115">
        <v>-0.006756756756791216</v>
      </c>
      <c r="C3" s="10"/>
    </row>
    <row r="4" spans="1:3" ht="14.25">
      <c r="A4" s="191" t="s">
        <v>54</v>
      </c>
      <c r="B4" s="115">
        <v>-0.006568312823865496</v>
      </c>
      <c r="C4" s="10"/>
    </row>
    <row r="5" spans="1:3" ht="14.25">
      <c r="A5" s="192" t="s">
        <v>49</v>
      </c>
      <c r="B5" s="116">
        <v>-0.005745339271450489</v>
      </c>
      <c r="C5" s="10"/>
    </row>
    <row r="6" spans="1:3" ht="14.25">
      <c r="A6" s="190" t="s">
        <v>55</v>
      </c>
      <c r="B6" s="116">
        <v>-0.005745165582634937</v>
      </c>
      <c r="C6" s="10"/>
    </row>
    <row r="7" spans="1:3" ht="14.25">
      <c r="A7" s="190" t="s">
        <v>53</v>
      </c>
      <c r="B7" s="148">
        <v>-0.00527596582989287</v>
      </c>
      <c r="C7" s="10"/>
    </row>
    <row r="8" spans="1:3" ht="14.25">
      <c r="A8" s="169" t="s">
        <v>59</v>
      </c>
      <c r="B8" s="116">
        <v>0.004210241519828184</v>
      </c>
      <c r="C8" s="10"/>
    </row>
    <row r="9" spans="1:3" ht="14.25">
      <c r="A9" s="192" t="s">
        <v>51</v>
      </c>
      <c r="B9" s="116">
        <v>0.006504031035296176</v>
      </c>
      <c r="C9" s="10"/>
    </row>
    <row r="10" spans="1:3" ht="14.25">
      <c r="A10" s="192" t="s">
        <v>57</v>
      </c>
      <c r="B10" s="116">
        <v>0.008574540225588123</v>
      </c>
      <c r="C10" s="10"/>
    </row>
    <row r="11" spans="1:3" ht="14.25">
      <c r="A11" s="192" t="s">
        <v>52</v>
      </c>
      <c r="B11" s="116">
        <v>0.009214506560935698</v>
      </c>
      <c r="C11" s="10"/>
    </row>
    <row r="12" spans="1:3" ht="14.25">
      <c r="A12" s="30" t="s">
        <v>46</v>
      </c>
      <c r="B12" s="116">
        <v>0.011217419491285963</v>
      </c>
      <c r="C12" s="10"/>
    </row>
    <row r="13" spans="1:3" ht="14.25">
      <c r="A13" s="179" t="s">
        <v>47</v>
      </c>
      <c r="B13" s="116">
        <v>0.01303543790934647</v>
      </c>
      <c r="C13" s="10"/>
    </row>
    <row r="14" spans="1:3" ht="14.25">
      <c r="A14" s="188" t="s">
        <v>58</v>
      </c>
      <c r="B14" s="116">
        <v>0.015170047782851359</v>
      </c>
      <c r="C14" s="10"/>
    </row>
    <row r="15" spans="1:3" ht="14.25">
      <c r="A15" s="170" t="s">
        <v>50</v>
      </c>
      <c r="B15" s="116">
        <v>0.01581545974964338</v>
      </c>
      <c r="C15" s="10"/>
    </row>
    <row r="16" spans="1:3" ht="14.25">
      <c r="A16" s="192" t="s">
        <v>56</v>
      </c>
      <c r="B16" s="116">
        <v>0.016938282675680982</v>
      </c>
      <c r="C16" s="10"/>
    </row>
    <row r="17" spans="1:3" ht="14.25">
      <c r="A17" s="193" t="s">
        <v>98</v>
      </c>
      <c r="B17" s="115">
        <v>0.0039756551078708865</v>
      </c>
      <c r="C17" s="10"/>
    </row>
    <row r="18" spans="1:3" ht="14.25">
      <c r="A18" s="193" t="s">
        <v>14</v>
      </c>
      <c r="B18" s="115">
        <v>-0.07440100134659766</v>
      </c>
      <c r="C18" s="10"/>
    </row>
    <row r="19" spans="1:3" ht="14.25">
      <c r="A19" s="193" t="s">
        <v>13</v>
      </c>
      <c r="B19" s="115">
        <v>0</v>
      </c>
      <c r="C19" s="47"/>
    </row>
    <row r="20" spans="1:3" ht="14.25">
      <c r="A20" s="193" t="s">
        <v>99</v>
      </c>
      <c r="B20" s="115">
        <v>-0.026607070029446955</v>
      </c>
      <c r="C20" s="9"/>
    </row>
    <row r="21" spans="1:3" ht="14.25">
      <c r="A21" s="193" t="s">
        <v>100</v>
      </c>
      <c r="B21" s="115">
        <v>-0.00282914118406385</v>
      </c>
      <c r="C21" s="65"/>
    </row>
    <row r="22" spans="1:3" ht="14.25">
      <c r="A22" s="193" t="s">
        <v>101</v>
      </c>
      <c r="B22" s="115">
        <v>0.013561643835616437</v>
      </c>
      <c r="C22" s="10"/>
    </row>
    <row r="23" spans="1:3" ht="15" thickBot="1">
      <c r="A23" s="194" t="s">
        <v>102</v>
      </c>
      <c r="B23" s="117">
        <v>-0.022180938372007963</v>
      </c>
      <c r="C23" s="10"/>
    </row>
    <row r="24" spans="2:3" ht="12.75">
      <c r="B24" s="10"/>
      <c r="C24" s="10"/>
    </row>
    <row r="25" ht="12.75">
      <c r="C25" s="10"/>
    </row>
    <row r="26" spans="2:3" ht="12.75">
      <c r="B26" s="10"/>
      <c r="C26" s="10"/>
    </row>
    <row r="27" ht="12.75">
      <c r="C27" s="10"/>
    </row>
    <row r="28" ht="12.75">
      <c r="B28" s="10"/>
    </row>
    <row r="29" ht="12.75">
      <c r="B29" s="10"/>
    </row>
    <row r="30" ht="12.75">
      <c r="B30" s="10"/>
    </row>
    <row r="31" ht="12.75">
      <c r="B31" s="10"/>
    </row>
    <row r="32" ht="12.75">
      <c r="B32" s="10"/>
    </row>
    <row r="33" ht="12.75">
      <c r="B33" s="10"/>
    </row>
    <row r="34" ht="12.75">
      <c r="B34" s="10"/>
    </row>
    <row r="35" ht="12.75">
      <c r="B35" s="10"/>
    </row>
    <row r="36" ht="12.75">
      <c r="B36" s="10"/>
    </row>
    <row r="37" ht="12.75">
      <c r="B37" s="10"/>
    </row>
    <row r="38" ht="12.75">
      <c r="B38" s="10"/>
    </row>
    <row r="39" ht="12.75">
      <c r="B39" s="10"/>
    </row>
    <row r="40" ht="12.75">
      <c r="B40" s="10"/>
    </row>
    <row r="41" ht="12.75">
      <c r="B41" s="10"/>
    </row>
    <row r="42" ht="12.75">
      <c r="B42" s="10"/>
    </row>
    <row r="43" ht="12.75">
      <c r="B43" s="10"/>
    </row>
    <row r="44" ht="12.75">
      <c r="B44" s="10"/>
    </row>
    <row r="45" ht="12.75">
      <c r="B45" s="10"/>
    </row>
    <row r="46" ht="12.75">
      <c r="B46" s="10"/>
    </row>
    <row r="47" ht="12.75">
      <c r="B47" s="10"/>
    </row>
    <row r="48" ht="12.75">
      <c r="B48" s="10"/>
    </row>
    <row r="49" ht="12.75">
      <c r="B49" s="10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</sheetData>
  <sheetProtection/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4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4.75390625" style="26" customWidth="1"/>
    <col min="2" max="2" width="32.875" style="24" bestFit="1" customWidth="1"/>
    <col min="3" max="4" width="12.75390625" style="26" customWidth="1"/>
    <col min="5" max="5" width="16.75390625" style="34" customWidth="1"/>
    <col min="6" max="6" width="14.75390625" style="37" customWidth="1"/>
    <col min="7" max="7" width="14.75390625" style="34" customWidth="1"/>
    <col min="8" max="8" width="12.75390625" style="37" customWidth="1"/>
    <col min="9" max="9" width="39.125" style="24" bestFit="1" customWidth="1"/>
    <col min="10" max="10" width="22.875" style="24" bestFit="1" customWidth="1"/>
    <col min="11" max="20" width="4.75390625" style="24" customWidth="1"/>
    <col min="21" max="16384" width="9.125" style="24" customWidth="1"/>
  </cols>
  <sheetData>
    <row r="1" spans="1:13" s="36" customFormat="1" ht="16.5" thickBot="1">
      <c r="A1" s="216" t="s">
        <v>103</v>
      </c>
      <c r="B1" s="217"/>
      <c r="C1" s="217"/>
      <c r="D1" s="217"/>
      <c r="E1" s="217"/>
      <c r="F1" s="217"/>
      <c r="G1" s="217"/>
      <c r="H1" s="217"/>
      <c r="I1" s="217"/>
      <c r="J1" s="218"/>
      <c r="K1" s="13"/>
      <c r="L1" s="14"/>
      <c r="M1" s="14"/>
    </row>
    <row r="2" spans="1:10" ht="30.75" thickBot="1">
      <c r="A2" s="162" t="s">
        <v>87</v>
      </c>
      <c r="B2" s="162" t="s">
        <v>74</v>
      </c>
      <c r="C2" s="195" t="s">
        <v>104</v>
      </c>
      <c r="D2" s="195" t="s">
        <v>105</v>
      </c>
      <c r="E2" s="195" t="s">
        <v>37</v>
      </c>
      <c r="F2" s="195" t="s">
        <v>38</v>
      </c>
      <c r="G2" s="195" t="s">
        <v>39</v>
      </c>
      <c r="H2" s="195" t="s">
        <v>40</v>
      </c>
      <c r="I2" s="164" t="s">
        <v>41</v>
      </c>
      <c r="J2" s="165" t="s">
        <v>42</v>
      </c>
    </row>
    <row r="3" spans="1:10" ht="14.25">
      <c r="A3" s="18">
        <v>1</v>
      </c>
      <c r="B3" s="70" t="s">
        <v>106</v>
      </c>
      <c r="C3" s="93" t="s">
        <v>107</v>
      </c>
      <c r="D3" s="94" t="s">
        <v>108</v>
      </c>
      <c r="E3" s="71">
        <v>721464.4303</v>
      </c>
      <c r="F3" s="72">
        <v>1987</v>
      </c>
      <c r="G3" s="71">
        <v>363.0923</v>
      </c>
      <c r="H3" s="42">
        <v>1000</v>
      </c>
      <c r="I3" s="70" t="s">
        <v>109</v>
      </c>
      <c r="J3" s="73" t="s">
        <v>1</v>
      </c>
    </row>
    <row r="4" spans="1:10" ht="15.75" thickBot="1">
      <c r="A4" s="205" t="s">
        <v>43</v>
      </c>
      <c r="B4" s="206"/>
      <c r="C4" s="95" t="s">
        <v>2</v>
      </c>
      <c r="D4" s="95" t="s">
        <v>2</v>
      </c>
      <c r="E4" s="83">
        <f>SUM(E3:E3)</f>
        <v>721464.4303</v>
      </c>
      <c r="F4" s="84">
        <f>SUM(F3:F3)</f>
        <v>1987</v>
      </c>
      <c r="G4" s="95" t="s">
        <v>2</v>
      </c>
      <c r="H4" s="95" t="s">
        <v>2</v>
      </c>
      <c r="I4" s="95" t="s">
        <v>2</v>
      </c>
      <c r="J4" s="96" t="s">
        <v>2</v>
      </c>
    </row>
  </sheetData>
  <sheetProtection/>
  <mergeCells count="2">
    <mergeCell ref="A1:J1"/>
    <mergeCell ref="A4:B4"/>
  </mergeCells>
  <hyperlinks>
    <hyperlink ref="J4" r:id="rId1" display="http://www.sem.biz.ua/"/>
  </hyperlinks>
  <printOptions/>
  <pageMargins left="0.75" right="0.75" top="1" bottom="1" header="0.5" footer="0.5"/>
  <pageSetup fitToHeight="1" fitToWidth="1" horizontalDpi="600" verticalDpi="600" orientation="landscape" paperSize="9" scale="6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1:J26"/>
  <sheetViews>
    <sheetView zoomScale="80" zoomScaleNormal="80" zoomScalePageLayoutView="0" workbookViewId="0" topLeftCell="A3">
      <selection activeCell="B4" sqref="B4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38" customWidth="1"/>
    <col min="5" max="8" width="12.75390625" style="5" customWidth="1"/>
    <col min="9" max="9" width="18.25390625" style="5" customWidth="1"/>
    <col min="10" max="10" width="24.00390625" style="5" customWidth="1"/>
    <col min="11" max="16384" width="9.125" style="5" customWidth="1"/>
  </cols>
  <sheetData>
    <row r="1" spans="1:9" s="11" customFormat="1" ht="16.5" thickBot="1">
      <c r="A1" s="219" t="s">
        <v>110</v>
      </c>
      <c r="B1" s="219"/>
      <c r="C1" s="219"/>
      <c r="D1" s="219"/>
      <c r="E1" s="219"/>
      <c r="F1" s="219"/>
      <c r="G1" s="219"/>
      <c r="H1" s="219"/>
      <c r="I1" s="219"/>
    </row>
    <row r="2" spans="1:10" ht="15.75" customHeight="1" thickBot="1">
      <c r="A2" s="209" t="s">
        <v>35</v>
      </c>
      <c r="B2" s="173"/>
      <c r="C2" s="174"/>
      <c r="D2" s="175"/>
      <c r="E2" s="210" t="s">
        <v>73</v>
      </c>
      <c r="F2" s="210"/>
      <c r="G2" s="210"/>
      <c r="H2" s="210"/>
      <c r="I2" s="210"/>
      <c r="J2" s="210"/>
    </row>
    <row r="3" spans="1:10" ht="51.75" thickBot="1">
      <c r="A3" s="209"/>
      <c r="B3" s="176" t="s">
        <v>74</v>
      </c>
      <c r="C3" s="177" t="s">
        <v>75</v>
      </c>
      <c r="D3" s="177" t="s">
        <v>76</v>
      </c>
      <c r="E3" s="15" t="s">
        <v>82</v>
      </c>
      <c r="F3" s="15" t="s">
        <v>78</v>
      </c>
      <c r="G3" s="15" t="s">
        <v>79</v>
      </c>
      <c r="H3" s="15" t="s">
        <v>83</v>
      </c>
      <c r="I3" s="165" t="s">
        <v>80</v>
      </c>
      <c r="J3" s="178" t="s">
        <v>81</v>
      </c>
    </row>
    <row r="4" spans="1:10" ht="14.25" collapsed="1">
      <c r="A4" s="18">
        <v>1</v>
      </c>
      <c r="B4" s="22" t="s">
        <v>106</v>
      </c>
      <c r="C4" s="90">
        <v>39048</v>
      </c>
      <c r="D4" s="90">
        <v>39140</v>
      </c>
      <c r="E4" s="85" t="s">
        <v>0</v>
      </c>
      <c r="F4" s="85">
        <v>-0.0030066946320845833</v>
      </c>
      <c r="G4" s="85">
        <v>-0.005947739831472121</v>
      </c>
      <c r="H4" s="85">
        <v>-0.05041933074455285</v>
      </c>
      <c r="I4" s="91">
        <v>-0.6369076999999905</v>
      </c>
      <c r="J4" s="105">
        <v>-0.058061911889452866</v>
      </c>
    </row>
    <row r="5" spans="1:10" ht="15.75" thickBot="1">
      <c r="A5" s="122"/>
      <c r="B5" s="118" t="s">
        <v>84</v>
      </c>
      <c r="C5" s="119"/>
      <c r="D5" s="119"/>
      <c r="E5" s="120" t="s">
        <v>0</v>
      </c>
      <c r="F5" s="120">
        <f>AVERAGE(F4:F4)</f>
        <v>-0.0030066946320845833</v>
      </c>
      <c r="G5" s="120">
        <f>AVERAGE(G4:G4)</f>
        <v>-0.005947739831472121</v>
      </c>
      <c r="H5" s="120">
        <f>AVERAGE(H4:H4)</f>
        <v>-0.05041933074455285</v>
      </c>
      <c r="I5" s="123" t="s">
        <v>2</v>
      </c>
      <c r="J5" s="120">
        <f>AVERAGE(J4:J4)</f>
        <v>-0.058061911889452866</v>
      </c>
    </row>
    <row r="6" spans="1:10" ht="15" thickBot="1">
      <c r="A6" s="220" t="s">
        <v>111</v>
      </c>
      <c r="B6" s="220"/>
      <c r="C6" s="220"/>
      <c r="D6" s="220"/>
      <c r="E6" s="220"/>
      <c r="F6" s="220"/>
      <c r="G6" s="220"/>
      <c r="H6" s="220"/>
      <c r="I6" s="220"/>
      <c r="J6" s="220"/>
    </row>
    <row r="7" spans="2:8" ht="14.25">
      <c r="B7" s="24"/>
      <c r="C7" s="25"/>
      <c r="D7" s="25"/>
      <c r="E7" s="24"/>
      <c r="F7" s="24"/>
      <c r="G7" s="24"/>
      <c r="H7" s="24"/>
    </row>
    <row r="8" spans="2:8" ht="14.25">
      <c r="B8" s="24"/>
      <c r="C8" s="25"/>
      <c r="D8" s="25"/>
      <c r="E8" s="24"/>
      <c r="F8" s="24"/>
      <c r="G8" s="24"/>
      <c r="H8" s="24"/>
    </row>
    <row r="9" spans="2:8" ht="14.25">
      <c r="B9" s="24"/>
      <c r="C9" s="25"/>
      <c r="D9" s="25"/>
      <c r="E9" s="101"/>
      <c r="F9" s="24"/>
      <c r="G9" s="24"/>
      <c r="H9" s="24"/>
    </row>
    <row r="10" spans="2:8" ht="14.25">
      <c r="B10" s="24"/>
      <c r="C10" s="25"/>
      <c r="D10" s="25"/>
      <c r="E10" s="24"/>
      <c r="F10" s="24"/>
      <c r="G10" s="24"/>
      <c r="H10" s="24"/>
    </row>
    <row r="11" spans="2:8" ht="14.25">
      <c r="B11" s="24"/>
      <c r="C11" s="25"/>
      <c r="D11" s="25"/>
      <c r="E11" s="24"/>
      <c r="F11" s="24"/>
      <c r="G11" s="24"/>
      <c r="H11" s="24"/>
    </row>
    <row r="12" spans="2:8" ht="14.25">
      <c r="B12" s="24"/>
      <c r="C12" s="25"/>
      <c r="D12" s="25"/>
      <c r="E12" s="24"/>
      <c r="F12" s="24"/>
      <c r="G12" s="24"/>
      <c r="H12" s="24"/>
    </row>
    <row r="13" spans="2:8" ht="14.25">
      <c r="B13" s="24"/>
      <c r="C13" s="25"/>
      <c r="D13" s="25"/>
      <c r="E13" s="24"/>
      <c r="F13" s="24"/>
      <c r="G13" s="24"/>
      <c r="H13" s="24"/>
    </row>
    <row r="14" spans="2:8" ht="14.25">
      <c r="B14" s="24"/>
      <c r="C14" s="25"/>
      <c r="D14" s="25"/>
      <c r="E14" s="24"/>
      <c r="F14" s="24"/>
      <c r="G14" s="24"/>
      <c r="H14" s="24"/>
    </row>
    <row r="15" spans="2:8" ht="14.25">
      <c r="B15" s="24"/>
      <c r="C15" s="25"/>
      <c r="D15" s="25"/>
      <c r="E15" s="24"/>
      <c r="F15" s="24"/>
      <c r="G15" s="24"/>
      <c r="H15" s="24"/>
    </row>
    <row r="19" ht="14.25">
      <c r="C19" s="5"/>
    </row>
    <row r="20" ht="14.25">
      <c r="C20" s="5"/>
    </row>
    <row r="21" ht="14.25">
      <c r="C21" s="5"/>
    </row>
    <row r="22" ht="14.25">
      <c r="C22" s="5"/>
    </row>
    <row r="23" ht="14.25">
      <c r="C23" s="5"/>
    </row>
    <row r="24" ht="14.25">
      <c r="C24" s="5"/>
    </row>
    <row r="25" ht="14.25">
      <c r="C25" s="5"/>
    </row>
    <row r="26" ht="14.25">
      <c r="C26" s="5"/>
    </row>
  </sheetData>
  <sheetProtection/>
  <mergeCells count="4">
    <mergeCell ref="A2:A3"/>
    <mergeCell ref="A1:I1"/>
    <mergeCell ref="E2:J2"/>
    <mergeCell ref="A6:J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7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125" style="19" customWidth="1"/>
    <col min="2" max="2" width="50.75390625" style="19" customWidth="1"/>
    <col min="3" max="3" width="24.75390625" style="19" customWidth="1"/>
    <col min="4" max="4" width="24.75390625" style="20" customWidth="1"/>
    <col min="5" max="7" width="24.75390625" style="19" customWidth="1"/>
    <col min="8" max="16384" width="9.125" style="19" customWidth="1"/>
  </cols>
  <sheetData>
    <row r="1" spans="1:7" s="26" customFormat="1" ht="16.5" thickBot="1">
      <c r="A1" s="212" t="s">
        <v>112</v>
      </c>
      <c r="B1" s="212"/>
      <c r="C1" s="212"/>
      <c r="D1" s="212"/>
      <c r="E1" s="212"/>
      <c r="F1" s="212"/>
      <c r="G1" s="212"/>
    </row>
    <row r="2" spans="1:7" s="26" customFormat="1" ht="15.75" customHeight="1" thickBot="1">
      <c r="A2" s="221" t="s">
        <v>87</v>
      </c>
      <c r="B2" s="173"/>
      <c r="C2" s="223" t="s">
        <v>88</v>
      </c>
      <c r="D2" s="224"/>
      <c r="E2" s="223" t="s">
        <v>89</v>
      </c>
      <c r="F2" s="224"/>
      <c r="G2" s="181"/>
    </row>
    <row r="3" spans="1:7" s="26" customFormat="1" ht="45.75" thickBot="1">
      <c r="A3" s="222"/>
      <c r="B3" s="176" t="s">
        <v>74</v>
      </c>
      <c r="C3" s="176" t="s">
        <v>90</v>
      </c>
      <c r="D3" s="176" t="s">
        <v>91</v>
      </c>
      <c r="E3" s="176" t="s">
        <v>92</v>
      </c>
      <c r="F3" s="176" t="s">
        <v>91</v>
      </c>
      <c r="G3" s="165" t="s">
        <v>113</v>
      </c>
    </row>
    <row r="4" spans="1:7" s="26" customFormat="1" ht="14.25">
      <c r="A4" s="18">
        <v>1</v>
      </c>
      <c r="B4" s="30" t="s">
        <v>106</v>
      </c>
      <c r="C4" s="31" t="s">
        <v>33</v>
      </c>
      <c r="D4" s="85" t="s">
        <v>33</v>
      </c>
      <c r="E4" s="32" t="s">
        <v>33</v>
      </c>
      <c r="F4" s="85" t="s">
        <v>33</v>
      </c>
      <c r="G4" s="33" t="s">
        <v>33</v>
      </c>
    </row>
    <row r="5" spans="1:7" s="26" customFormat="1" ht="15.75" thickBot="1">
      <c r="A5" s="97"/>
      <c r="B5" s="77" t="s">
        <v>43</v>
      </c>
      <c r="C5" s="98" t="s">
        <v>33</v>
      </c>
      <c r="D5" s="82" t="s">
        <v>33</v>
      </c>
      <c r="E5" s="79" t="s">
        <v>33</v>
      </c>
      <c r="F5" s="82" t="s">
        <v>33</v>
      </c>
      <c r="G5" s="80" t="s">
        <v>33</v>
      </c>
    </row>
    <row r="6" spans="1:7" s="26" customFormat="1" ht="15">
      <c r="A6" s="122"/>
      <c r="B6" s="149"/>
      <c r="C6" s="111"/>
      <c r="D6" s="150"/>
      <c r="E6" s="151"/>
      <c r="F6" s="150"/>
      <c r="G6" s="111"/>
    </row>
    <row r="7" spans="1:7" s="26" customFormat="1" ht="15">
      <c r="A7" s="24"/>
      <c r="B7" s="149"/>
      <c r="C7" s="111"/>
      <c r="D7" s="150"/>
      <c r="E7" s="151"/>
      <c r="F7" s="150"/>
      <c r="G7" s="111"/>
    </row>
    <row r="8" spans="1:7" s="26" customFormat="1" ht="15">
      <c r="A8" s="24"/>
      <c r="B8" s="149"/>
      <c r="C8" s="111"/>
      <c r="D8" s="150"/>
      <c r="E8" s="151"/>
      <c r="F8" s="150"/>
      <c r="G8" s="111"/>
    </row>
    <row r="9" spans="1:7" s="26" customFormat="1" ht="15">
      <c r="A9" s="24"/>
      <c r="B9" s="149"/>
      <c r="C9" s="111"/>
      <c r="D9" s="150"/>
      <c r="E9" s="151"/>
      <c r="F9" s="150"/>
      <c r="G9" s="111"/>
    </row>
    <row r="10" s="26" customFormat="1" ht="14.25">
      <c r="D10" s="34"/>
    </row>
    <row r="11" s="26" customFormat="1" ht="14.25">
      <c r="D11" s="34"/>
    </row>
    <row r="12" s="26" customFormat="1" ht="14.25">
      <c r="D12" s="34"/>
    </row>
    <row r="13" s="26" customFormat="1" ht="14.25">
      <c r="D13" s="34"/>
    </row>
    <row r="14" s="26" customFormat="1" ht="14.25">
      <c r="D14" s="34"/>
    </row>
    <row r="15" s="26" customFormat="1" ht="14.25">
      <c r="D15" s="34"/>
    </row>
    <row r="16" s="26" customFormat="1" ht="14.25">
      <c r="D16" s="34"/>
    </row>
    <row r="17" s="26" customFormat="1" ht="14.25">
      <c r="D17" s="34"/>
    </row>
    <row r="18" s="26" customFormat="1" ht="14.25">
      <c r="D18" s="34"/>
    </row>
    <row r="19" s="26" customFormat="1" ht="14.25">
      <c r="D19" s="34"/>
    </row>
    <row r="20" s="26" customFormat="1" ht="14.25">
      <c r="D20" s="34"/>
    </row>
    <row r="21" s="26" customFormat="1" ht="14.25">
      <c r="D21" s="34"/>
    </row>
    <row r="22" s="26" customFormat="1" ht="14.25">
      <c r="D22" s="34"/>
    </row>
    <row r="23" s="26" customFormat="1" ht="14.25">
      <c r="D23" s="34"/>
    </row>
    <row r="24" s="26" customFormat="1" ht="14.25">
      <c r="D24" s="34"/>
    </row>
    <row r="25" s="26" customFormat="1" ht="14.25">
      <c r="D25" s="34"/>
    </row>
    <row r="26" s="26" customFormat="1" ht="14.25">
      <c r="D26" s="34"/>
    </row>
    <row r="27" s="26" customFormat="1" ht="14.25">
      <c r="D27" s="34"/>
    </row>
    <row r="28" s="26" customFormat="1" ht="14.25">
      <c r="D28" s="34"/>
    </row>
    <row r="29" s="26" customFormat="1" ht="14.25">
      <c r="D29" s="34"/>
    </row>
    <row r="30" s="26" customFormat="1" ht="14.25">
      <c r="D30" s="34"/>
    </row>
    <row r="31" s="26" customFormat="1" ht="14.25"/>
    <row r="32" s="26" customFormat="1" ht="14.25"/>
    <row r="33" spans="8:9" s="26" customFormat="1" ht="14.25">
      <c r="H33" s="19"/>
      <c r="I33" s="19"/>
    </row>
    <row r="36" spans="2:5" ht="30.75" thickBot="1">
      <c r="B36" s="197" t="s">
        <v>74</v>
      </c>
      <c r="C36" s="176" t="s">
        <v>94</v>
      </c>
      <c r="D36" s="176" t="s">
        <v>95</v>
      </c>
      <c r="E36" s="184" t="s">
        <v>96</v>
      </c>
    </row>
    <row r="37" spans="2:5" ht="14.25">
      <c r="B37" s="30"/>
      <c r="C37" s="102"/>
      <c r="D37" s="85"/>
      <c r="E37" s="33"/>
    </row>
  </sheetData>
  <sheetProtection/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D22"/>
  <sheetViews>
    <sheetView zoomScale="85" zoomScaleNormal="85" zoomScalePageLayoutView="0" workbookViewId="0" topLeftCell="A1">
      <selection activeCell="X18" sqref="X18"/>
    </sheetView>
  </sheetViews>
  <sheetFormatPr defaultColWidth="9.00390625" defaultRowHeight="12.75"/>
  <cols>
    <col min="1" max="1" width="49.375" style="0" bestFit="1" customWidth="1"/>
    <col min="2" max="2" width="12.75390625" style="0" customWidth="1"/>
    <col min="3" max="3" width="2.75390625" style="0" customWidth="1"/>
  </cols>
  <sheetData>
    <row r="1" spans="1:4" ht="15.75" thickBot="1">
      <c r="A1" s="55" t="s">
        <v>74</v>
      </c>
      <c r="B1" s="56" t="s">
        <v>77</v>
      </c>
      <c r="C1" s="10"/>
      <c r="D1" s="10"/>
    </row>
    <row r="2" spans="1:4" ht="14.25">
      <c r="A2" s="22" t="s">
        <v>106</v>
      </c>
      <c r="B2" s="85" t="s">
        <v>0</v>
      </c>
      <c r="C2" s="10"/>
      <c r="D2" s="10"/>
    </row>
    <row r="3" spans="1:4" ht="14.25">
      <c r="A3" s="193" t="s">
        <v>98</v>
      </c>
      <c r="B3" s="113" t="s">
        <v>0</v>
      </c>
      <c r="C3" s="10"/>
      <c r="D3" s="10"/>
    </row>
    <row r="4" spans="1:4" ht="14.25">
      <c r="A4" s="193" t="s">
        <v>14</v>
      </c>
      <c r="B4" s="113">
        <v>-0.07440100134659766</v>
      </c>
      <c r="C4" s="10"/>
      <c r="D4" s="10"/>
    </row>
    <row r="5" spans="1:4" ht="14.25">
      <c r="A5" s="193" t="s">
        <v>13</v>
      </c>
      <c r="B5" s="113">
        <v>0</v>
      </c>
      <c r="C5" s="10"/>
      <c r="D5" s="10"/>
    </row>
    <row r="6" spans="1:4" ht="14.25">
      <c r="A6" s="193" t="s">
        <v>99</v>
      </c>
      <c r="B6" s="113">
        <v>-0.026607070029446955</v>
      </c>
      <c r="C6" s="10"/>
      <c r="D6" s="10"/>
    </row>
    <row r="7" spans="1:4" ht="14.25">
      <c r="A7" s="193" t="s">
        <v>100</v>
      </c>
      <c r="B7" s="113">
        <v>-0.0028291411840638547</v>
      </c>
      <c r="C7" s="10"/>
      <c r="D7" s="10"/>
    </row>
    <row r="8" spans="1:4" ht="14.25">
      <c r="A8" s="193" t="s">
        <v>101</v>
      </c>
      <c r="B8" s="113">
        <v>0.013561643835616437</v>
      </c>
      <c r="C8" s="10"/>
      <c r="D8" s="10"/>
    </row>
    <row r="9" spans="1:4" ht="15" thickBot="1">
      <c r="A9" s="194" t="s">
        <v>102</v>
      </c>
      <c r="B9" s="114">
        <v>-0.022180938372008</v>
      </c>
      <c r="C9" s="10"/>
      <c r="D9" s="10"/>
    </row>
    <row r="10" spans="2:4" ht="12.75">
      <c r="B10" s="10"/>
      <c r="C10" s="10"/>
      <c r="D10" s="10"/>
    </row>
    <row r="11" spans="1:4" ht="14.25">
      <c r="A11" s="44"/>
      <c r="B11" s="45"/>
      <c r="C11" s="10"/>
      <c r="D11" s="10"/>
    </row>
    <row r="12" spans="1:4" ht="14.25">
      <c r="A12" s="44"/>
      <c r="B12" s="45"/>
      <c r="C12" s="10"/>
      <c r="D12" s="10"/>
    </row>
    <row r="13" spans="1:4" ht="14.25">
      <c r="A13" s="44"/>
      <c r="B13" s="45"/>
      <c r="C13" s="10"/>
      <c r="D13" s="10"/>
    </row>
    <row r="14" spans="1:4" ht="14.25">
      <c r="A14" s="44"/>
      <c r="B14" s="45"/>
      <c r="C14" s="10"/>
      <c r="D14" s="10"/>
    </row>
    <row r="15" spans="1:4" ht="14.25">
      <c r="A15" s="44"/>
      <c r="B15" s="45"/>
      <c r="C15" s="10"/>
      <c r="D15" s="10"/>
    </row>
    <row r="16" ht="12.75">
      <c r="B16" s="10"/>
    </row>
    <row r="20" spans="1:2" ht="12.75">
      <c r="A20" s="7"/>
      <c r="B20" s="8"/>
    </row>
    <row r="21" ht="12.75">
      <c r="B21" s="8"/>
    </row>
    <row r="22" ht="12.75">
      <c r="B22" s="8"/>
    </row>
  </sheetData>
  <sheetProtection/>
  <autoFilter ref="A1:B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2024-02-12T09:41:41Z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