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ВЧА'!$B$35:$E$35</definedName>
    <definedName name="_xlnm._FilterDatabase" localSheetId="1" hidden="1">В_ВЧА!#REF!</definedName>
    <definedName name="_xlnm._FilterDatabase" localSheetId="3" hidden="1">'В_динаміка ВЧА'!$B$3:$G$20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ВЧА'!$B$34:$E$34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E62" i="14"/>
  <c r="E63"/>
  <c r="E64"/>
  <c r="E65"/>
  <c r="D62"/>
  <c r="D63"/>
  <c r="D64"/>
  <c r="D65"/>
  <c r="C62"/>
  <c r="C63"/>
  <c r="C64"/>
  <c r="C65"/>
  <c r="B62"/>
  <c r="B63"/>
  <c r="B64"/>
  <c r="B65"/>
  <c r="E66"/>
  <c r="D66"/>
  <c r="C66"/>
  <c r="B66"/>
  <c r="E61"/>
  <c r="D61"/>
  <c r="C61"/>
  <c r="B61"/>
  <c r="C27" i="12"/>
  <c r="C21"/>
  <c r="D27" s="1"/>
  <c r="C28"/>
  <c r="D28"/>
  <c r="C29"/>
  <c r="D29"/>
  <c r="C30"/>
  <c r="D30"/>
  <c r="C31"/>
  <c r="D31"/>
  <c r="C32"/>
  <c r="D32"/>
  <c r="C33"/>
  <c r="D33"/>
  <c r="C34"/>
  <c r="D34"/>
  <c r="B27"/>
  <c r="B28"/>
  <c r="B29"/>
  <c r="B30"/>
  <c r="B31"/>
  <c r="B32"/>
  <c r="B33"/>
  <c r="B34"/>
  <c r="I7" i="16"/>
  <c r="H7"/>
  <c r="G7"/>
  <c r="F7"/>
  <c r="E7"/>
  <c r="E38" i="20"/>
  <c r="D38"/>
  <c r="C38"/>
  <c r="B38"/>
  <c r="C37" i="17"/>
  <c r="B37"/>
  <c r="B36"/>
  <c r="C26" i="12"/>
  <c r="B26"/>
  <c r="C25"/>
  <c r="B25"/>
  <c r="E37" i="20"/>
  <c r="D37"/>
  <c r="C37"/>
  <c r="B37"/>
  <c r="E36"/>
  <c r="D36"/>
  <c r="C36"/>
  <c r="B36"/>
  <c r="I7" i="24"/>
  <c r="H7"/>
  <c r="G7"/>
  <c r="F7"/>
  <c r="E7"/>
  <c r="E37" i="17"/>
  <c r="E36"/>
  <c r="D37"/>
  <c r="D36"/>
  <c r="C36"/>
  <c r="E35"/>
  <c r="D35"/>
  <c r="C35"/>
  <c r="B35"/>
  <c r="E6" i="22"/>
  <c r="E60" i="14"/>
  <c r="E59"/>
  <c r="E58"/>
  <c r="E57"/>
  <c r="D60"/>
  <c r="D59"/>
  <c r="D58"/>
  <c r="D57"/>
  <c r="C60"/>
  <c r="C59"/>
  <c r="C58"/>
  <c r="C57"/>
  <c r="B60"/>
  <c r="B59"/>
  <c r="B58"/>
  <c r="B57"/>
  <c r="I22" i="21"/>
  <c r="H22"/>
  <c r="G22"/>
  <c r="F22"/>
  <c r="E22"/>
  <c r="E67" i="14"/>
  <c r="E68"/>
  <c r="C67"/>
  <c r="C68"/>
  <c r="C24" i="12"/>
  <c r="D24"/>
  <c r="D26"/>
  <c r="D25"/>
  <c r="F6" i="23"/>
  <c r="E6"/>
  <c r="F6" i="22"/>
  <c r="D21" i="12"/>
</calcChain>
</file>

<file path=xl/sharedStrings.xml><?xml version="1.0" encoding="utf-8"?>
<sst xmlns="http://schemas.openxmlformats.org/spreadsheetml/2006/main" count="372" uniqueCount="163">
  <si>
    <t>х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</si>
  <si>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</si>
  <si>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 xml:space="preserve">http://www.kinto.com/ </t>
  </si>
  <si>
    <t xml:space="preserve">http://univer.ua/ </t>
  </si>
  <si>
    <t xml:space="preserve">http://www.am.eavex.com.ua/ </t>
  </si>
  <si>
    <t xml:space="preserve">http://www.altus.ua/ </t>
  </si>
  <si>
    <t xml:space="preserve">http://otpcapital.com.ua/ </t>
  </si>
  <si>
    <t xml:space="preserve">http://www.vseswit.com.ua/ </t>
  </si>
  <si>
    <t xml:space="preserve">http://ozoncap.com/ </t>
  </si>
  <si>
    <t xml:space="preserve">http://www.task.ua/ </t>
  </si>
  <si>
    <t xml:space="preserve">http://bonum-group.com/ </t>
  </si>
  <si>
    <t xml:space="preserve">http://am.artcapital.ua/ </t>
  </si>
  <si>
    <t xml:space="preserve">http://www.sem.biz.ua/ 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</si>
  <si>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</si>
  <si>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</si>
  <si>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</si>
  <si>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</si>
  <si>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</si>
  <si>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</si>
  <si>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</si>
  <si>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October</t>
  </si>
  <si>
    <t>November</t>
  </si>
  <si>
    <t>YTD 2016</t>
  </si>
  <si>
    <t>Index</t>
  </si>
  <si>
    <t>Monthly change</t>
  </si>
  <si>
    <t>YTD change</t>
  </si>
  <si>
    <t>FTSE 100 (Great Britain)</t>
  </si>
  <si>
    <t>WIG20 (Poland)</t>
  </si>
  <si>
    <t>HANG SENG (Hong Kong)</t>
  </si>
  <si>
    <t>DAX (Germany)</t>
  </si>
  <si>
    <t>CAC 40 (France)</t>
  </si>
  <si>
    <t>S&amp;P 500 (USA)</t>
  </si>
  <si>
    <t>RTSI (Russia)</t>
  </si>
  <si>
    <t>SHANGHAI SE COMPOSITE (China)</t>
  </si>
  <si>
    <t>NIKKEI 225 (Japan)</t>
  </si>
  <si>
    <t>DJIA (USA)</t>
  </si>
  <si>
    <t>MICEX (Russia)</t>
  </si>
  <si>
    <t>Open-Ended Funds. Ranking by NAV</t>
  </si>
  <si>
    <t>No.</t>
  </si>
  <si>
    <t>Fund*</t>
  </si>
  <si>
    <t>NAV, UAH</t>
  </si>
  <si>
    <t>Number of IC in circulation, items</t>
  </si>
  <si>
    <t>NAV per one IC, UAH</t>
  </si>
  <si>
    <t>IC nominal, UAH</t>
  </si>
  <si>
    <t>AMC</t>
  </si>
  <si>
    <t>AMC official site</t>
  </si>
  <si>
    <t>KINTO-Klasychnyi</t>
  </si>
  <si>
    <t>UNIVER.UA/Myhailo Hrushevskyi: Fond Derzhavnykh Paperiv</t>
  </si>
  <si>
    <t>Sofiivskyi</t>
  </si>
  <si>
    <t>KINTO-Ekviti</t>
  </si>
  <si>
    <t>Altus – Depozyt</t>
  </si>
  <si>
    <t>UNIVER.UA/Taras Shevchenko: Fond Zaoshchadzhen</t>
  </si>
  <si>
    <t>Altus – Zbalansovanyi</t>
  </si>
  <si>
    <t>ОТP Klasychnyi</t>
  </si>
  <si>
    <t>OTP Fond Aktsii</t>
  </si>
  <si>
    <t>VSI</t>
  </si>
  <si>
    <t>KINTO-Kaznacheyskyi</t>
  </si>
  <si>
    <t>Аrgentum</t>
  </si>
  <si>
    <t>UNIVER.UA/Volodymyr Velykyi: Fond Zbalansovanyi</t>
  </si>
  <si>
    <t>ТАSK Resurs</t>
  </si>
  <si>
    <t>UNIVER.UA/Iaroslav Mudryi: Fond Aktsii</t>
  </si>
  <si>
    <t>Bonum Optimum</t>
  </si>
  <si>
    <t>Nadbannia</t>
  </si>
  <si>
    <t>Altus-Stratehichnyi</t>
  </si>
  <si>
    <t>Total</t>
  </si>
  <si>
    <t>(*) All funds are diversified unit funds.</t>
  </si>
  <si>
    <t>Others</t>
  </si>
  <si>
    <t>PrJSC “KINTO”</t>
  </si>
  <si>
    <t>LLC AMC “Univer Menedzhment”</t>
  </si>
  <si>
    <t>LLC AMC  "IVEKS ESSET MENEDZHMENT"</t>
  </si>
  <si>
    <t>LLC AMC "Altus Assets Activitis"</t>
  </si>
  <si>
    <t>LLC AMC "Altus Essets Activitis"</t>
  </si>
  <si>
    <t>LLC AMC "OTP Kapital"</t>
  </si>
  <si>
    <t>LLC AMC "Vsesvit"</t>
  </si>
  <si>
    <t>LLC AMC "OZON"</t>
  </si>
  <si>
    <t>LLC AMC "TASK-Invest"</t>
  </si>
  <si>
    <t>LLC AMC "Bonum Grup"</t>
  </si>
  <si>
    <t>LLC AMC "АRТ - КАPITAL  Menedzhment"</t>
  </si>
  <si>
    <t>Open-Ended Funds' Rates of Return. Sorting by the Date of Reaching Compliance with the Standards</t>
  </si>
  <si>
    <t>Rates of Return of Investment Certificates</t>
  </si>
  <si>
    <t>Fund</t>
  </si>
  <si>
    <t>Registration date</t>
  </si>
  <si>
    <t>Date of reaching compliance with the standards</t>
  </si>
  <si>
    <t>1 month</t>
  </si>
  <si>
    <t>3 months</t>
  </si>
  <si>
    <t>6 months</t>
  </si>
  <si>
    <t>1 year</t>
  </si>
  <si>
    <t xml:space="preserve"> YTD</t>
  </si>
  <si>
    <t>since the fund's inception</t>
  </si>
  <si>
    <t>since the fund's inception, % per annum (average)*</t>
  </si>
  <si>
    <t>ОТP klasychnyi</t>
  </si>
  <si>
    <t>ОТP Fond Aktsii</t>
  </si>
  <si>
    <t xml:space="preserve">UNIVER.UA/Myhailo Hrushevskyi: Fond Derzhavnykh Paperiv   </t>
  </si>
  <si>
    <t>Average</t>
  </si>
  <si>
    <t>* The indicator "since the fund's inception, % per annum (average)" is calculated based on compound interest formula.</t>
  </si>
  <si>
    <t>no data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</si>
  <si>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</si>
  <si>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</si>
  <si>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</si>
  <si>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</si>
  <si>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</si>
  <si>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</si>
  <si>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items</t>
  </si>
  <si>
    <t>Net inflow/outflow of capital over the month, UAH thsd.</t>
  </si>
  <si>
    <t>Altus-Zbalansovanyi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</si>
  <si>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</si>
  <si>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NAV change, UAH thsd.</t>
  </si>
  <si>
    <t>NAV change, %</t>
  </si>
  <si>
    <t>Net inflow/ outflow of capital, UAH thsd.</t>
  </si>
  <si>
    <t>1 month*</t>
  </si>
  <si>
    <t>КІNTO-Каznacheiskyi</t>
  </si>
  <si>
    <t>ТАSК Resurs</t>
  </si>
  <si>
    <t>ОТP Кlasychnyi</t>
  </si>
  <si>
    <t>KINTO- Кlasychnyi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</si>
  <si>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</si>
  <si>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</si>
  <si>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</si>
  <si>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</si>
  <si>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</si>
  <si>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</si>
  <si>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</si>
  <si>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</si>
  <si>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Zbalansovanyi Fond "Parytet"</t>
  </si>
  <si>
    <t>ТАSК Ukrainskyi Kapital</t>
  </si>
  <si>
    <t xml:space="preserve">Optimum </t>
  </si>
  <si>
    <t>unit</t>
  </si>
  <si>
    <t>diversified</t>
  </si>
  <si>
    <t>specialized</t>
  </si>
  <si>
    <t>LLC AMC "ART-KAPITAL Menedzhment"</t>
  </si>
  <si>
    <t>LLC AMC "ТАSК-Іnvest"</t>
  </si>
  <si>
    <t>LLC AMC "SЕМ"</t>
  </si>
  <si>
    <t>Interval Funds' Rates of Return. Sorting by the Date of Reaching Compliance with the Standards</t>
  </si>
  <si>
    <t xml:space="preserve">1 month </t>
  </si>
  <si>
    <t xml:space="preserve">3 months </t>
  </si>
  <si>
    <t xml:space="preserve">6 month </t>
  </si>
  <si>
    <t>Оptimum</t>
  </si>
  <si>
    <t>Interval Funds' Dynamics.  Ranking by Net Inflow</t>
  </si>
  <si>
    <t xml:space="preserve">Net inflow/outflow of capital over the month, UAH thsd </t>
  </si>
  <si>
    <t>ТАSК Ukrainckyi Kapital</t>
  </si>
  <si>
    <t>Optimum</t>
  </si>
  <si>
    <t>NAV Change, UAH thsd.</t>
  </si>
  <si>
    <t>NAV Change, %</t>
  </si>
  <si>
    <t>Net inflow-outflow,   UAH thsd.</t>
  </si>
  <si>
    <t>EURO deposits</t>
  </si>
  <si>
    <t>USD deposits</t>
  </si>
  <si>
    <t>UAH deposits</t>
  </si>
  <si>
    <t>Gold deposit (at official rate of gold)</t>
  </si>
  <si>
    <t>Closed-End Funds. Ranking by NAV</t>
  </si>
  <si>
    <t>Number of securities in circulation, items</t>
  </si>
  <si>
    <t>NAV per one security, UAH</t>
  </si>
  <si>
    <t>Security nominal, UAH</t>
  </si>
  <si>
    <t>Indeks Ukrainskoi Birzhi</t>
  </si>
  <si>
    <t>AntyBank</t>
  </si>
  <si>
    <t>ТАSК Universal</t>
  </si>
  <si>
    <t>non-diversified</t>
  </si>
  <si>
    <t>PrJSC "Kinto"</t>
  </si>
  <si>
    <t>LLC AMC "ART KAPITAL Menedzhment"</t>
  </si>
  <si>
    <t>Closed-End Funds' Rates of Return. Sorting by the Date of Reaching Compliance with the Standards</t>
  </si>
  <si>
    <t xml:space="preserve">6 months </t>
  </si>
  <si>
    <t>Closed-End Funds' Rates of Return. Sorting by the Date of Reaching Compliance with the Standards*</t>
  </si>
  <si>
    <t>Number of Securities in Circulation</t>
  </si>
  <si>
    <t>Net inflow/ outflow of capital during month, UAH thsd.</t>
  </si>
  <si>
    <t>1 Month*</t>
  </si>
</sst>
</file>

<file path=xl/styles.xml><?xml version="1.0" encoding="utf-8"?>
<styleSheet xmlns="http://schemas.openxmlformats.org/spreadsheetml/2006/main">
  <numFmts count="1">
    <numFmt numFmtId="182" formatCode="#,##0.00&quot; грн.&quot;;\-#,##0.00&quot; грн.&quot;"/>
  </numFmts>
  <fonts count="24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  <font>
      <b/>
      <sz val="11"/>
      <color rgb="FF00808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 style="dotted">
        <color indexed="23"/>
      </right>
      <top/>
      <bottom style="thin">
        <color indexed="10"/>
      </bottom>
      <diagonal/>
    </border>
    <border>
      <left style="dotted">
        <color indexed="23"/>
      </left>
      <right style="dotted">
        <color indexed="23"/>
      </right>
      <top/>
      <bottom style="thin">
        <color indexed="10"/>
      </bottom>
      <diagonal/>
    </border>
    <border>
      <left style="dotted">
        <color indexed="23"/>
      </left>
      <right/>
      <top/>
      <bottom style="thin">
        <color indexed="10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3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rgb="FF006666"/>
      </top>
      <bottom style="medium">
        <color rgb="FF006666"/>
      </bottom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/>
      <right/>
      <top style="medium">
        <color indexed="21"/>
      </top>
      <bottom/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4" fontId="17" fillId="0" borderId="17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1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 shrinkToFit="1"/>
    </xf>
    <xf numFmtId="4" fontId="17" fillId="0" borderId="0" xfId="0" applyNumberFormat="1" applyFont="1" applyFill="1" applyBorder="1" applyAlignment="1">
      <alignment horizontal="right" vertical="center" indent="1"/>
    </xf>
    <xf numFmtId="10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82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2" xfId="4" applyFont="1" applyFill="1" applyBorder="1" applyAlignment="1">
      <alignment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10" fontId="14" fillId="0" borderId="24" xfId="5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vertical="center"/>
    </xf>
    <xf numFmtId="4" fontId="9" fillId="0" borderId="25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 inden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4" fillId="0" borderId="26" xfId="4" applyFont="1" applyFill="1" applyBorder="1" applyAlignment="1">
      <alignment vertical="center" wrapText="1"/>
    </xf>
    <xf numFmtId="10" fontId="14" fillId="0" borderId="27" xfId="5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0" fillId="0" borderId="30" xfId="0" applyBorder="1"/>
    <xf numFmtId="0" fontId="10" fillId="0" borderId="31" xfId="0" applyFont="1" applyFill="1" applyBorder="1" applyAlignment="1">
      <alignment horizontal="center" vertical="center" wrapText="1" shrinkToFit="1"/>
    </xf>
    <xf numFmtId="4" fontId="10" fillId="0" borderId="32" xfId="0" applyNumberFormat="1" applyFont="1" applyFill="1" applyBorder="1" applyAlignment="1">
      <alignment horizontal="right" vertical="center" indent="1"/>
    </xf>
    <xf numFmtId="3" fontId="10" fillId="0" borderId="33" xfId="0" applyNumberFormat="1" applyFont="1" applyFill="1" applyBorder="1" applyAlignment="1">
      <alignment horizontal="right" vertical="center" indent="1"/>
    </xf>
    <xf numFmtId="4" fontId="10" fillId="0" borderId="34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19" fillId="0" borderId="16" xfId="6" applyNumberFormat="1" applyFont="1" applyFill="1" applyBorder="1" applyAlignment="1">
      <alignment horizontal="right" vertical="center" wrapText="1" indent="1"/>
    </xf>
    <xf numFmtId="3" fontId="19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5" xfId="0" applyFont="1" applyBorder="1" applyAlignment="1">
      <alignment vertical="center"/>
    </xf>
    <xf numFmtId="14" fontId="9" fillId="0" borderId="35" xfId="0" applyNumberFormat="1" applyFont="1" applyBorder="1" applyAlignment="1">
      <alignment horizontal="center" vertical="center"/>
    </xf>
    <xf numFmtId="14" fontId="9" fillId="0" borderId="36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7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0" fillId="0" borderId="16" xfId="0" applyNumberFormat="1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4" fontId="10" fillId="0" borderId="33" xfId="0" applyNumberFormat="1" applyFont="1" applyFill="1" applyBorder="1" applyAlignment="1">
      <alignment horizontal="right" vertical="center" indent="1"/>
    </xf>
    <xf numFmtId="0" fontId="9" fillId="0" borderId="38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10" fontId="9" fillId="0" borderId="39" xfId="0" applyNumberFormat="1" applyFont="1" applyBorder="1" applyAlignment="1">
      <alignment horizontal="right" vertical="center" indent="1"/>
    </xf>
    <xf numFmtId="10" fontId="9" fillId="0" borderId="21" xfId="0" applyNumberFormat="1" applyFont="1" applyBorder="1" applyAlignment="1">
      <alignment horizontal="right" vertical="center" indent="1"/>
    </xf>
    <xf numFmtId="0" fontId="9" fillId="0" borderId="40" xfId="0" applyFont="1" applyFill="1" applyBorder="1" applyAlignment="1">
      <alignment horizontal="left" vertical="center" wrapText="1" shrinkToFit="1"/>
    </xf>
    <xf numFmtId="10" fontId="9" fillId="0" borderId="0" xfId="0" applyNumberFormat="1" applyFont="1" applyAlignment="1">
      <alignment horizontal="right" vertical="center" indent="1"/>
    </xf>
    <xf numFmtId="0" fontId="9" fillId="0" borderId="41" xfId="0" applyFont="1" applyFill="1" applyBorder="1" applyAlignment="1">
      <alignment horizontal="left" vertical="center" wrapText="1" shrinkToFit="1"/>
    </xf>
    <xf numFmtId="4" fontId="9" fillId="0" borderId="42" xfId="0" applyNumberFormat="1" applyFont="1" applyFill="1" applyBorder="1" applyAlignment="1">
      <alignment horizontal="right" vertical="center" indent="1"/>
    </xf>
    <xf numFmtId="4" fontId="9" fillId="0" borderId="43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4" xfId="0" applyFont="1" applyFill="1" applyBorder="1" applyAlignment="1">
      <alignment horizontal="left" vertical="center" wrapText="1" shrinkToFit="1"/>
    </xf>
    <xf numFmtId="4" fontId="9" fillId="0" borderId="45" xfId="0" applyNumberFormat="1" applyFont="1" applyFill="1" applyBorder="1" applyAlignment="1">
      <alignment horizontal="right" vertical="center" indent="1"/>
    </xf>
    <xf numFmtId="10" fontId="9" fillId="0" borderId="45" xfId="9" applyNumberFormat="1" applyFont="1" applyFill="1" applyBorder="1" applyAlignment="1">
      <alignment horizontal="right" vertical="center" inden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1" xfId="5" applyNumberFormat="1" applyFont="1" applyFill="1" applyBorder="1" applyAlignment="1">
      <alignment horizontal="right" vertical="center" indent="1"/>
    </xf>
    <xf numFmtId="10" fontId="14" fillId="0" borderId="24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34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0" fillId="0" borderId="5" xfId="4" applyFont="1" applyFill="1" applyBorder="1" applyAlignment="1">
      <alignment vertical="center" wrapText="1"/>
    </xf>
    <xf numFmtId="14" fontId="20" fillId="0" borderId="8" xfId="4" applyNumberFormat="1" applyFont="1" applyFill="1" applyBorder="1" applyAlignment="1">
      <alignment horizontal="center" vertical="center" wrapText="1"/>
    </xf>
    <xf numFmtId="10" fontId="20" fillId="0" borderId="8" xfId="5" applyNumberFormat="1" applyFont="1" applyFill="1" applyBorder="1" applyAlignment="1">
      <alignment horizontal="right" vertical="center" wrapText="1" indent="1"/>
    </xf>
    <xf numFmtId="10" fontId="20" fillId="0" borderId="37" xfId="7" applyNumberFormat="1" applyFont="1" applyFill="1" applyBorder="1" applyAlignment="1">
      <alignment horizontal="right" vertical="center" wrapText="1" indent="1"/>
    </xf>
    <xf numFmtId="0" fontId="19" fillId="0" borderId="0" xfId="4" applyFont="1" applyFill="1" applyBorder="1" applyAlignment="1">
      <alignment vertical="center" wrapText="1"/>
    </xf>
    <xf numFmtId="10" fontId="19" fillId="0" borderId="0" xfId="5" applyNumberFormat="1" applyFont="1" applyFill="1" applyBorder="1" applyAlignment="1">
      <alignment horizontal="center" vertical="center" wrapText="1"/>
    </xf>
    <xf numFmtId="10" fontId="19" fillId="0" borderId="0" xfId="5" applyNumberFormat="1" applyFont="1" applyFill="1" applyBorder="1" applyAlignment="1">
      <alignment horizontal="right" vertical="center" wrapText="1" indent="1"/>
    </xf>
    <xf numFmtId="10" fontId="19" fillId="0" borderId="0" xfId="7" applyNumberFormat="1" applyFont="1" applyFill="1" applyBorder="1" applyAlignment="1">
      <alignment horizontal="center" vertical="center" wrapText="1"/>
    </xf>
    <xf numFmtId="10" fontId="14" fillId="0" borderId="42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0" fontId="9" fillId="0" borderId="46" xfId="0" applyFont="1" applyFill="1" applyBorder="1" applyAlignment="1">
      <alignment horizontal="left" vertical="center" wrapText="1" shrinkToFit="1"/>
    </xf>
    <xf numFmtId="4" fontId="9" fillId="0" borderId="47" xfId="0" applyNumberFormat="1" applyFont="1" applyFill="1" applyBorder="1" applyAlignment="1">
      <alignment horizontal="right" vertical="center" indent="1"/>
    </xf>
    <xf numFmtId="10" fontId="14" fillId="0" borderId="47" xfId="5" applyNumberFormat="1" applyFont="1" applyFill="1" applyBorder="1" applyAlignment="1">
      <alignment horizontal="right" vertical="center" wrapText="1" indent="1"/>
    </xf>
    <xf numFmtId="4" fontId="9" fillId="0" borderId="48" xfId="0" applyNumberFormat="1" applyFont="1" applyFill="1" applyBorder="1" applyAlignment="1">
      <alignment horizontal="right" vertical="center" indent="1"/>
    </xf>
    <xf numFmtId="4" fontId="9" fillId="0" borderId="19" xfId="0" applyNumberFormat="1" applyFont="1" applyFill="1" applyBorder="1" applyAlignment="1">
      <alignment horizontal="right" vertical="center" indent="1"/>
    </xf>
    <xf numFmtId="10" fontId="12" fillId="0" borderId="39" xfId="0" applyNumberFormat="1" applyFont="1" applyBorder="1" applyAlignment="1">
      <alignment horizontal="right" vertical="center" indent="1"/>
    </xf>
    <xf numFmtId="10" fontId="12" fillId="0" borderId="21" xfId="0" applyNumberFormat="1" applyFont="1" applyBorder="1" applyAlignment="1">
      <alignment horizontal="right" vertical="center" indent="1"/>
    </xf>
    <xf numFmtId="0" fontId="9" fillId="0" borderId="49" xfId="0" applyFont="1" applyFill="1" applyBorder="1" applyAlignment="1">
      <alignment horizontal="left" vertical="center" wrapText="1" shrinkToFit="1"/>
    </xf>
    <xf numFmtId="4" fontId="9" fillId="0" borderId="50" xfId="0" applyNumberFormat="1" applyFont="1" applyFill="1" applyBorder="1" applyAlignment="1">
      <alignment horizontal="right" vertical="center" indent="1"/>
    </xf>
    <xf numFmtId="10" fontId="9" fillId="0" borderId="50" xfId="9" applyNumberFormat="1" applyFont="1" applyFill="1" applyBorder="1" applyAlignment="1">
      <alignment horizontal="right" vertical="center" indent="1"/>
    </xf>
    <xf numFmtId="4" fontId="9" fillId="0" borderId="51" xfId="0" applyNumberFormat="1" applyFont="1" applyFill="1" applyBorder="1" applyAlignment="1">
      <alignment horizontal="right" vertical="center" indent="1"/>
    </xf>
    <xf numFmtId="0" fontId="16" fillId="0" borderId="0" xfId="1" applyFont="1" applyAlignment="1" applyProtection="1"/>
    <xf numFmtId="0" fontId="16" fillId="0" borderId="57" xfId="1" applyFont="1" applyFill="1" applyBorder="1" applyAlignment="1" applyProtection="1">
      <alignment wrapText="1"/>
    </xf>
    <xf numFmtId="0" fontId="16" fillId="0" borderId="21" xfId="1" applyFont="1" applyFill="1" applyBorder="1" applyAlignment="1" applyProtection="1">
      <alignment vertical="center" wrapText="1"/>
    </xf>
    <xf numFmtId="0" fontId="15" fillId="0" borderId="0" xfId="1" applyFont="1" applyAlignment="1" applyProtection="1"/>
    <xf numFmtId="0" fontId="5" fillId="0" borderId="25" xfId="0" applyFont="1" applyBorder="1" applyAlignment="1">
      <alignment horizontal="left" vertical="center"/>
    </xf>
    <xf numFmtId="0" fontId="19" fillId="0" borderId="25" xfId="6" applyFont="1" applyFill="1" applyBorder="1" applyAlignment="1">
      <alignment horizontal="center" vertical="center" wrapText="1"/>
    </xf>
    <xf numFmtId="0" fontId="19" fillId="0" borderId="52" xfId="6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55" xfId="0" applyBorder="1" applyAlignment="1"/>
    <xf numFmtId="0" fontId="8" fillId="0" borderId="38" xfId="0" applyFont="1" applyFill="1" applyBorder="1" applyAlignment="1">
      <alignment horizontal="left" vertical="center"/>
    </xf>
    <xf numFmtId="0" fontId="8" fillId="0" borderId="54" xfId="0" applyFont="1" applyFill="1" applyBorder="1" applyAlignment="1">
      <alignment horizontal="left" vertical="center"/>
    </xf>
    <xf numFmtId="0" fontId="10" fillId="0" borderId="5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0" fillId="0" borderId="0" xfId="4" applyFont="1" applyFill="1" applyBorder="1" applyAlignment="1">
      <alignment vertical="center" wrapText="1"/>
    </xf>
    <xf numFmtId="0" fontId="14" fillId="0" borderId="59" xfId="4" applyFont="1" applyFill="1" applyBorder="1" applyAlignment="1">
      <alignment vertical="center" wrapText="1"/>
    </xf>
    <xf numFmtId="0" fontId="20" fillId="0" borderId="8" xfId="3" applyFont="1" applyFill="1" applyBorder="1" applyAlignment="1">
      <alignment vertical="center" wrapText="1"/>
    </xf>
    <xf numFmtId="0" fontId="20" fillId="0" borderId="60" xfId="3" applyFont="1" applyFill="1" applyBorder="1" applyAlignment="1">
      <alignment vertical="center" wrapText="1"/>
    </xf>
    <xf numFmtId="0" fontId="20" fillId="0" borderId="61" xfId="0" applyFont="1" applyBorder="1"/>
    <xf numFmtId="0" fontId="20" fillId="0" borderId="0" xfId="0" applyFont="1"/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62" xfId="0" applyFont="1" applyBorder="1"/>
    <xf numFmtId="0" fontId="10" fillId="0" borderId="6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 shrinkToFit="1"/>
    </xf>
    <xf numFmtId="0" fontId="9" fillId="0" borderId="66" xfId="0" applyFont="1" applyBorder="1" applyAlignment="1">
      <alignment vertical="top" wrapText="1"/>
    </xf>
    <xf numFmtId="0" fontId="9" fillId="0" borderId="67" xfId="0" applyFont="1" applyBorder="1"/>
    <xf numFmtId="0" fontId="14" fillId="0" borderId="10" xfId="4" applyFont="1" applyFill="1" applyBorder="1" applyAlignment="1">
      <alignment horizontal="left" vertical="center" wrapText="1"/>
    </xf>
    <xf numFmtId="0" fontId="20" fillId="0" borderId="10" xfId="4" applyFont="1" applyFill="1" applyBorder="1" applyAlignment="1">
      <alignment horizontal="left" vertical="center" wrapText="1"/>
    </xf>
    <xf numFmtId="0" fontId="9" fillId="0" borderId="68" xfId="0" applyFont="1" applyBorder="1"/>
    <xf numFmtId="0" fontId="20" fillId="0" borderId="69" xfId="4" applyFont="1" applyFill="1" applyBorder="1" applyAlignment="1">
      <alignment vertical="center" wrapText="1"/>
    </xf>
    <xf numFmtId="10" fontId="20" fillId="0" borderId="24" xfId="5" applyNumberFormat="1" applyFont="1" applyFill="1" applyBorder="1" applyAlignment="1">
      <alignment horizontal="left" vertical="center" wrapText="1"/>
    </xf>
    <xf numFmtId="0" fontId="9" fillId="0" borderId="70" xfId="0" applyFont="1" applyBorder="1"/>
    <xf numFmtId="4" fontId="20" fillId="0" borderId="8" xfId="3" applyNumberFormat="1" applyFont="1" applyFill="1" applyBorder="1" applyAlignment="1">
      <alignment horizontal="center" vertical="center" wrapText="1"/>
    </xf>
    <xf numFmtId="3" fontId="20" fillId="0" borderId="8" xfId="3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0" fillId="0" borderId="22" xfId="4" applyFont="1" applyFill="1" applyBorder="1" applyAlignment="1">
      <alignment vertical="center" wrapText="1"/>
    </xf>
    <xf numFmtId="0" fontId="23" fillId="0" borderId="71" xfId="0" applyFont="1" applyBorder="1" applyAlignment="1">
      <alignment horizontal="center" vertical="center" wrapText="1"/>
    </xf>
    <xf numFmtId="0" fontId="9" fillId="0" borderId="61" xfId="0" applyFont="1" applyBorder="1"/>
    <xf numFmtId="0" fontId="19" fillId="0" borderId="0" xfId="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Equity Indexes and  Rates of Return of Public Funds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4871815631523464"/>
          <c:y val="1.915715980139413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333361155650006E-2"/>
          <c:y val="0.29118882898119081"/>
          <c:w val="0.95042814372007189"/>
          <c:h val="0.32567171662370026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3.2349358169615609E-3"/>
                  <c:y val="1.0669332465474459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YTD 2016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0.10401467461541669</c:v>
                </c:pt>
                <c:pt idx="1">
                  <c:v>4.4180953100219078E-3</c:v>
                </c:pt>
                <c:pt idx="2">
                  <c:v>0.1050685500623183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7002012308576813E-3"/>
                  <c:y val="1.1623838752636612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YTD 2016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4.7276363052843218E-2</c:v>
                </c:pt>
                <c:pt idx="1">
                  <c:v>-4.7428780217578237E-2</c:v>
                </c:pt>
                <c:pt idx="2">
                  <c:v>0.17836001516344457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9471514190190875E-4"/>
                  <c:y val="-2.3569304778238872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0422901873356462E-4"/>
                  <c:y val="-1.5095371858740986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4.5869308319489702E-4"/>
                  <c:y val="-1.808621415874365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YTD 2016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2.2925638098047953E-2</c:v>
                </c:pt>
                <c:pt idx="1">
                  <c:v>-1.0904764819299258E-2</c:v>
                </c:pt>
                <c:pt idx="2">
                  <c:v>0.13964000673631086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609211393114369E-3"/>
                  <c:y val="-1.5906824376809549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8.9362656400238517E-4"/>
                  <c:y val="5.0867336940903013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YTD 2016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2.8974840472661967E-2</c:v>
                </c:pt>
                <c:pt idx="1">
                  <c:v>-6.7785869581862501E-2</c:v>
                </c:pt>
                <c:pt idx="2">
                  <c:v>-0.15890687989034702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YTD 2016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2.2591654697054597E-2</c:v>
                </c:pt>
                <c:pt idx="1">
                  <c:v>-2.9442147160095817E-2</c:v>
                </c:pt>
                <c:pt idx="2">
                  <c:v>2.288039974476419E-2</c:v>
                </c:pt>
              </c:numCache>
            </c:numRef>
          </c:val>
        </c:ser>
        <c:dLbls>
          <c:showVal val="1"/>
        </c:dLbls>
        <c:gapWidth val="400"/>
        <c:overlap val="-10"/>
        <c:axId val="63203968"/>
        <c:axId val="63238528"/>
      </c:barChart>
      <c:catAx>
        <c:axId val="63203968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238528"/>
        <c:crosses val="autoZero"/>
        <c:auto val="1"/>
        <c:lblAlgn val="ctr"/>
        <c:lblOffset val="0"/>
        <c:tickLblSkip val="1"/>
        <c:tickMarkSkip val="1"/>
      </c:catAx>
      <c:valAx>
        <c:axId val="63238528"/>
        <c:scaling>
          <c:orientation val="minMax"/>
          <c:max val="0.2"/>
          <c:min val="-0.08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2039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2735078404679489E-3"/>
          <c:y val="0.76245496009548652"/>
          <c:w val="0.64273557920637958"/>
          <c:h val="8.4291503126134176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and Global Equity Indexes  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1702127659574468"/>
          <c:y val="1.17371161080456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7823240589198034"/>
          <c:y val="0.25117428471217701"/>
          <c:w val="0.68739770867430439"/>
          <c:h val="0.54460218741331845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UX Index</c:v>
                </c:pt>
                <c:pt idx="1">
                  <c:v>FTSE 100 (Great Britain)</c:v>
                </c:pt>
                <c:pt idx="2">
                  <c:v>WIG20 (Poland)</c:v>
                </c:pt>
                <c:pt idx="3">
                  <c:v>HANG SENG (Hong Kong)</c:v>
                </c:pt>
                <c:pt idx="4">
                  <c:v>DAX (Germany)</c:v>
                </c:pt>
                <c:pt idx="5">
                  <c:v>PFTS Index</c:v>
                </c:pt>
                <c:pt idx="6">
                  <c:v>CAC 40 (France)</c:v>
                </c:pt>
                <c:pt idx="7">
                  <c:v>S&amp;P 500 (USA)</c:v>
                </c:pt>
                <c:pt idx="8">
                  <c:v>RTSI (Russia)</c:v>
                </c:pt>
                <c:pt idx="9">
                  <c:v>SHANGHAI SE COMPOSITE (China)</c:v>
                </c:pt>
                <c:pt idx="10">
                  <c:v>NIKKEI 225 (Japan)</c:v>
                </c:pt>
                <c:pt idx="11">
                  <c:v>DJIA (USA)</c:v>
                </c:pt>
                <c:pt idx="12">
                  <c:v>MICEX (Russia)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-4.7428780217578237E-2</c:v>
                </c:pt>
                <c:pt idx="1">
                  <c:v>-2.4507421393053508E-2</c:v>
                </c:pt>
                <c:pt idx="2">
                  <c:v>-9.0595483451445524E-3</c:v>
                </c:pt>
                <c:pt idx="3">
                  <c:v>-6.3123132184033093E-3</c:v>
                </c:pt>
                <c:pt idx="4">
                  <c:v>-2.3169223470020928E-3</c:v>
                </c:pt>
                <c:pt idx="5">
                  <c:v>4.4180953100219078E-3</c:v>
                </c:pt>
                <c:pt idx="6">
                  <c:v>1.5319586805817353E-2</c:v>
                </c:pt>
                <c:pt idx="7">
                  <c:v>3.4174446769983158E-2</c:v>
                </c:pt>
                <c:pt idx="8">
                  <c:v>4.0769059611222236E-2</c:v>
                </c:pt>
                <c:pt idx="9">
                  <c:v>4.8232022530617646E-2</c:v>
                </c:pt>
                <c:pt idx="10">
                  <c:v>5.0700659167105533E-2</c:v>
                </c:pt>
                <c:pt idx="11">
                  <c:v>5.4080988093099025E-2</c:v>
                </c:pt>
                <c:pt idx="12">
                  <c:v>5.7935103837880142E-2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UX Index</c:v>
                </c:pt>
                <c:pt idx="1">
                  <c:v>FTSE 100 (Great Britain)</c:v>
                </c:pt>
                <c:pt idx="2">
                  <c:v>WIG20 (Poland)</c:v>
                </c:pt>
                <c:pt idx="3">
                  <c:v>HANG SENG (Hong Kong)</c:v>
                </c:pt>
                <c:pt idx="4">
                  <c:v>DAX (Germany)</c:v>
                </c:pt>
                <c:pt idx="5">
                  <c:v>PFTS Index</c:v>
                </c:pt>
                <c:pt idx="6">
                  <c:v>CAC 40 (France)</c:v>
                </c:pt>
                <c:pt idx="7">
                  <c:v>S&amp;P 500 (USA)</c:v>
                </c:pt>
                <c:pt idx="8">
                  <c:v>RTSI (Russia)</c:v>
                </c:pt>
                <c:pt idx="9">
                  <c:v>SHANGHAI SE COMPOSITE (China)</c:v>
                </c:pt>
                <c:pt idx="10">
                  <c:v>NIKKEI 225 (Japan)</c:v>
                </c:pt>
                <c:pt idx="11">
                  <c:v>DJIA (USA)</c:v>
                </c:pt>
                <c:pt idx="12">
                  <c:v>MICEX (Russia)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0.17836001516344457</c:v>
                </c:pt>
                <c:pt idx="1">
                  <c:v>8.1245766291311083E-2</c:v>
                </c:pt>
                <c:pt idx="2">
                  <c:v>-3.2773041443670548E-2</c:v>
                </c:pt>
                <c:pt idx="3">
                  <c:v>4.1477642736202691E-2</c:v>
                </c:pt>
                <c:pt idx="4">
                  <c:v>-9.5606352409614015E-3</c:v>
                </c:pt>
                <c:pt idx="5">
                  <c:v>0.1050685500623183</c:v>
                </c:pt>
                <c:pt idx="6">
                  <c:v>-2.1124020234587815E-2</c:v>
                </c:pt>
                <c:pt idx="7">
                  <c:v>6.5645355148883366E-2</c:v>
                </c:pt>
                <c:pt idx="8">
                  <c:v>0.35930730212406203</c:v>
                </c:pt>
                <c:pt idx="9">
                  <c:v>-9.0358859361478028E-2</c:v>
                </c:pt>
                <c:pt idx="10">
                  <c:v>-3.8102398323816011E-2</c:v>
                </c:pt>
                <c:pt idx="11">
                  <c:v>8.6328176702054948E-2</c:v>
                </c:pt>
                <c:pt idx="12">
                  <c:v>0.19504814461552433</c:v>
                </c:pt>
              </c:numCache>
            </c:numRef>
          </c:val>
        </c:ser>
        <c:dLbls>
          <c:showVal val="1"/>
        </c:dLbls>
        <c:gapWidth val="100"/>
        <c:overlap val="-20"/>
        <c:axId val="65451904"/>
        <c:axId val="65453440"/>
      </c:barChart>
      <c:catAx>
        <c:axId val="6545190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453440"/>
        <c:crosses val="autoZero"/>
        <c:lblAlgn val="ctr"/>
        <c:lblOffset val="100"/>
        <c:tickLblSkip val="1"/>
        <c:tickMarkSkip val="1"/>
      </c:catAx>
      <c:valAx>
        <c:axId val="65453440"/>
        <c:scaling>
          <c:orientation val="minMax"/>
          <c:max val="0.37"/>
          <c:min val="-0.15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4519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220949263502456"/>
          <c:y val="0.89202082421146978"/>
          <c:w val="0.58428805237315873"/>
          <c:h val="5.633815731861914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baseline="0"/>
              <a:t>Funds' Shares within  the Aggregate NAV of  Open-Ended CII</a:t>
            </a:r>
            <a:endParaRPr lang="ru-RU" sz="1400" b="1" i="0" baseline="0"/>
          </a:p>
        </c:rich>
      </c:tx>
      <c:layout>
        <c:manualLayout>
          <c:xMode val="edge"/>
          <c:yMode val="edge"/>
          <c:x val="0.24798927613941019"/>
          <c:y val="7.2368576036047225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8739946380698"/>
          <c:y val="0.32017612428069381"/>
          <c:w val="0.34048257372654156"/>
          <c:h val="0.3530709315698061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spPr>
              <a:solidFill>
                <a:srgbClr val="9999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4.7736725616733137E-2"/>
                  <c:y val="-0.13142061633474186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3.143504737298225E-2"/>
                  <c:y val="-9.0990852995261134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5.2444242422779903E-2"/>
                  <c:y val="-2.7094556546823995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5.9133295560665829E-2"/>
                  <c:y val="6.8686700374903112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0.14271163330512787"/>
                  <c:y val="0.10178957043088803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7.3654489244214957E-2"/>
                  <c:y val="9.9291740523648406E-2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7.1507721151897102E-2"/>
                  <c:y val="7.3897140812595005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9.4358297876805525E-2"/>
                  <c:y val="9.6592126491388333E-2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6913465775860668E-2"/>
                  <c:y val="2.5291030224337006E-2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0.10026137636441304"/>
                  <c:y val="-4.3826877665259903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7166594816221182E-2"/>
                  <c:y val="-9.8098100687781284E-2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В_ВЧА!$B$24:$B$34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UNIVER.UA/Myhailo Hrushevskyi: Fond Derzhavnykh Paperiv</c:v>
                </c:pt>
                <c:pt idx="3">
                  <c:v>Sofiivskyi</c:v>
                </c:pt>
                <c:pt idx="4">
                  <c:v>KINTO-Ekviti</c:v>
                </c:pt>
                <c:pt idx="5">
                  <c:v>Altus – Depozyt</c:v>
                </c:pt>
                <c:pt idx="6">
                  <c:v>UNIVER.UA/Taras Shevchenko: Fond Zaoshchadzhen</c:v>
                </c:pt>
                <c:pt idx="7">
                  <c:v>Altus – Zbalansovanyi</c:v>
                </c:pt>
                <c:pt idx="8">
                  <c:v>ОТP Klasychnyi</c:v>
                </c:pt>
                <c:pt idx="9">
                  <c:v>OTP Fond Aktsii</c:v>
                </c:pt>
                <c:pt idx="10">
                  <c:v>KINTO-Kaznacheyskyi</c:v>
                </c:pt>
              </c:strCache>
            </c:strRef>
          </c:cat>
          <c:val>
            <c:numRef>
              <c:f>В_ВЧА!$C$24:$C$34</c:f>
              <c:numCache>
                <c:formatCode>#,##0.00</c:formatCode>
                <c:ptCount val="11"/>
                <c:pt idx="0">
                  <c:v>4600036.7998999953</c:v>
                </c:pt>
                <c:pt idx="1">
                  <c:v>21672189.09</c:v>
                </c:pt>
                <c:pt idx="2">
                  <c:v>5360076.17</c:v>
                </c:pt>
                <c:pt idx="3">
                  <c:v>4206591.9455000004</c:v>
                </c:pt>
                <c:pt idx="4">
                  <c:v>3554497.22</c:v>
                </c:pt>
                <c:pt idx="5">
                  <c:v>3494833.76</c:v>
                </c:pt>
                <c:pt idx="6">
                  <c:v>3190402.44</c:v>
                </c:pt>
                <c:pt idx="7">
                  <c:v>2775622.95</c:v>
                </c:pt>
                <c:pt idx="8">
                  <c:v>2755855.62</c:v>
                </c:pt>
                <c:pt idx="9">
                  <c:v>2349808.86</c:v>
                </c:pt>
                <c:pt idx="10">
                  <c:v>1442580.64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В_ВЧА!$B$24:$B$34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UNIVER.UA/Myhailo Hrushevskyi: Fond Derzhavnykh Paperiv</c:v>
                </c:pt>
                <c:pt idx="3">
                  <c:v>Sofiivskyi</c:v>
                </c:pt>
                <c:pt idx="4">
                  <c:v>KINTO-Ekviti</c:v>
                </c:pt>
                <c:pt idx="5">
                  <c:v>Altus – Depozyt</c:v>
                </c:pt>
                <c:pt idx="6">
                  <c:v>UNIVER.UA/Taras Shevchenko: Fond Zaoshchadzhen</c:v>
                </c:pt>
                <c:pt idx="7">
                  <c:v>Altus – Zbalansovanyi</c:v>
                </c:pt>
                <c:pt idx="8">
                  <c:v>ОТP Klasychnyi</c:v>
                </c:pt>
                <c:pt idx="9">
                  <c:v>OTP Fond Aktsii</c:v>
                </c:pt>
                <c:pt idx="10">
                  <c:v>KINTO-Kaznacheyskyi</c:v>
                </c:pt>
              </c:strCache>
            </c:strRef>
          </c:cat>
          <c:val>
            <c:numRef>
              <c:f>В_ВЧА!$D$24:$D$34</c:f>
              <c:numCache>
                <c:formatCode>0.00%</c:formatCode>
                <c:ptCount val="11"/>
                <c:pt idx="0">
                  <c:v>7.9217612835454324E-2</c:v>
                </c:pt>
                <c:pt idx="1">
                  <c:v>0.37321855439628243</c:v>
                </c:pt>
                <c:pt idx="2">
                  <c:v>9.2306313465326181E-2</c:v>
                </c:pt>
                <c:pt idx="3">
                  <c:v>7.2442066572729197E-2</c:v>
                </c:pt>
                <c:pt idx="4">
                  <c:v>6.1212289563592245E-2</c:v>
                </c:pt>
                <c:pt idx="5">
                  <c:v>6.0184820201867488E-2</c:v>
                </c:pt>
                <c:pt idx="6">
                  <c:v>5.4942183350946951E-2</c:v>
                </c:pt>
                <c:pt idx="7">
                  <c:v>4.7799231570295649E-2</c:v>
                </c:pt>
                <c:pt idx="8">
                  <c:v>4.7458816751274044E-2</c:v>
                </c:pt>
                <c:pt idx="9">
                  <c:v>4.046625203364615E-2</c:v>
                </c:pt>
                <c:pt idx="10">
                  <c:v>2.4842800089322395E-2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Open-Ended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42337532108077636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5044737303369872E-2"/>
          <c:y val="0.38398395788945983"/>
          <c:w val="0.91771073118776736"/>
          <c:h val="0.34496954505577138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ВЧА'!$C$56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2.9986734291960939E-3"/>
                  <c:y val="-3.5242965769447902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ВЧА'!$B$57:$B$67</c:f>
              <c:strCache>
                <c:ptCount val="11"/>
                <c:pt idx="0">
                  <c:v>Sofiivskyi</c:v>
                </c:pt>
                <c:pt idx="1">
                  <c:v>UNIVER.UA/Myhailo Hrushevskyi: Fond Derzhavnykh Paperiv   </c:v>
                </c:pt>
                <c:pt idx="2">
                  <c:v>ОТP Klasychnyi</c:v>
                </c:pt>
                <c:pt idx="3">
                  <c:v>Altus – Depozyt</c:v>
                </c:pt>
                <c:pt idx="4">
                  <c:v>Altus-Zbalansovanyi</c:v>
                </c:pt>
                <c:pt idx="5">
                  <c:v>KINTO-Klasychnyi</c:v>
                </c:pt>
                <c:pt idx="6">
                  <c:v>ОТP Fond Aktsii</c:v>
                </c:pt>
                <c:pt idx="7">
                  <c:v>VSI</c:v>
                </c:pt>
                <c:pt idx="8">
                  <c:v>Аrgentum</c:v>
                </c:pt>
                <c:pt idx="9">
                  <c:v>Altus-Stratehichnyi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ВЧА'!$C$57:$C$67</c:f>
              <c:numCache>
                <c:formatCode>#,##0.00</c:formatCode>
                <c:ptCount val="11"/>
                <c:pt idx="0">
                  <c:v>-111.8325044999998</c:v>
                </c:pt>
                <c:pt idx="1">
                  <c:v>41.658490000000221</c:v>
                </c:pt>
                <c:pt idx="2">
                  <c:v>37.574629999999893</c:v>
                </c:pt>
                <c:pt idx="3">
                  <c:v>32.571089999999849</c:v>
                </c:pt>
                <c:pt idx="4">
                  <c:v>25.360240000000225</c:v>
                </c:pt>
                <c:pt idx="5">
                  <c:v>-84.158710000000895</c:v>
                </c:pt>
                <c:pt idx="6">
                  <c:v>-107.75564000000014</c:v>
                </c:pt>
                <c:pt idx="7">
                  <c:v>-110.02333000000007</c:v>
                </c:pt>
                <c:pt idx="8">
                  <c:v>-204.90629000000007</c:v>
                </c:pt>
                <c:pt idx="9">
                  <c:v>-164.78469000000001</c:v>
                </c:pt>
                <c:pt idx="10">
                  <c:v>-187.62927999999999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ВЧА'!$E$56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6504230899470124E-3"/>
                  <c:y val="-6.8652060333076409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319381184985746E-3"/>
                  <c:y val="-1.9751316929333411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1810085212339268E-3"/>
                  <c:y val="3.909267128989663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23517969278408E-3"/>
                  <c:y val="-1.9751316929333411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4.9949624009553513E-4"/>
                  <c:y val="-1.9751316929333411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1.5635531539944828E-3"/>
                  <c:y val="7.9202891655241227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2.7952782493916901E-4"/>
                  <c:y val="4.9294083833087057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8.5884483881253928E-4"/>
                  <c:y val="5.481980847597696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1.1283999107886866E-3"/>
                  <c:y val="-6.6161788498981106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1.0742287392385892E-3"/>
                  <c:y val="7.0973604720930786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1.2925091873824152E-3"/>
                  <c:y val="-3.8625549221073585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5617200088280835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49373910683786315"/>
                  <c:y val="0.34907632535405442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53070990952379016"/>
                  <c:y val="0.3839839578894598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5682770154788449"/>
                  <c:y val="0.3470229352049129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0644042470302761"/>
                  <c:y val="0.3511297155031958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64162231758157096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67740051372924226"/>
                  <c:y val="0.35728988595062039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70781198045476279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6571262025788952"/>
                  <c:y val="0.46406617370597819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68455615295877648"/>
                  <c:y val="0.66324501817270332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72570107852859844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ВЧА'!$B$57:$B$67</c:f>
              <c:strCache>
                <c:ptCount val="11"/>
                <c:pt idx="0">
                  <c:v>Sofiivskyi</c:v>
                </c:pt>
                <c:pt idx="1">
                  <c:v>UNIVER.UA/Myhailo Hrushevskyi: Fond Derzhavnykh Paperiv   </c:v>
                </c:pt>
                <c:pt idx="2">
                  <c:v>ОТP Klasychnyi</c:v>
                </c:pt>
                <c:pt idx="3">
                  <c:v>Altus – Depozyt</c:v>
                </c:pt>
                <c:pt idx="4">
                  <c:v>Altus-Zbalansovanyi</c:v>
                </c:pt>
                <c:pt idx="5">
                  <c:v>KINTO-Klasychnyi</c:v>
                </c:pt>
                <c:pt idx="6">
                  <c:v>ОТP Fond Aktsii</c:v>
                </c:pt>
                <c:pt idx="7">
                  <c:v>VSI</c:v>
                </c:pt>
                <c:pt idx="8">
                  <c:v>Аrgentum</c:v>
                </c:pt>
                <c:pt idx="9">
                  <c:v>Altus-Stratehichnyi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ВЧА'!$E$57:$E$67</c:f>
              <c:numCache>
                <c:formatCode>#,##0.00</c:formatCode>
                <c:ptCount val="11"/>
                <c:pt idx="0">
                  <c:v>1.067686363126896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-21.193803442016989</c:v>
                </c:pt>
                <c:pt idx="6">
                  <c:v>-75.643882022887809</c:v>
                </c:pt>
                <c:pt idx="7">
                  <c:v>-89.917874837570224</c:v>
                </c:pt>
                <c:pt idx="8">
                  <c:v>-128.08074718977687</c:v>
                </c:pt>
                <c:pt idx="9">
                  <c:v>-168.95436493392074</c:v>
                </c:pt>
                <c:pt idx="10">
                  <c:v>-32.124333832169441</c:v>
                </c:pt>
              </c:numCache>
            </c:numRef>
          </c:val>
        </c:ser>
        <c:dLbls>
          <c:showVal val="1"/>
        </c:dLbls>
        <c:overlap val="-30"/>
        <c:axId val="64956288"/>
        <c:axId val="64957824"/>
      </c:barChart>
      <c:lineChart>
        <c:grouping val="standard"/>
        <c:ser>
          <c:idx val="2"/>
          <c:order val="2"/>
          <c:tx>
            <c:strRef>
              <c:f>'В_динаміка ВЧА'!$D$56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700366476866113E-2"/>
                  <c:y val="-9.105635876942047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8875706449339339E-2"/>
                  <c:y val="-5.877283521812799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9.8769235379176021E-3"/>
                  <c:y val="5.177888548541915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170998134157425E-2"/>
                  <c:y val="5.0509440598386295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1694583874420647E-2"/>
                  <c:y val="4.429587010954425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1640412702870478E-2"/>
                  <c:y val="0.11650833929455208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2182482097494446E-2"/>
                  <c:y val="9.885543798203382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9146731877351195E-2"/>
                  <c:y val="0.1102806316570121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2670380320568208E-2"/>
                  <c:y val="0.10343423479897651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405056253447768E-2"/>
                  <c:y val="5.5003029494945295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3947550934722845"/>
                  <c:y val="1.0266950745707482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47585000876402755"/>
                  <c:y val="8.2135605965659858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6237332195077353"/>
                  <c:y val="8.2135605965659858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66130032546279016"/>
                  <c:y val="8.2135605965659858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69886743141784491"/>
                  <c:y val="8.2135605965659858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ВЧА'!$B$57:$B$66</c:f>
              <c:strCache>
                <c:ptCount val="10"/>
                <c:pt idx="0">
                  <c:v>Sofiivskyi</c:v>
                </c:pt>
                <c:pt idx="1">
                  <c:v>UNIVER.UA/Myhailo Hrushevskyi: Fond Derzhavnykh Paperiv   </c:v>
                </c:pt>
                <c:pt idx="2">
                  <c:v>ОТP Klasychnyi</c:v>
                </c:pt>
                <c:pt idx="3">
                  <c:v>Altus – Depozyt</c:v>
                </c:pt>
                <c:pt idx="4">
                  <c:v>Altus-Zbalansovanyi</c:v>
                </c:pt>
                <c:pt idx="5">
                  <c:v>KINTO-Klasychnyi</c:v>
                </c:pt>
                <c:pt idx="6">
                  <c:v>ОТP Fond Aktsii</c:v>
                </c:pt>
                <c:pt idx="7">
                  <c:v>VSI</c:v>
                </c:pt>
                <c:pt idx="8">
                  <c:v>Аrgentum</c:v>
                </c:pt>
                <c:pt idx="9">
                  <c:v>Altus-Stratehichnyi</c:v>
                </c:pt>
              </c:strCache>
            </c:strRef>
          </c:cat>
          <c:val>
            <c:numRef>
              <c:f>'В_динаміка ВЧА'!$D$57:$D$66</c:f>
              <c:numCache>
                <c:formatCode>0.00%</c:formatCode>
                <c:ptCount val="10"/>
                <c:pt idx="0">
                  <c:v>-2.5896598584699056E-2</c:v>
                </c:pt>
                <c:pt idx="1">
                  <c:v>7.8328729532954298E-3</c:v>
                </c:pt>
                <c:pt idx="2">
                  <c:v>1.3822938150334448E-2</c:v>
                </c:pt>
                <c:pt idx="3">
                  <c:v>9.4074578113970339E-3</c:v>
                </c:pt>
                <c:pt idx="4">
                  <c:v>9.2210245616864087E-3</c:v>
                </c:pt>
                <c:pt idx="5">
                  <c:v>-3.8682370209213559E-3</c:v>
                </c:pt>
                <c:pt idx="6">
                  <c:v>-4.3846515523804218E-2</c:v>
                </c:pt>
                <c:pt idx="7">
                  <c:v>-6.8389071391666084E-2</c:v>
                </c:pt>
                <c:pt idx="8">
                  <c:v>-0.14934772615409489</c:v>
                </c:pt>
                <c:pt idx="9">
                  <c:v>-0.25353314647681424</c:v>
                </c:pt>
              </c:numCache>
            </c:numRef>
          </c:val>
        </c:ser>
        <c:dLbls>
          <c:showVal val="1"/>
        </c:dLbls>
        <c:marker val="1"/>
        <c:axId val="64988288"/>
        <c:axId val="64989824"/>
      </c:lineChart>
      <c:catAx>
        <c:axId val="64956288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957824"/>
        <c:crosses val="autoZero"/>
        <c:lblAlgn val="ctr"/>
        <c:lblOffset val="40"/>
        <c:tickLblSkip val="1"/>
        <c:tickMarkSkip val="1"/>
      </c:catAx>
      <c:valAx>
        <c:axId val="64957824"/>
        <c:scaling>
          <c:orientation val="minMax"/>
          <c:max val="70"/>
          <c:min val="-22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956288"/>
        <c:crosses val="autoZero"/>
        <c:crossBetween val="between"/>
      </c:valAx>
      <c:catAx>
        <c:axId val="64988288"/>
        <c:scaling>
          <c:orientation val="minMax"/>
        </c:scaling>
        <c:delete val="1"/>
        <c:axPos val="b"/>
        <c:tickLblPos val="none"/>
        <c:crossAx val="64989824"/>
        <c:crosses val="autoZero"/>
        <c:lblAlgn val="ctr"/>
        <c:lblOffset val="100"/>
      </c:catAx>
      <c:valAx>
        <c:axId val="64989824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98828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747174401818725"/>
          <c:y val="0.75564757488407064"/>
          <c:w val="0.38103778897269874"/>
          <c:h val="5.1334753728537408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 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991967425631634"/>
          <c:y val="6.7491600624165482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8108660806961302E-2"/>
          <c:y val="0.10123740093624822"/>
          <c:w val="0.96478920632643828"/>
          <c:h val="0.85939304794770721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8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4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'В_діаграма(дох)'!$A$2:$A$26</c:f>
              <c:strCache>
                <c:ptCount val="25"/>
                <c:pt idx="0">
                  <c:v>Аrgentum</c:v>
                </c:pt>
                <c:pt idx="1">
                  <c:v>UNIVER.UA/Iaroslav Mudryi: Fond Aktsii</c:v>
                </c:pt>
                <c:pt idx="2">
                  <c:v>Nadbannia</c:v>
                </c:pt>
                <c:pt idx="3">
                  <c:v>Sofiivskyi</c:v>
                </c:pt>
                <c:pt idx="4">
                  <c:v>UNIVER.UA/Volodymyr Velykyi: Fond Zbalansovanyi</c:v>
                </c:pt>
                <c:pt idx="5">
                  <c:v>КІNTO-Каznacheiskyi</c:v>
                </c:pt>
                <c:pt idx="6">
                  <c:v>KINTO-Ekviti</c:v>
                </c:pt>
                <c:pt idx="7">
                  <c:v>ОТP Fond Aktsii</c:v>
                </c:pt>
                <c:pt idx="8">
                  <c:v>VSI</c:v>
                </c:pt>
                <c:pt idx="9">
                  <c:v>ТАSК Resurs</c:v>
                </c:pt>
                <c:pt idx="10">
                  <c:v>KINTO- Кlasychnyi</c:v>
                </c:pt>
                <c:pt idx="11">
                  <c:v>Bonum Optimum</c:v>
                </c:pt>
                <c:pt idx="12">
                  <c:v>UNIVER.UA/Taras Shevchenko: Fond Zaoshchadzhen</c:v>
                </c:pt>
                <c:pt idx="13">
                  <c:v>UNIVER.UA/Myhailo Hrushevskyi: Fond Derzhavnykh Paperiv   </c:v>
                </c:pt>
                <c:pt idx="14">
                  <c:v>Altus-Stratehichnyi</c:v>
                </c:pt>
                <c:pt idx="15">
                  <c:v>Altus – Zbalansovanyi</c:v>
                </c:pt>
                <c:pt idx="16">
                  <c:v>Altus – Depozyt</c:v>
                </c:pt>
                <c:pt idx="17">
                  <c:v>ОТP Кlasychnyi</c:v>
                </c:pt>
                <c:pt idx="18">
                  <c:v>Funds' average rate of return</c:v>
                </c:pt>
                <c:pt idx="19">
                  <c:v>UX Index</c:v>
                </c:pt>
                <c:pt idx="20">
                  <c:v>PFTS Index</c:v>
                </c:pt>
                <c:pt idx="21">
                  <c:v>EURO Deposits</c:v>
                </c:pt>
                <c:pt idx="22">
                  <c:v>USD Deposits</c:v>
                </c:pt>
                <c:pt idx="23">
                  <c:v>UAH Deposits</c:v>
                </c:pt>
                <c:pt idx="24">
                  <c:v>"Gold" deposit (at official rate of gold)</c:v>
                </c:pt>
              </c:strCache>
            </c:strRef>
          </c:cat>
          <c:val>
            <c:numRef>
              <c:f>'В_діаграма(дох)'!$B$2:$B$26</c:f>
              <c:numCache>
                <c:formatCode>0.00%</c:formatCode>
                <c:ptCount val="25"/>
                <c:pt idx="0">
                  <c:v>-6.1760473902816804E-2</c:v>
                </c:pt>
                <c:pt idx="1">
                  <c:v>-3.9664846905071993E-2</c:v>
                </c:pt>
                <c:pt idx="2">
                  <c:v>-2.6552064281312959E-2</c:v>
                </c:pt>
                <c:pt idx="3">
                  <c:v>-2.6144588249008005E-2</c:v>
                </c:pt>
                <c:pt idx="4">
                  <c:v>-2.398515300175319E-2</c:v>
                </c:pt>
                <c:pt idx="5">
                  <c:v>-2.3830417025676565E-2</c:v>
                </c:pt>
                <c:pt idx="6">
                  <c:v>-1.6764636692247703E-2</c:v>
                </c:pt>
                <c:pt idx="7">
                  <c:v>-1.3133428415476489E-2</c:v>
                </c:pt>
                <c:pt idx="8">
                  <c:v>-1.1656354585389828E-2</c:v>
                </c:pt>
                <c:pt idx="9">
                  <c:v>-9.6100835928306649E-3</c:v>
                </c:pt>
                <c:pt idx="10">
                  <c:v>-2.893898623058222E-3</c:v>
                </c:pt>
                <c:pt idx="11">
                  <c:v>3.6272072457947946E-3</c:v>
                </c:pt>
                <c:pt idx="12">
                  <c:v>7.1797745323405326E-3</c:v>
                </c:pt>
                <c:pt idx="13">
                  <c:v>7.8328729532930463E-3</c:v>
                </c:pt>
                <c:pt idx="14">
                  <c:v>8.6189032723960057E-3</c:v>
                </c:pt>
                <c:pt idx="15">
                  <c:v>9.2210245616772823E-3</c:v>
                </c:pt>
                <c:pt idx="16">
                  <c:v>9.4074578113969576E-3</c:v>
                </c:pt>
                <c:pt idx="17">
                  <c:v>1.3822938150357178E-2</c:v>
                </c:pt>
                <c:pt idx="18">
                  <c:v>-1.0904764819299299E-2</c:v>
                </c:pt>
                <c:pt idx="19">
                  <c:v>-4.7428780217578237E-2</c:v>
                </c:pt>
                <c:pt idx="20">
                  <c:v>4.4180953100219078E-3</c:v>
                </c:pt>
                <c:pt idx="21">
                  <c:v>-2.4554811327353487E-2</c:v>
                </c:pt>
                <c:pt idx="22">
                  <c:v>9.8332111474890294E-3</c:v>
                </c:pt>
                <c:pt idx="23">
                  <c:v>1.5616438356164383E-2</c:v>
                </c:pt>
                <c:pt idx="24">
                  <c:v>-5.7091721680272767E-2</c:v>
                </c:pt>
              </c:numCache>
            </c:numRef>
          </c:val>
        </c:ser>
        <c:gapWidth val="60"/>
        <c:axId val="65025152"/>
        <c:axId val="65026688"/>
      </c:barChart>
      <c:catAx>
        <c:axId val="65025152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026688"/>
        <c:crosses val="autoZero"/>
        <c:lblAlgn val="ctr"/>
        <c:lblOffset val="0"/>
        <c:tickLblSkip val="1"/>
        <c:tickMarkSkip val="1"/>
      </c:catAx>
      <c:valAx>
        <c:axId val="65026688"/>
        <c:scaling>
          <c:orientation val="minMax"/>
          <c:max val="0.02"/>
          <c:min val="-7.0000000000000007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025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3846153846153848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566433566433566E-2"/>
          <c:y val="0.34133422222453702"/>
          <c:w val="0.93006993006993011"/>
          <c:h val="0.43733447222518806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ВЧА'!$C$34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2.0523037425500996E-3"/>
                  <c:y val="2.2060079468783588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71678321678321677"/>
                  <c:y val="0.59733488889293984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4055944055944056"/>
                  <c:y val="0.2640006875017903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ВЧА'!$B$35:$B$37</c:f>
              <c:strCache>
                <c:ptCount val="3"/>
                <c:pt idx="0">
                  <c:v>Zbalansovanyi Fond "Parytet"</c:v>
                </c:pt>
                <c:pt idx="1">
                  <c:v>ТАSК Ukrainckyi Kapital</c:v>
                </c:pt>
                <c:pt idx="2">
                  <c:v>Optimum</c:v>
                </c:pt>
              </c:strCache>
            </c:strRef>
          </c:cat>
          <c:val>
            <c:numRef>
              <c:f>'І_динаміка ВЧА'!$C$35:$C$37</c:f>
              <c:numCache>
                <c:formatCode>#,##0.00</c:formatCode>
                <c:ptCount val="3"/>
                <c:pt idx="0">
                  <c:v>-9.2975999999998606</c:v>
                </c:pt>
                <c:pt idx="1">
                  <c:v>-33.51684000000008</c:v>
                </c:pt>
                <c:pt idx="2">
                  <c:v>-94.592109999999977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ВЧА'!$E$34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964503863588803E-2"/>
                  <c:y val="-7.423059823284340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4.3822343988762728E-3"/>
                  <c:y val="-2.089712601025917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387377521576215E-3"/>
                  <c:y val="-1.2756407045542708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1468531468531473"/>
                  <c:y val="0.58666819444842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811188811188815"/>
                  <c:y val="0.4800012500032552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8321678321678323"/>
                  <c:y val="0.2773340555574363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9020979020979021"/>
                  <c:y val="0.38400100000260418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9230769230769227"/>
                  <c:y val="0.55466811111487269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5944055944055948"/>
                  <c:y val="0.5120013333368055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2167832167832173"/>
                  <c:y val="0.3920010208359917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6783216783216783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ВЧА'!$B$35:$B$37</c:f>
              <c:strCache>
                <c:ptCount val="3"/>
                <c:pt idx="0">
                  <c:v>Zbalansovanyi Fond "Parytet"</c:v>
                </c:pt>
                <c:pt idx="1">
                  <c:v>ТАSК Ukrainckyi Kapital</c:v>
                </c:pt>
                <c:pt idx="2">
                  <c:v>Optimum</c:v>
                </c:pt>
              </c:strCache>
            </c:strRef>
          </c:cat>
          <c:val>
            <c:numRef>
              <c:f>'І_динаміка ВЧА'!$E$35:$E$37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-20"/>
        <c:axId val="65300352"/>
        <c:axId val="65301888"/>
      </c:barChart>
      <c:lineChart>
        <c:grouping val="standard"/>
        <c:ser>
          <c:idx val="2"/>
          <c:order val="2"/>
          <c:tx>
            <c:strRef>
              <c:f>'І_динаміка ВЧА'!$D$34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310824362961402E-3"/>
                  <c:y val="-5.650080779307058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4232155553876103E-3"/>
                  <c:y val="-5.6979012498161695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1.6798296652145083E-3"/>
                  <c:y val="-2.350227464303041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58601398601398602"/>
                  <c:y val="1.066669444451678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7503496503496504"/>
                  <c:y val="2.6666736111291958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5874125874125875"/>
                  <c:y val="0.69333513889359089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6783216783216779"/>
                  <c:y val="0.362667611113570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79020979020979"/>
                  <c:y val="1.066669444451678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6993006993006996"/>
                  <c:y val="1.066669444451678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468531468531469"/>
                  <c:y val="1.066669444451678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930069930069931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4825174825174827"/>
                  <c:y val="1.0666694444516782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ВЧА'!$D$35:$D$37</c:f>
              <c:numCache>
                <c:formatCode>0.00%</c:formatCode>
                <c:ptCount val="3"/>
                <c:pt idx="0">
                  <c:v>-7.1255412210903179E-3</c:v>
                </c:pt>
                <c:pt idx="1">
                  <c:v>-2.9273560932923996E-2</c:v>
                </c:pt>
                <c:pt idx="2">
                  <c:v>-0.16695850659150149</c:v>
                </c:pt>
              </c:numCache>
            </c:numRef>
          </c:val>
        </c:ser>
        <c:dLbls>
          <c:showVal val="1"/>
        </c:dLbls>
        <c:marker val="1"/>
        <c:axId val="65315968"/>
        <c:axId val="65317504"/>
      </c:lineChart>
      <c:catAx>
        <c:axId val="6530035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301888"/>
        <c:crosses val="autoZero"/>
        <c:lblAlgn val="ctr"/>
        <c:lblOffset val="100"/>
        <c:tickLblSkip val="1"/>
        <c:tickMarkSkip val="1"/>
      </c:catAx>
      <c:valAx>
        <c:axId val="65301888"/>
        <c:scaling>
          <c:orientation val="minMax"/>
          <c:max val="2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300352"/>
        <c:crosses val="autoZero"/>
        <c:crossBetween val="between"/>
      </c:valAx>
      <c:catAx>
        <c:axId val="65315968"/>
        <c:scaling>
          <c:orientation val="minMax"/>
        </c:scaling>
        <c:delete val="1"/>
        <c:axPos val="b"/>
        <c:tickLblPos val="none"/>
        <c:crossAx val="65317504"/>
        <c:crosses val="autoZero"/>
        <c:lblAlgn val="ctr"/>
        <c:lblOffset val="100"/>
      </c:catAx>
      <c:valAx>
        <c:axId val="65317504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31596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174825174825174"/>
          <c:y val="0.81600212500553382"/>
          <c:w val="0.4706293706293706"/>
          <c:h val="6.933351388935908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121841351642485"/>
          <c:y val="6.0313666405346711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19289647093932E-2"/>
          <c:y val="0.12424615279501423"/>
          <c:w val="0.92081263920360046"/>
          <c:h val="0.83353486972189161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'І_діаграма(дох)'!$A$2:$A$11</c:f>
              <c:strCache>
                <c:ptCount val="10"/>
                <c:pt idx="0">
                  <c:v>Optimum</c:v>
                </c:pt>
                <c:pt idx="1">
                  <c:v>ТАSК Ukrainskyi Kapital</c:v>
                </c:pt>
                <c:pt idx="2">
                  <c:v>Zbalansovanyi Fond "Parytet"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Gold deposit (at official rate of gold)</c:v>
                </c:pt>
              </c:strCache>
            </c:strRef>
          </c:cat>
          <c:val>
            <c:numRef>
              <c:f>'І_діаграма(дох)'!$B$2:$B$11</c:f>
              <c:numCache>
                <c:formatCode>0.00%</c:formatCode>
                <c:ptCount val="10"/>
                <c:pt idx="0">
                  <c:v>-0.16695850659150124</c:v>
                </c:pt>
                <c:pt idx="1">
                  <c:v>-2.9273560932917664E-2</c:v>
                </c:pt>
                <c:pt idx="2">
                  <c:v>-7.1255412211685965E-3</c:v>
                </c:pt>
                <c:pt idx="3">
                  <c:v>-6.7785869581862501E-2</c:v>
                </c:pt>
                <c:pt idx="4">
                  <c:v>-4.7428780217578237E-2</c:v>
                </c:pt>
                <c:pt idx="5">
                  <c:v>4.4180953100219078E-3</c:v>
                </c:pt>
                <c:pt idx="6">
                  <c:v>-2.4554811327353487E-2</c:v>
                </c:pt>
                <c:pt idx="7">
                  <c:v>9.8332111474890294E-3</c:v>
                </c:pt>
                <c:pt idx="8">
                  <c:v>1.5616438356164383E-2</c:v>
                </c:pt>
                <c:pt idx="9">
                  <c:v>-5.7091721680272767E-2</c:v>
                </c:pt>
              </c:numCache>
            </c:numRef>
          </c:val>
        </c:ser>
        <c:gapWidth val="60"/>
        <c:axId val="65352832"/>
        <c:axId val="65354368"/>
      </c:barChart>
      <c:catAx>
        <c:axId val="65352832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354368"/>
        <c:crosses val="autoZero"/>
        <c:lblAlgn val="ctr"/>
        <c:lblOffset val="100"/>
        <c:tickLblSkip val="1"/>
        <c:tickMarkSkip val="1"/>
      </c:catAx>
      <c:valAx>
        <c:axId val="65354368"/>
        <c:scaling>
          <c:orientation val="minMax"/>
          <c:max val="0.02"/>
          <c:min val="-0.17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352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4139402560455195E-2"/>
          <c:y val="0.32840236686390534"/>
          <c:w val="0.92887624466571839"/>
          <c:h val="0.45857988165680474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2.2588957009237022E-3"/>
                  <c:y val="-1.174782380322217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2081493930625287E-3"/>
                  <c:y val="1.3195407670217178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7994310099573263"/>
                  <c:y val="0.58875739644970415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51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604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399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42"/>
                  <c:y val="0.50591715976331364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1"/>
                  <c:y val="0.51479289940828399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3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56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75"/>
                  <c:y val="0.71893491124260356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498"/>
                  <c:y val="0.9497041420118342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ВЧА'!$B$36:$B$38</c:f>
              <c:strCache>
                <c:ptCount val="3"/>
                <c:pt idx="0">
                  <c:v>Indeks Ukrainskoi Birzhi</c:v>
                </c:pt>
                <c:pt idx="1">
                  <c:v>ТАSК Universal</c:v>
                </c:pt>
                <c:pt idx="2">
                  <c:v>AntyBank</c:v>
                </c:pt>
              </c:strCache>
            </c:strRef>
          </c:cat>
          <c:val>
            <c:numRef>
              <c:f>'3_динаміка ВЧА'!$C$36:$C$38</c:f>
              <c:numCache>
                <c:formatCode>#,##0.00</c:formatCode>
                <c:ptCount val="3"/>
                <c:pt idx="0">
                  <c:v>331.52258999999987</c:v>
                </c:pt>
                <c:pt idx="1">
                  <c:v>-6.1295599999999393</c:v>
                </c:pt>
                <c:pt idx="2">
                  <c:v>-105.96269000000042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ВЧА'!$E$35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44"/>
                  <c:y val="0.51479289940828399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399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ВЧА'!$B$36:$B$38</c:f>
              <c:strCache>
                <c:ptCount val="3"/>
                <c:pt idx="0">
                  <c:v>Indeks Ukrainskoi Birzhi</c:v>
                </c:pt>
                <c:pt idx="1">
                  <c:v>ТАSК Universal</c:v>
                </c:pt>
                <c:pt idx="2">
                  <c:v>AntyBank</c:v>
                </c:pt>
              </c:strCache>
            </c:strRef>
          </c:cat>
          <c:val>
            <c:numRef>
              <c:f>'3_динаміка ВЧА'!$E$36:$E$38</c:f>
              <c:numCache>
                <c:formatCode>#,##0.00</c:formatCode>
                <c:ptCount val="3"/>
                <c:pt idx="0">
                  <c:v>686.34825557406657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-20"/>
        <c:axId val="64427904"/>
        <c:axId val="64429440"/>
      </c:barChart>
      <c:lineChart>
        <c:grouping val="standard"/>
        <c:ser>
          <c:idx val="2"/>
          <c:order val="2"/>
          <c:tx>
            <c:strRef>
              <c:f>'3_динаміка ВЧА'!$D$35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8353135730456612E-3"/>
                  <c:y val="-5.583414799459358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6.3276413664862226E-3"/>
                  <c:y val="3.15568659984798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1.1300687331840965E-3"/>
                  <c:y val="0.11685907136729333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09"/>
                  <c:y val="1.1834319526627219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19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49"/>
                  <c:y val="1.1834319526627219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22"/>
                  <c:y val="0.89349112426035504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696"/>
                  <c:y val="0.87278106508875741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6"/>
                  <c:y val="0.93195266272189348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59"/>
                  <c:y val="0.97633136094674555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"/>
                  <c:y val="0.99704142011834318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49"/>
                  <c:y val="0.65976331360946749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ВЧА'!$D$36:$D$38</c:f>
              <c:numCache>
                <c:formatCode>0.00%</c:formatCode>
                <c:ptCount val="3"/>
                <c:pt idx="0">
                  <c:v>5.8433569894143181E-2</c:v>
                </c:pt>
                <c:pt idx="1">
                  <c:v>-5.9004116713360496E-3</c:v>
                </c:pt>
                <c:pt idx="2">
                  <c:v>-2.3681388619920567E-2</c:v>
                </c:pt>
              </c:numCache>
            </c:numRef>
          </c:val>
        </c:ser>
        <c:dLbls>
          <c:showVal val="1"/>
        </c:dLbls>
        <c:marker val="1"/>
        <c:axId val="64455808"/>
        <c:axId val="64457344"/>
      </c:lineChart>
      <c:catAx>
        <c:axId val="64427904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429440"/>
        <c:crosses val="autoZero"/>
        <c:lblAlgn val="ctr"/>
        <c:lblOffset val="100"/>
        <c:tickLblSkip val="1"/>
        <c:tickMarkSkip val="1"/>
      </c:catAx>
      <c:valAx>
        <c:axId val="64429440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427904"/>
        <c:crosses val="autoZero"/>
        <c:crossBetween val="between"/>
      </c:valAx>
      <c:catAx>
        <c:axId val="64455808"/>
        <c:scaling>
          <c:orientation val="minMax"/>
        </c:scaling>
        <c:delete val="1"/>
        <c:axPos val="b"/>
        <c:tickLblPos val="none"/>
        <c:crossAx val="64457344"/>
        <c:crosses val="autoZero"/>
        <c:lblAlgn val="ctr"/>
        <c:lblOffset val="100"/>
      </c:catAx>
      <c:valAx>
        <c:axId val="64457344"/>
        <c:scaling>
          <c:orientation val="minMax"/>
          <c:max val="0.66"/>
          <c:min val="-0.2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45580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8207681365576103"/>
          <c:y val="0.86094674556213013"/>
          <c:w val="0.4388335704125178"/>
          <c:h val="7.396449704142012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471528471528473"/>
          <c:y val="7.5987898333534929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7982017982017984E-2"/>
          <c:y val="0.17629192413380104"/>
          <c:w val="0.965034965034965"/>
          <c:h val="0.7705172891020442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'З_діаграма(дох)'!$A$2:$A$11</c:f>
              <c:strCache>
                <c:ptCount val="10"/>
                <c:pt idx="0">
                  <c:v>Indeks Ukrainskoi Birzhi</c:v>
                </c:pt>
                <c:pt idx="1">
                  <c:v>AntyBank</c:v>
                </c:pt>
                <c:pt idx="2">
                  <c:v>ТАSК Universal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Gold deposit (at official rate of gold)</c:v>
                </c:pt>
              </c:strCache>
            </c:strRef>
          </c:cat>
          <c:val>
            <c:numRef>
              <c:f>'З_діаграма(дох)'!$B$2:$B$11</c:f>
              <c:numCache>
                <c:formatCode>0.00%</c:formatCode>
                <c:ptCount val="10"/>
                <c:pt idx="0">
                  <c:v>-5.8744641188994695E-2</c:v>
                </c:pt>
                <c:pt idx="1">
                  <c:v>-2.3681388619987254E-2</c:v>
                </c:pt>
                <c:pt idx="2">
                  <c:v>-5.9004116713055055E-3</c:v>
                </c:pt>
                <c:pt idx="3">
                  <c:v>-2.9442147160095817E-2</c:v>
                </c:pt>
                <c:pt idx="4">
                  <c:v>-4.7428780217578237E-2</c:v>
                </c:pt>
                <c:pt idx="5">
                  <c:v>4.4180953100219078E-3</c:v>
                </c:pt>
                <c:pt idx="6">
                  <c:v>-2.4554811327353487E-2</c:v>
                </c:pt>
                <c:pt idx="7">
                  <c:v>9.8332111474890294E-3</c:v>
                </c:pt>
                <c:pt idx="8">
                  <c:v>1.5616438356164383E-2</c:v>
                </c:pt>
                <c:pt idx="9">
                  <c:v>-5.7091721680272767E-2</c:v>
                </c:pt>
              </c:numCache>
            </c:numRef>
          </c:val>
        </c:ser>
        <c:gapWidth val="60"/>
        <c:axId val="65059072"/>
        <c:axId val="65069056"/>
      </c:barChart>
      <c:catAx>
        <c:axId val="65059072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069056"/>
        <c:crosses val="autoZero"/>
        <c:lblAlgn val="ctr"/>
        <c:lblOffset val="100"/>
        <c:tickLblSkip val="1"/>
        <c:tickMarkSkip val="1"/>
      </c:catAx>
      <c:valAx>
        <c:axId val="65069056"/>
        <c:scaling>
          <c:orientation val="minMax"/>
          <c:max val="0.02"/>
          <c:min val="-0.06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05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34</xdr:row>
      <xdr:rowOff>104775</xdr:rowOff>
    </xdr:from>
    <xdr:to>
      <xdr:col>4</xdr:col>
      <xdr:colOff>533400</xdr:colOff>
      <xdr:row>58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104775</xdr:rowOff>
    </xdr:from>
    <xdr:to>
      <xdr:col>12</xdr:col>
      <xdr:colOff>342900</xdr:colOff>
      <xdr:row>47</xdr:row>
      <xdr:rowOff>161925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342900</xdr:colOff>
      <xdr:row>50</xdr:row>
      <xdr:rowOff>38100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8</xdr:row>
      <xdr:rowOff>19050</xdr:rowOff>
    </xdr:from>
    <xdr:to>
      <xdr:col>9</xdr:col>
      <xdr:colOff>581025</xdr:colOff>
      <xdr:row>27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48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9525</xdr:rowOff>
    </xdr:from>
    <xdr:to>
      <xdr:col>9</xdr:col>
      <xdr:colOff>571500</xdr:colOff>
      <xdr:row>25</xdr:row>
      <xdr:rowOff>152400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38</xdr:row>
      <xdr:rowOff>76200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am.artcapital.ua/" TargetMode="External"/><Relationship Id="rId2" Type="http://schemas.openxmlformats.org/officeDocument/2006/relationships/hyperlink" Target="http://www.kinto.com/" TargetMode="External"/><Relationship Id="rId1" Type="http://schemas.openxmlformats.org/officeDocument/2006/relationships/hyperlink" Target="http://www.kinto.com/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www.task.ua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ltus.ua/" TargetMode="External"/><Relationship Id="rId13" Type="http://schemas.openxmlformats.org/officeDocument/2006/relationships/hyperlink" Target="http://ozoncap.com/" TargetMode="External"/><Relationship Id="rId18" Type="http://schemas.openxmlformats.org/officeDocument/2006/relationships/hyperlink" Target="http://am.artcapital.ua/" TargetMode="External"/><Relationship Id="rId3" Type="http://schemas.openxmlformats.org/officeDocument/2006/relationships/hyperlink" Target="http://univer.ua/" TargetMode="External"/><Relationship Id="rId21" Type="http://schemas.openxmlformats.org/officeDocument/2006/relationships/drawing" Target="../drawings/drawing2.xml"/><Relationship Id="rId7" Type="http://schemas.openxmlformats.org/officeDocument/2006/relationships/hyperlink" Target="http://univer.ua/" TargetMode="External"/><Relationship Id="rId12" Type="http://schemas.openxmlformats.org/officeDocument/2006/relationships/hyperlink" Target="http://www.kinto.com/" TargetMode="External"/><Relationship Id="rId17" Type="http://schemas.openxmlformats.org/officeDocument/2006/relationships/hyperlink" Target="http://bonum-group.com/" TargetMode="External"/><Relationship Id="rId2" Type="http://schemas.openxmlformats.org/officeDocument/2006/relationships/hyperlink" Target="http://www.kinto.com/" TargetMode="External"/><Relationship Id="rId16" Type="http://schemas.openxmlformats.org/officeDocument/2006/relationships/hyperlink" Target="http://univer.ua/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http://art-capital.com.ua/" TargetMode="External"/><Relationship Id="rId6" Type="http://schemas.openxmlformats.org/officeDocument/2006/relationships/hyperlink" Target="http://www.altus.ua/" TargetMode="External"/><Relationship Id="rId11" Type="http://schemas.openxmlformats.org/officeDocument/2006/relationships/hyperlink" Target="http://www.vseswit.com.ua/" TargetMode="External"/><Relationship Id="rId5" Type="http://schemas.openxmlformats.org/officeDocument/2006/relationships/hyperlink" Target="http://www.kinto.com/" TargetMode="External"/><Relationship Id="rId15" Type="http://schemas.openxmlformats.org/officeDocument/2006/relationships/hyperlink" Target="http://www.task.ua/" TargetMode="External"/><Relationship Id="rId10" Type="http://schemas.openxmlformats.org/officeDocument/2006/relationships/hyperlink" Target="http://otpcapital.com.ua/" TargetMode="External"/><Relationship Id="rId19" Type="http://schemas.openxmlformats.org/officeDocument/2006/relationships/hyperlink" Target="http://www.altus.ua/" TargetMode="External"/><Relationship Id="rId4" Type="http://schemas.openxmlformats.org/officeDocument/2006/relationships/hyperlink" Target="http://www.am.eavex.com.ua/" TargetMode="External"/><Relationship Id="rId9" Type="http://schemas.openxmlformats.org/officeDocument/2006/relationships/hyperlink" Target="http://otpcapital.com.ua/" TargetMode="External"/><Relationship Id="rId14" Type="http://schemas.openxmlformats.org/officeDocument/2006/relationships/hyperlink" Target="http://univer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ask.ua/" TargetMode="External"/><Relationship Id="rId2" Type="http://schemas.openxmlformats.org/officeDocument/2006/relationships/hyperlink" Target="http://am.artcapital.ua/" TargetMode="External"/><Relationship Id="rId1" Type="http://schemas.openxmlformats.org/officeDocument/2006/relationships/hyperlink" Target="http://www.sem.biz.ua/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://www.sem.biz.ua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7"/>
  <sheetViews>
    <sheetView zoomScale="85" workbookViewId="0">
      <selection activeCell="A35" sqref="A35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75" t="s">
        <v>13</v>
      </c>
      <c r="B1" s="75"/>
      <c r="C1" s="75"/>
      <c r="D1" s="76"/>
      <c r="E1" s="76"/>
      <c r="F1" s="76"/>
    </row>
    <row r="2" spans="1:14" ht="30.75" thickBot="1">
      <c r="A2" s="25" t="s">
        <v>14</v>
      </c>
      <c r="B2" s="25" t="s">
        <v>15</v>
      </c>
      <c r="C2" s="25" t="s">
        <v>16</v>
      </c>
      <c r="D2" s="25" t="s">
        <v>17</v>
      </c>
      <c r="E2" s="25" t="s">
        <v>18</v>
      </c>
      <c r="F2" s="25" t="s">
        <v>19</v>
      </c>
      <c r="G2" s="2"/>
      <c r="I2" s="1"/>
    </row>
    <row r="3" spans="1:14" ht="14.25">
      <c r="A3" s="89" t="s">
        <v>20</v>
      </c>
      <c r="B3" s="90">
        <v>0.10401467461541669</v>
      </c>
      <c r="C3" s="90">
        <v>4.7276363052843218E-2</v>
      </c>
      <c r="D3" s="90">
        <v>2.2925638098047953E-2</v>
      </c>
      <c r="E3" s="90">
        <v>2.8974840472661967E-2</v>
      </c>
      <c r="F3" s="90">
        <v>2.2591654697054597E-2</v>
      </c>
      <c r="G3" s="59"/>
      <c r="H3" s="59"/>
      <c r="I3" s="2"/>
      <c r="J3" s="2"/>
      <c r="K3" s="2"/>
      <c r="L3" s="2"/>
    </row>
    <row r="4" spans="1:14" ht="14.25">
      <c r="A4" s="89" t="s">
        <v>21</v>
      </c>
      <c r="B4" s="90">
        <v>4.4180953100219078E-3</v>
      </c>
      <c r="C4" s="90">
        <v>-4.7428780217578237E-2</v>
      </c>
      <c r="D4" s="90">
        <v>-1.0904764819299258E-2</v>
      </c>
      <c r="E4" s="90">
        <v>-6.7785869581862501E-2</v>
      </c>
      <c r="F4" s="90">
        <v>-2.9442147160095817E-2</v>
      </c>
      <c r="G4" s="59"/>
      <c r="H4" s="59"/>
      <c r="I4" s="2"/>
      <c r="J4" s="2"/>
      <c r="K4" s="2"/>
      <c r="L4" s="2"/>
    </row>
    <row r="5" spans="1:14" ht="15" thickBot="1">
      <c r="A5" s="79" t="s">
        <v>22</v>
      </c>
      <c r="B5" s="81">
        <v>0.1050685500623183</v>
      </c>
      <c r="C5" s="81">
        <v>0.17836001516344457</v>
      </c>
      <c r="D5" s="81">
        <v>0.13964000673631086</v>
      </c>
      <c r="E5" s="81">
        <v>-0.15890687989034702</v>
      </c>
      <c r="F5" s="81">
        <v>2.288039974476419E-2</v>
      </c>
      <c r="G5" s="59"/>
      <c r="H5" s="59"/>
      <c r="I5" s="2"/>
      <c r="J5" s="2"/>
      <c r="K5" s="2"/>
      <c r="L5" s="2"/>
    </row>
    <row r="6" spans="1:14" ht="14.25">
      <c r="A6" s="73"/>
      <c r="B6" s="72"/>
      <c r="C6" s="72"/>
      <c r="D6" s="74"/>
      <c r="E6" s="74"/>
      <c r="F6" s="74"/>
      <c r="G6" s="10"/>
      <c r="J6" s="2"/>
      <c r="K6" s="2"/>
      <c r="L6" s="2"/>
      <c r="M6" s="2"/>
      <c r="N6" s="2"/>
    </row>
    <row r="7" spans="1:14" ht="14.25">
      <c r="A7" s="73"/>
      <c r="B7" s="74"/>
      <c r="C7" s="74"/>
      <c r="D7" s="74"/>
      <c r="E7" s="74"/>
      <c r="F7" s="74"/>
      <c r="J7" s="4"/>
      <c r="K7" s="4"/>
      <c r="L7" s="4"/>
      <c r="M7" s="4"/>
      <c r="N7" s="4"/>
    </row>
    <row r="8" spans="1:14" ht="14.25">
      <c r="A8" s="73"/>
      <c r="B8" s="74"/>
      <c r="C8" s="74"/>
      <c r="D8" s="74"/>
      <c r="E8" s="74"/>
      <c r="F8" s="74"/>
    </row>
    <row r="9" spans="1:14" ht="14.25">
      <c r="A9" s="73"/>
      <c r="B9" s="74"/>
      <c r="C9" s="74"/>
      <c r="D9" s="74"/>
      <c r="E9" s="74"/>
      <c r="F9" s="74"/>
    </row>
    <row r="10" spans="1:14" ht="14.25">
      <c r="A10" s="73"/>
      <c r="B10" s="74"/>
      <c r="C10" s="74"/>
      <c r="D10" s="74"/>
      <c r="E10" s="74"/>
      <c r="F10" s="74"/>
      <c r="N10" s="10"/>
    </row>
    <row r="11" spans="1:14" ht="14.25">
      <c r="A11" s="73"/>
      <c r="B11" s="74"/>
      <c r="C11" s="74"/>
      <c r="D11" s="74"/>
      <c r="E11" s="74"/>
      <c r="F11" s="74"/>
    </row>
    <row r="12" spans="1:14" ht="14.25">
      <c r="A12" s="73"/>
      <c r="B12" s="74"/>
      <c r="C12" s="74"/>
      <c r="D12" s="74"/>
      <c r="E12" s="74"/>
      <c r="F12" s="74"/>
    </row>
    <row r="13" spans="1:14" ht="14.25">
      <c r="A13" s="73"/>
      <c r="B13" s="74"/>
      <c r="C13" s="74"/>
      <c r="D13" s="74"/>
      <c r="E13" s="74"/>
      <c r="F13" s="74"/>
    </row>
    <row r="14" spans="1:14" ht="14.25">
      <c r="A14" s="73"/>
      <c r="B14" s="74"/>
      <c r="C14" s="74"/>
      <c r="D14" s="74"/>
      <c r="E14" s="74"/>
      <c r="F14" s="74"/>
    </row>
    <row r="15" spans="1:14" ht="14.25">
      <c r="A15" s="73"/>
      <c r="B15" s="74"/>
      <c r="C15" s="74"/>
      <c r="D15" s="74"/>
      <c r="E15" s="74"/>
      <c r="F15" s="74"/>
    </row>
    <row r="16" spans="1:14" ht="14.25">
      <c r="A16" s="73"/>
      <c r="B16" s="74"/>
      <c r="C16" s="74"/>
      <c r="D16" s="74"/>
      <c r="E16" s="74"/>
      <c r="F16" s="74"/>
    </row>
    <row r="17" spans="1:6" ht="14.25">
      <c r="A17" s="73"/>
      <c r="B17" s="74"/>
      <c r="C17" s="74"/>
      <c r="D17" s="74"/>
      <c r="E17" s="74"/>
      <c r="F17" s="74"/>
    </row>
    <row r="18" spans="1:6" ht="14.25">
      <c r="A18" s="73"/>
      <c r="B18" s="74"/>
      <c r="C18" s="74"/>
      <c r="D18" s="74"/>
      <c r="E18" s="74"/>
      <c r="F18" s="74"/>
    </row>
    <row r="19" spans="1:6" ht="14.25">
      <c r="A19" s="73"/>
      <c r="B19" s="74"/>
      <c r="C19" s="74"/>
      <c r="D19" s="74"/>
      <c r="E19" s="74"/>
      <c r="F19" s="74"/>
    </row>
    <row r="20" spans="1:6" ht="14.25">
      <c r="A20" s="73"/>
      <c r="B20" s="74"/>
      <c r="C20" s="74"/>
      <c r="D20" s="74"/>
      <c r="E20" s="74"/>
      <c r="F20" s="74"/>
    </row>
    <row r="21" spans="1:6" ht="15" thickBot="1">
      <c r="A21" s="73"/>
      <c r="B21" s="74"/>
      <c r="C21" s="74"/>
      <c r="D21" s="74"/>
      <c r="E21" s="74"/>
      <c r="F21" s="74"/>
    </row>
    <row r="22" spans="1:6" ht="15.75" thickBot="1">
      <c r="A22" s="180" t="s">
        <v>23</v>
      </c>
      <c r="B22" s="181" t="s">
        <v>24</v>
      </c>
      <c r="C22" s="182" t="s">
        <v>25</v>
      </c>
      <c r="D22" s="78"/>
      <c r="E22" s="74"/>
      <c r="F22" s="74"/>
    </row>
    <row r="23" spans="1:6" ht="14.25">
      <c r="A23" s="54" t="s">
        <v>16</v>
      </c>
      <c r="B23" s="27">
        <v>-4.7428780217578237E-2</v>
      </c>
      <c r="C23" s="65">
        <v>0.17836001516344457</v>
      </c>
      <c r="D23" s="78"/>
      <c r="E23" s="74"/>
      <c r="F23" s="74"/>
    </row>
    <row r="24" spans="1:6" ht="14.25">
      <c r="A24" s="19" t="s">
        <v>26</v>
      </c>
      <c r="B24" s="27">
        <v>-2.4507421393053508E-2</v>
      </c>
      <c r="C24" s="65">
        <v>8.1245766291311083E-2</v>
      </c>
      <c r="D24" s="78"/>
      <c r="E24" s="74"/>
      <c r="F24" s="74"/>
    </row>
    <row r="25" spans="1:6" ht="14.25">
      <c r="A25" s="26" t="s">
        <v>27</v>
      </c>
      <c r="B25" s="27">
        <v>-9.0595483451445524E-3</v>
      </c>
      <c r="C25" s="65">
        <v>-3.2773041443670548E-2</v>
      </c>
      <c r="D25" s="78"/>
      <c r="E25" s="74"/>
      <c r="F25" s="74"/>
    </row>
    <row r="26" spans="1:6" ht="14.25">
      <c r="A26" s="19" t="s">
        <v>28</v>
      </c>
      <c r="B26" s="27">
        <v>-6.3123132184033093E-3</v>
      </c>
      <c r="C26" s="65">
        <v>4.1477642736202691E-2</v>
      </c>
      <c r="D26" s="78"/>
      <c r="E26" s="74"/>
      <c r="F26" s="74"/>
    </row>
    <row r="27" spans="1:6" ht="14.25">
      <c r="A27" s="19" t="s">
        <v>29</v>
      </c>
      <c r="B27" s="27">
        <v>-2.3169223470020928E-3</v>
      </c>
      <c r="C27" s="65">
        <v>-9.5606352409614015E-3</v>
      </c>
      <c r="D27" s="78"/>
      <c r="E27" s="74"/>
      <c r="F27" s="74"/>
    </row>
    <row r="28" spans="1:6" ht="14.25">
      <c r="A28" s="26" t="s">
        <v>15</v>
      </c>
      <c r="B28" s="27">
        <v>4.4180953100219078E-3</v>
      </c>
      <c r="C28" s="65">
        <v>0.1050685500623183</v>
      </c>
      <c r="D28" s="78"/>
      <c r="E28" s="74"/>
      <c r="F28" s="74"/>
    </row>
    <row r="29" spans="1:6" ht="14.25">
      <c r="A29" s="138" t="s">
        <v>30</v>
      </c>
      <c r="B29" s="27">
        <v>1.5319586805817353E-2</v>
      </c>
      <c r="C29" s="65">
        <v>-2.1124020234587815E-2</v>
      </c>
      <c r="D29" s="78"/>
      <c r="E29" s="74"/>
      <c r="F29" s="74"/>
    </row>
    <row r="30" spans="1:6" ht="14.25">
      <c r="A30" s="26" t="s">
        <v>31</v>
      </c>
      <c r="B30" s="27">
        <v>3.4174446769983158E-2</v>
      </c>
      <c r="C30" s="65">
        <v>6.5645355148883366E-2</v>
      </c>
      <c r="D30" s="78"/>
      <c r="E30" s="74"/>
      <c r="F30" s="74"/>
    </row>
    <row r="31" spans="1:6" ht="14.25">
      <c r="A31" s="183" t="s">
        <v>32</v>
      </c>
      <c r="B31" s="27">
        <v>4.0769059611222236E-2</v>
      </c>
      <c r="C31" s="65">
        <v>0.35930730212406203</v>
      </c>
      <c r="D31" s="78"/>
      <c r="E31" s="74"/>
      <c r="F31" s="74"/>
    </row>
    <row r="32" spans="1:6" ht="28.5">
      <c r="A32" s="184" t="s">
        <v>33</v>
      </c>
      <c r="B32" s="27">
        <v>4.8232022530617646E-2</v>
      </c>
      <c r="C32" s="65">
        <v>-9.0358859361478028E-2</v>
      </c>
      <c r="D32" s="78"/>
      <c r="E32" s="74"/>
      <c r="F32" s="74"/>
    </row>
    <row r="33" spans="1:6" ht="14.25">
      <c r="A33" s="183" t="s">
        <v>34</v>
      </c>
      <c r="B33" s="27">
        <v>5.0700659167105533E-2</v>
      </c>
      <c r="C33" s="65">
        <v>-3.8102398323816011E-2</v>
      </c>
      <c r="D33" s="78"/>
      <c r="E33" s="74"/>
      <c r="F33" s="74"/>
    </row>
    <row r="34" spans="1:6" ht="14.25">
      <c r="A34" s="26" t="s">
        <v>35</v>
      </c>
      <c r="B34" s="27">
        <v>5.4080988093099025E-2</v>
      </c>
      <c r="C34" s="65">
        <v>8.6328176702054948E-2</v>
      </c>
      <c r="D34" s="78"/>
      <c r="E34" s="74"/>
      <c r="F34" s="74"/>
    </row>
    <row r="35" spans="1:6" ht="15" thickBot="1">
      <c r="A35" s="79" t="s">
        <v>36</v>
      </c>
      <c r="B35" s="80">
        <v>5.7935103837880142E-2</v>
      </c>
      <c r="C35" s="81">
        <v>0.19504814461552433</v>
      </c>
      <c r="D35" s="78"/>
      <c r="E35" s="74"/>
      <c r="F35" s="74"/>
    </row>
    <row r="36" spans="1:6" ht="14.25">
      <c r="A36" s="73"/>
      <c r="B36" s="74"/>
      <c r="C36" s="74"/>
      <c r="D36" s="78"/>
      <c r="E36" s="74"/>
      <c r="F36" s="74"/>
    </row>
    <row r="37" spans="1:6" ht="14.25">
      <c r="A37" s="73"/>
      <c r="B37" s="74"/>
      <c r="C37" s="74"/>
      <c r="D37" s="78"/>
      <c r="E37" s="74"/>
      <c r="F37" s="74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6"/>
  <sheetViews>
    <sheetView zoomScale="85" workbookViewId="0">
      <selection activeCell="I3" sqref="I3:I5"/>
    </sheetView>
  </sheetViews>
  <sheetFormatPr defaultRowHeight="14.25"/>
  <cols>
    <col min="1" max="1" width="4.7109375" style="30" customWidth="1"/>
    <col min="2" max="2" width="25" style="28" bestFit="1" customWidth="1"/>
    <col min="3" max="4" width="12.7109375" style="30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8" bestFit="1" customWidth="1"/>
    <col min="10" max="10" width="22.7109375" style="28" bestFit="1" customWidth="1"/>
    <col min="11" max="11" width="35.85546875" style="28" customWidth="1"/>
    <col min="12" max="16384" width="9.140625" style="28"/>
  </cols>
  <sheetData>
    <row r="1" spans="1:11" ht="16.5" thickBot="1">
      <c r="A1" s="163" t="s">
        <v>147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1" ht="60.75" thickBot="1">
      <c r="A2" s="25" t="s">
        <v>38</v>
      </c>
      <c r="B2" s="211" t="s">
        <v>80</v>
      </c>
      <c r="C2" s="15" t="s">
        <v>120</v>
      </c>
      <c r="D2" s="43" t="s">
        <v>121</v>
      </c>
      <c r="E2" s="43" t="s">
        <v>40</v>
      </c>
      <c r="F2" s="43" t="s">
        <v>148</v>
      </c>
      <c r="G2" s="43" t="s">
        <v>149</v>
      </c>
      <c r="H2" s="43" t="s">
        <v>150</v>
      </c>
      <c r="I2" s="17" t="s">
        <v>44</v>
      </c>
      <c r="J2" s="18" t="s">
        <v>45</v>
      </c>
    </row>
    <row r="3" spans="1:11" ht="33" customHeight="1">
      <c r="A3" s="21">
        <v>1</v>
      </c>
      <c r="B3" s="86" t="s">
        <v>151</v>
      </c>
      <c r="C3" s="206" t="s">
        <v>125</v>
      </c>
      <c r="D3" s="207" t="s">
        <v>154</v>
      </c>
      <c r="E3" s="87">
        <v>6005017.9900000002</v>
      </c>
      <c r="F3" s="88">
        <v>218338</v>
      </c>
      <c r="G3" s="87">
        <v>27.503311333803552</v>
      </c>
      <c r="H3" s="52">
        <v>100</v>
      </c>
      <c r="I3" s="78" t="s">
        <v>155</v>
      </c>
      <c r="J3" s="162" t="s">
        <v>2</v>
      </c>
      <c r="K3" s="47"/>
    </row>
    <row r="4" spans="1:11" ht="25.5" customHeight="1">
      <c r="A4" s="21">
        <v>2</v>
      </c>
      <c r="B4" s="185" t="s">
        <v>152</v>
      </c>
      <c r="C4" s="206" t="s">
        <v>125</v>
      </c>
      <c r="D4" s="207" t="s">
        <v>126</v>
      </c>
      <c r="E4" s="87">
        <v>4368550.68</v>
      </c>
      <c r="F4" s="88">
        <v>4806</v>
      </c>
      <c r="G4" s="87">
        <v>908.97850187265908</v>
      </c>
      <c r="H4" s="52">
        <v>1000</v>
      </c>
      <c r="I4" s="185" t="s">
        <v>156</v>
      </c>
      <c r="J4" s="162" t="s">
        <v>11</v>
      </c>
      <c r="K4" s="48"/>
    </row>
    <row r="5" spans="1:11" ht="33" customHeight="1">
      <c r="A5" s="21">
        <v>3</v>
      </c>
      <c r="B5" s="86" t="s">
        <v>153</v>
      </c>
      <c r="C5" s="206" t="s">
        <v>125</v>
      </c>
      <c r="D5" s="207" t="s">
        <v>154</v>
      </c>
      <c r="E5" s="87">
        <v>1032706.43</v>
      </c>
      <c r="F5" s="88">
        <v>648</v>
      </c>
      <c r="G5" s="87">
        <v>1593.6827623456791</v>
      </c>
      <c r="H5" s="52">
        <v>5000</v>
      </c>
      <c r="I5" s="86" t="s">
        <v>129</v>
      </c>
      <c r="J5" s="162" t="s">
        <v>9</v>
      </c>
      <c r="K5" s="49"/>
    </row>
    <row r="6" spans="1:11" ht="15.75" customHeight="1" thickBot="1">
      <c r="A6" s="164" t="s">
        <v>64</v>
      </c>
      <c r="B6" s="165"/>
      <c r="C6" s="111" t="s">
        <v>0</v>
      </c>
      <c r="D6" s="111" t="s">
        <v>0</v>
      </c>
      <c r="E6" s="100">
        <f>SUM(E3:E5)</f>
        <v>11406275.1</v>
      </c>
      <c r="F6" s="101">
        <f>SUM(F3:F5)</f>
        <v>223792</v>
      </c>
      <c r="G6" s="111" t="s">
        <v>0</v>
      </c>
      <c r="H6" s="111" t="s">
        <v>0</v>
      </c>
      <c r="I6" s="111" t="s">
        <v>0</v>
      </c>
      <c r="J6" s="112" t="s">
        <v>0</v>
      </c>
    </row>
  </sheetData>
  <mergeCells count="2">
    <mergeCell ref="A1:J1"/>
    <mergeCell ref="A6:B6"/>
  </mergeCells>
  <phoneticPr fontId="11" type="noConversion"/>
  <hyperlinks>
    <hyperlink ref="J6" r:id="rId1" display="http://www.kinto.com/"/>
    <hyperlink ref="J3" r:id="rId2"/>
    <hyperlink ref="J4" r:id="rId3"/>
    <hyperlink ref="J5" r:id="rId4"/>
  </hyperlinks>
  <pageMargins left="0.75" right="0.75" top="1" bottom="1" header="0.5" footer="0.5"/>
  <pageSetup paperSize="9" scale="63" orientation="landscape" verticalDpi="1200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13"/>
  <sheetViews>
    <sheetView zoomScale="85" workbookViewId="0">
      <selection activeCell="K42" sqref="K42"/>
    </sheetView>
  </sheetViews>
  <sheetFormatPr defaultRowHeight="14.25"/>
  <cols>
    <col min="1" max="1" width="4.42578125" style="30" customWidth="1"/>
    <col min="2" max="2" width="46.7109375" style="30" customWidth="1"/>
    <col min="3" max="4" width="14.7109375" style="29" customWidth="1"/>
    <col min="5" max="8" width="12.7109375" style="30" customWidth="1"/>
    <col min="9" max="9" width="16.140625" style="30" bestFit="1" customWidth="1"/>
    <col min="10" max="10" width="19.140625" style="30" customWidth="1"/>
    <col min="11" max="11" width="21.42578125" style="30" bestFit="1" customWidth="1"/>
    <col min="12" max="16384" width="9.140625" style="30"/>
  </cols>
  <sheetData>
    <row r="1" spans="1:11" s="50" customFormat="1" ht="16.5" thickBot="1">
      <c r="A1" s="175" t="s">
        <v>157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1" s="22" customFormat="1" ht="15.75" customHeight="1" thickBot="1">
      <c r="A2" s="168" t="s">
        <v>38</v>
      </c>
      <c r="B2" s="104"/>
      <c r="C2" s="105"/>
      <c r="D2" s="106"/>
      <c r="E2" s="170" t="s">
        <v>79</v>
      </c>
      <c r="F2" s="170"/>
      <c r="G2" s="170"/>
      <c r="H2" s="170"/>
      <c r="I2" s="170"/>
      <c r="J2" s="170"/>
      <c r="K2" s="170"/>
    </row>
    <row r="3" spans="1:11" s="22" customFormat="1" ht="64.5" thickBot="1">
      <c r="A3" s="169"/>
      <c r="B3" s="189" t="s">
        <v>80</v>
      </c>
      <c r="C3" s="190" t="s">
        <v>81</v>
      </c>
      <c r="D3" s="190" t="s">
        <v>82</v>
      </c>
      <c r="E3" s="17" t="s">
        <v>83</v>
      </c>
      <c r="F3" s="209" t="s">
        <v>133</v>
      </c>
      <c r="G3" s="17" t="s">
        <v>158</v>
      </c>
      <c r="H3" s="17" t="s">
        <v>86</v>
      </c>
      <c r="I3" s="17" t="s">
        <v>87</v>
      </c>
      <c r="J3" s="191" t="s">
        <v>88</v>
      </c>
      <c r="K3" s="191" t="s">
        <v>89</v>
      </c>
    </row>
    <row r="4" spans="1:11" s="22" customFormat="1" collapsed="1">
      <c r="A4" s="21">
        <v>1</v>
      </c>
      <c r="B4" s="26" t="s">
        <v>153</v>
      </c>
      <c r="C4" s="107">
        <v>38945</v>
      </c>
      <c r="D4" s="107">
        <v>39016</v>
      </c>
      <c r="E4" s="102">
        <v>-5.9004116713055055E-3</v>
      </c>
      <c r="F4" s="102">
        <v>-2.9822876132129528E-3</v>
      </c>
      <c r="G4" s="102">
        <v>-4.4072279311891061E-2</v>
      </c>
      <c r="H4" s="102">
        <v>-8.0991549393007345E-2</v>
      </c>
      <c r="I4" s="102">
        <v>-7.9737541034256676E-2</v>
      </c>
      <c r="J4" s="108">
        <v>-0.6812634475308561</v>
      </c>
      <c r="K4" s="120">
        <v>-0.10699305720514296</v>
      </c>
    </row>
    <row r="5" spans="1:11" s="22" customFormat="1" collapsed="1">
      <c r="A5" s="21">
        <v>2</v>
      </c>
      <c r="B5" s="185" t="s">
        <v>152</v>
      </c>
      <c r="C5" s="107">
        <v>39205</v>
      </c>
      <c r="D5" s="107">
        <v>39322</v>
      </c>
      <c r="E5" s="102">
        <v>-2.3681388619987254E-2</v>
      </c>
      <c r="F5" s="102">
        <v>-8.1575005730013528E-3</v>
      </c>
      <c r="G5" s="102">
        <v>7.2817627242392824E-2</v>
      </c>
      <c r="H5" s="102">
        <v>8.4890770523161185E-2</v>
      </c>
      <c r="I5" s="102" t="s">
        <v>95</v>
      </c>
      <c r="J5" s="108">
        <v>-9.1021498127366041E-2</v>
      </c>
      <c r="K5" s="121">
        <v>-1.0246770812452177E-2</v>
      </c>
    </row>
    <row r="6" spans="1:11" s="22" customFormat="1" collapsed="1">
      <c r="A6" s="21">
        <v>3</v>
      </c>
      <c r="B6" s="212" t="s">
        <v>151</v>
      </c>
      <c r="C6" s="107">
        <v>40555</v>
      </c>
      <c r="D6" s="107">
        <v>40626</v>
      </c>
      <c r="E6" s="102">
        <v>-5.8744641188994695E-2</v>
      </c>
      <c r="F6" s="102">
        <v>-1.2680462977071483E-2</v>
      </c>
      <c r="G6" s="102">
        <v>0.29426851003807442</v>
      </c>
      <c r="H6" s="102">
        <v>8.6732772130641234E-2</v>
      </c>
      <c r="I6" s="102">
        <v>0.12549834052378506</v>
      </c>
      <c r="J6" s="108">
        <v>-0.7249668866619523</v>
      </c>
      <c r="K6" s="121">
        <v>-0.20287182196719178</v>
      </c>
    </row>
    <row r="7" spans="1:11" s="22" customFormat="1" ht="15.75" collapsed="1" thickBot="1">
      <c r="A7" s="21"/>
      <c r="B7" s="213" t="s">
        <v>93</v>
      </c>
      <c r="C7" s="143" t="s">
        <v>0</v>
      </c>
      <c r="D7" s="143" t="s">
        <v>0</v>
      </c>
      <c r="E7" s="144">
        <f>AVERAGE(E4:E6)</f>
        <v>-2.9442147160095817E-2</v>
      </c>
      <c r="F7" s="144">
        <f>AVERAGE(F4:F6)</f>
        <v>-7.9400837210952622E-3</v>
      </c>
      <c r="G7" s="144">
        <f>AVERAGE(G4:G6)</f>
        <v>0.1076712859895254</v>
      </c>
      <c r="H7" s="144">
        <f>AVERAGE(H4:H6)</f>
        <v>3.0210664420265026E-2</v>
      </c>
      <c r="I7" s="144">
        <f>AVERAGE(I4:I6)</f>
        <v>2.288039974476419E-2</v>
      </c>
      <c r="J7" s="143" t="s">
        <v>0</v>
      </c>
      <c r="K7" s="143" t="s">
        <v>0</v>
      </c>
    </row>
    <row r="8" spans="1:11" s="22" customFormat="1">
      <c r="A8" s="178" t="s">
        <v>94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</row>
    <row r="9" spans="1:11" s="22" customFormat="1" ht="15" hidden="1" thickBot="1">
      <c r="A9" s="177" t="s">
        <v>1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</row>
    <row r="10" spans="1:11" s="22" customFormat="1" ht="15.75" hidden="1" customHeight="1">
      <c r="C10" s="64"/>
      <c r="D10" s="64"/>
    </row>
    <row r="11" spans="1:11">
      <c r="B11" s="28"/>
      <c r="C11" s="109"/>
      <c r="E11" s="109"/>
      <c r="F11" s="109"/>
      <c r="G11" s="109"/>
      <c r="H11" s="109"/>
    </row>
    <row r="12" spans="1:11">
      <c r="B12" s="28"/>
      <c r="C12" s="109"/>
      <c r="E12" s="109"/>
    </row>
    <row r="13" spans="1:11">
      <c r="E13" s="109"/>
      <c r="F13" s="109"/>
    </row>
  </sheetData>
  <mergeCells count="5">
    <mergeCell ref="A9:K9"/>
    <mergeCell ref="A1:J1"/>
    <mergeCell ref="A2:A3"/>
    <mergeCell ref="E2:K2"/>
    <mergeCell ref="A8:K8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G120"/>
  <sheetViews>
    <sheetView zoomScale="85" workbookViewId="0">
      <selection activeCell="H43" sqref="H43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51" customWidth="1"/>
    <col min="5" max="7" width="24.7109375" style="20" customWidth="1"/>
    <col min="8" max="16384" width="9.140625" style="20"/>
  </cols>
  <sheetData>
    <row r="1" spans="1:7" s="28" customFormat="1" ht="16.5" thickBot="1">
      <c r="A1" s="172" t="s">
        <v>159</v>
      </c>
      <c r="B1" s="172"/>
      <c r="C1" s="172"/>
      <c r="D1" s="172"/>
      <c r="E1" s="172"/>
      <c r="F1" s="172"/>
      <c r="G1" s="172"/>
    </row>
    <row r="2" spans="1:7" s="28" customFormat="1" ht="15.75" customHeight="1" thickBot="1">
      <c r="A2" s="179" t="s">
        <v>38</v>
      </c>
      <c r="B2" s="92"/>
      <c r="C2" s="173" t="s">
        <v>98</v>
      </c>
      <c r="D2" s="174"/>
      <c r="E2" s="214" t="s">
        <v>160</v>
      </c>
      <c r="F2" s="214"/>
      <c r="G2" s="93"/>
    </row>
    <row r="3" spans="1:7" s="28" customFormat="1" ht="45.75" thickBot="1">
      <c r="A3" s="169"/>
      <c r="B3" s="215" t="s">
        <v>80</v>
      </c>
      <c r="C3" s="34" t="s">
        <v>100</v>
      </c>
      <c r="D3" s="34" t="s">
        <v>101</v>
      </c>
      <c r="E3" s="34" t="s">
        <v>102</v>
      </c>
      <c r="F3" s="34" t="s">
        <v>101</v>
      </c>
      <c r="G3" s="18" t="s">
        <v>161</v>
      </c>
    </row>
    <row r="4" spans="1:7" s="28" customFormat="1">
      <c r="A4" s="21">
        <v>1</v>
      </c>
      <c r="B4" s="212" t="s">
        <v>151</v>
      </c>
      <c r="C4" s="37">
        <v>331.52258999999987</v>
      </c>
      <c r="D4" s="102">
        <v>5.8433569894143181E-2</v>
      </c>
      <c r="E4" s="38">
        <v>24172</v>
      </c>
      <c r="F4" s="102">
        <v>0.12449141456279678</v>
      </c>
      <c r="G4" s="39">
        <v>686.34825557406657</v>
      </c>
    </row>
    <row r="5" spans="1:7" s="28" customFormat="1">
      <c r="A5" s="21">
        <v>2</v>
      </c>
      <c r="B5" s="36" t="s">
        <v>153</v>
      </c>
      <c r="C5" s="37">
        <v>-6.1295599999999393</v>
      </c>
      <c r="D5" s="102">
        <v>-5.9004116713360496E-3</v>
      </c>
      <c r="E5" s="38">
        <v>0</v>
      </c>
      <c r="F5" s="102">
        <v>0</v>
      </c>
      <c r="G5" s="39">
        <v>0</v>
      </c>
    </row>
    <row r="6" spans="1:7" s="44" customFormat="1">
      <c r="A6" s="21">
        <v>3</v>
      </c>
      <c r="B6" s="185" t="s">
        <v>152</v>
      </c>
      <c r="C6" s="37">
        <v>-105.96269000000042</v>
      </c>
      <c r="D6" s="102">
        <v>-2.3681388619920567E-2</v>
      </c>
      <c r="E6" s="38">
        <v>0</v>
      </c>
      <c r="F6" s="102">
        <v>0</v>
      </c>
      <c r="G6" s="39">
        <v>0</v>
      </c>
    </row>
    <row r="7" spans="1:7" s="28" customFormat="1" ht="15.75" thickBot="1">
      <c r="A7" s="115"/>
      <c r="B7" s="94" t="s">
        <v>64</v>
      </c>
      <c r="C7" s="95">
        <v>219.43033999999955</v>
      </c>
      <c r="D7" s="99">
        <v>1.961503397138404E-2</v>
      </c>
      <c r="E7" s="96">
        <v>24172</v>
      </c>
      <c r="F7" s="99">
        <v>0.1210900711351568</v>
      </c>
      <c r="G7" s="116">
        <v>686.34825557406657</v>
      </c>
    </row>
    <row r="8" spans="1:7" s="28" customFormat="1">
      <c r="D8" s="6"/>
    </row>
    <row r="9" spans="1:7" s="28" customFormat="1">
      <c r="D9" s="6"/>
    </row>
    <row r="10" spans="1:7" s="28" customFormat="1">
      <c r="D10" s="6"/>
    </row>
    <row r="11" spans="1:7" s="28" customFormat="1">
      <c r="D11" s="6"/>
    </row>
    <row r="12" spans="1:7" s="28" customFormat="1">
      <c r="D12" s="6"/>
    </row>
    <row r="13" spans="1:7" s="28" customFormat="1">
      <c r="D13" s="6"/>
    </row>
    <row r="14" spans="1:7" s="28" customFormat="1">
      <c r="D14" s="6"/>
    </row>
    <row r="15" spans="1:7" s="28" customFormat="1">
      <c r="D15" s="6"/>
    </row>
    <row r="16" spans="1:7" s="28" customFormat="1">
      <c r="D16" s="6"/>
    </row>
    <row r="17" spans="2:5" s="28" customFormat="1">
      <c r="D17" s="6"/>
    </row>
    <row r="18" spans="2:5" s="28" customFormat="1">
      <c r="D18" s="6"/>
    </row>
    <row r="19" spans="2:5" s="28" customFormat="1">
      <c r="D19" s="6"/>
    </row>
    <row r="20" spans="2:5" s="28" customFormat="1">
      <c r="D20" s="6"/>
    </row>
    <row r="21" spans="2:5" s="28" customFormat="1">
      <c r="D21" s="6"/>
    </row>
    <row r="22" spans="2:5" s="28" customFormat="1">
      <c r="D22" s="6"/>
    </row>
    <row r="23" spans="2:5" s="28" customFormat="1">
      <c r="D23" s="6"/>
    </row>
    <row r="24" spans="2:5" s="28" customFormat="1">
      <c r="D24" s="6"/>
    </row>
    <row r="25" spans="2:5" s="28" customFormat="1">
      <c r="D25" s="6"/>
    </row>
    <row r="26" spans="2:5" s="28" customFormat="1">
      <c r="D26" s="6"/>
    </row>
    <row r="27" spans="2:5" s="28" customFormat="1">
      <c r="D27" s="6"/>
    </row>
    <row r="28" spans="2:5" s="28" customFormat="1">
      <c r="D28" s="6"/>
    </row>
    <row r="29" spans="2:5" s="28" customFormat="1" ht="15" thickBot="1">
      <c r="B29" s="83"/>
      <c r="C29" s="83"/>
      <c r="D29" s="84"/>
      <c r="E29" s="83"/>
    </row>
    <row r="30" spans="2:5" s="28" customFormat="1"/>
    <row r="31" spans="2:5" s="28" customFormat="1"/>
    <row r="32" spans="2:5" s="28" customFormat="1"/>
    <row r="33" spans="2:6" s="28" customFormat="1"/>
    <row r="34" spans="2:6" s="28" customFormat="1" ht="15" thickBot="1"/>
    <row r="35" spans="2:6" s="28" customFormat="1" ht="30.75" thickBot="1">
      <c r="B35" s="195" t="s">
        <v>80</v>
      </c>
      <c r="C35" s="195" t="s">
        <v>106</v>
      </c>
      <c r="D35" s="195" t="s">
        <v>107</v>
      </c>
      <c r="E35" s="216" t="s">
        <v>108</v>
      </c>
    </row>
    <row r="36" spans="2:6" s="28" customFormat="1">
      <c r="B36" s="124" t="str">
        <f t="shared" ref="B36:D38" si="0">B4</f>
        <v>Indeks Ukrainskoi Birzhi</v>
      </c>
      <c r="C36" s="125">
        <f t="shared" si="0"/>
        <v>331.52258999999987</v>
      </c>
      <c r="D36" s="146">
        <f t="shared" si="0"/>
        <v>5.8433569894143181E-2</v>
      </c>
      <c r="E36" s="126">
        <f>G4</f>
        <v>686.34825557406657</v>
      </c>
    </row>
    <row r="37" spans="2:6" s="28" customFormat="1">
      <c r="B37" s="36" t="str">
        <f t="shared" si="0"/>
        <v>ТАSК Universal</v>
      </c>
      <c r="C37" s="37">
        <f t="shared" si="0"/>
        <v>-6.1295599999999393</v>
      </c>
      <c r="D37" s="147">
        <f t="shared" si="0"/>
        <v>-5.9004116713360496E-3</v>
      </c>
      <c r="E37" s="39">
        <f>G5</f>
        <v>0</v>
      </c>
    </row>
    <row r="38" spans="2:6" s="28" customFormat="1">
      <c r="B38" s="36" t="str">
        <f t="shared" si="0"/>
        <v>AntyBank</v>
      </c>
      <c r="C38" s="37">
        <f t="shared" si="0"/>
        <v>-105.96269000000042</v>
      </c>
      <c r="D38" s="147">
        <f t="shared" si="0"/>
        <v>-2.3681388619920567E-2</v>
      </c>
      <c r="E38" s="39">
        <f>G6</f>
        <v>0</v>
      </c>
    </row>
    <row r="39" spans="2:6">
      <c r="B39" s="36"/>
      <c r="C39" s="37"/>
      <c r="D39" s="147"/>
      <c r="E39" s="39"/>
      <c r="F39" s="19"/>
    </row>
    <row r="40" spans="2:6">
      <c r="B40" s="148"/>
      <c r="C40" s="149"/>
      <c r="D40" s="150"/>
      <c r="E40" s="151"/>
      <c r="F40" s="19"/>
    </row>
    <row r="41" spans="2:6">
      <c r="B41" s="28"/>
      <c r="C41" s="152"/>
      <c r="D41" s="6"/>
      <c r="F41" s="19"/>
    </row>
    <row r="42" spans="2:6">
      <c r="B42" s="28"/>
      <c r="C42" s="28"/>
      <c r="D42" s="6"/>
      <c r="F42" s="19"/>
    </row>
    <row r="43" spans="2:6">
      <c r="B43" s="28"/>
      <c r="C43" s="28"/>
      <c r="D43" s="6"/>
      <c r="F43" s="19"/>
    </row>
    <row r="44" spans="2:6">
      <c r="B44" s="28"/>
      <c r="C44" s="28"/>
      <c r="D44" s="6"/>
      <c r="F44" s="19"/>
    </row>
    <row r="45" spans="2:6">
      <c r="B45" s="28"/>
      <c r="C45" s="28"/>
      <c r="D45" s="6"/>
      <c r="F45" s="19"/>
    </row>
    <row r="46" spans="2:6">
      <c r="B46" s="28"/>
      <c r="C46" s="28"/>
      <c r="D46" s="6"/>
      <c r="F46" s="19"/>
    </row>
    <row r="47" spans="2:6">
      <c r="B47" s="28"/>
      <c r="C47" s="28"/>
      <c r="D47" s="6"/>
      <c r="F47" s="19"/>
    </row>
    <row r="48" spans="2:6">
      <c r="B48" s="28"/>
      <c r="C48" s="28"/>
      <c r="D48" s="6"/>
    </row>
    <row r="49" spans="2:4">
      <c r="B49" s="28"/>
      <c r="C49" s="28"/>
      <c r="D49" s="6"/>
    </row>
    <row r="50" spans="2:4">
      <c r="B50" s="28"/>
      <c r="C50" s="28"/>
      <c r="D50" s="6"/>
    </row>
    <row r="51" spans="2:4">
      <c r="B51" s="28"/>
      <c r="C51" s="28"/>
      <c r="D51" s="6"/>
    </row>
    <row r="52" spans="2:4">
      <c r="B52" s="28"/>
      <c r="C52" s="28"/>
      <c r="D52" s="6"/>
    </row>
    <row r="53" spans="2:4">
      <c r="B53" s="28"/>
      <c r="C53" s="28"/>
      <c r="D53" s="6"/>
    </row>
    <row r="54" spans="2:4">
      <c r="B54" s="28"/>
      <c r="C54" s="28"/>
      <c r="D54" s="6"/>
    </row>
    <row r="55" spans="2:4">
      <c r="B55" s="28"/>
      <c r="C55" s="28"/>
      <c r="D55" s="6"/>
    </row>
    <row r="56" spans="2:4">
      <c r="B56" s="28"/>
      <c r="C56" s="28"/>
      <c r="D56" s="6"/>
    </row>
    <row r="57" spans="2:4">
      <c r="B57" s="28"/>
      <c r="C57" s="28"/>
      <c r="D57" s="6"/>
    </row>
    <row r="58" spans="2:4">
      <c r="B58" s="28"/>
      <c r="C58" s="28"/>
      <c r="D58" s="6"/>
    </row>
    <row r="59" spans="2:4">
      <c r="B59" s="28"/>
      <c r="C59" s="28"/>
      <c r="D59" s="6"/>
    </row>
    <row r="60" spans="2:4">
      <c r="B60" s="28"/>
      <c r="C60" s="28"/>
      <c r="D60" s="6"/>
    </row>
    <row r="61" spans="2:4">
      <c r="B61" s="28"/>
      <c r="C61" s="28"/>
      <c r="D61" s="6"/>
    </row>
    <row r="62" spans="2:4">
      <c r="B62" s="28"/>
      <c r="C62" s="28"/>
      <c r="D62" s="6"/>
    </row>
    <row r="63" spans="2:4">
      <c r="B63" s="28"/>
      <c r="C63" s="28"/>
      <c r="D63" s="6"/>
    </row>
    <row r="64" spans="2:4">
      <c r="B64" s="28"/>
      <c r="C64" s="28"/>
      <c r="D64" s="6"/>
    </row>
    <row r="65" spans="2:4">
      <c r="B65" s="28"/>
      <c r="C65" s="28"/>
      <c r="D65" s="6"/>
    </row>
    <row r="66" spans="2:4">
      <c r="B66" s="28"/>
      <c r="C66" s="28"/>
      <c r="D66" s="6"/>
    </row>
    <row r="67" spans="2:4">
      <c r="B67" s="28"/>
      <c r="C67" s="28"/>
      <c r="D67" s="6"/>
    </row>
    <row r="68" spans="2:4">
      <c r="B68" s="28"/>
      <c r="C68" s="28"/>
      <c r="D68" s="6"/>
    </row>
    <row r="69" spans="2:4">
      <c r="B69" s="28"/>
      <c r="C69" s="28"/>
      <c r="D69" s="6"/>
    </row>
    <row r="70" spans="2:4">
      <c r="B70" s="28"/>
      <c r="C70" s="28"/>
      <c r="D70" s="6"/>
    </row>
    <row r="71" spans="2:4">
      <c r="B71" s="28"/>
      <c r="C71" s="28"/>
      <c r="D71" s="6"/>
    </row>
    <row r="72" spans="2:4">
      <c r="B72" s="28"/>
      <c r="C72" s="28"/>
      <c r="D72" s="6"/>
    </row>
    <row r="73" spans="2:4">
      <c r="B73" s="28"/>
      <c r="C73" s="28"/>
      <c r="D73" s="6"/>
    </row>
    <row r="74" spans="2:4">
      <c r="B74" s="28"/>
      <c r="C74" s="28"/>
      <c r="D74" s="6"/>
    </row>
    <row r="75" spans="2:4">
      <c r="B75" s="28"/>
      <c r="C75" s="28"/>
      <c r="D75" s="6"/>
    </row>
    <row r="76" spans="2:4">
      <c r="B76" s="28"/>
      <c r="C76" s="28"/>
      <c r="D76" s="6"/>
    </row>
    <row r="77" spans="2:4">
      <c r="B77" s="28"/>
      <c r="C77" s="28"/>
      <c r="D77" s="6"/>
    </row>
    <row r="78" spans="2:4">
      <c r="B78" s="28"/>
      <c r="C78" s="28"/>
      <c r="D78" s="6"/>
    </row>
    <row r="79" spans="2:4">
      <c r="B79" s="28"/>
      <c r="C79" s="28"/>
      <c r="D79" s="6"/>
    </row>
    <row r="80" spans="2:4">
      <c r="B80" s="28"/>
      <c r="C80" s="28"/>
      <c r="D80" s="6"/>
    </row>
    <row r="81" spans="2:4">
      <c r="B81" s="28"/>
      <c r="C81" s="28"/>
      <c r="D81" s="6"/>
    </row>
    <row r="82" spans="2:4">
      <c r="B82" s="28"/>
      <c r="C82" s="28"/>
      <c r="D82" s="6"/>
    </row>
    <row r="83" spans="2:4">
      <c r="B83" s="28"/>
      <c r="C83" s="28"/>
      <c r="D83" s="6"/>
    </row>
    <row r="84" spans="2:4">
      <c r="B84" s="28"/>
      <c r="C84" s="28"/>
      <c r="D84" s="6"/>
    </row>
    <row r="85" spans="2:4">
      <c r="B85" s="28"/>
      <c r="C85" s="28"/>
      <c r="D85" s="6"/>
    </row>
    <row r="86" spans="2:4">
      <c r="B86" s="28"/>
      <c r="C86" s="28"/>
      <c r="D86" s="6"/>
    </row>
    <row r="87" spans="2:4">
      <c r="B87" s="28"/>
      <c r="C87" s="28"/>
      <c r="D87" s="6"/>
    </row>
    <row r="88" spans="2:4">
      <c r="B88" s="28"/>
      <c r="C88" s="28"/>
      <c r="D88" s="6"/>
    </row>
    <row r="89" spans="2:4">
      <c r="B89" s="28"/>
      <c r="C89" s="28"/>
      <c r="D89" s="6"/>
    </row>
    <row r="90" spans="2:4">
      <c r="B90" s="28"/>
      <c r="C90" s="28"/>
      <c r="D90" s="6"/>
    </row>
    <row r="91" spans="2:4">
      <c r="B91" s="28"/>
      <c r="C91" s="28"/>
      <c r="D91" s="6"/>
    </row>
    <row r="92" spans="2:4">
      <c r="B92" s="28"/>
      <c r="C92" s="28"/>
      <c r="D92" s="6"/>
    </row>
    <row r="93" spans="2:4">
      <c r="B93" s="28"/>
      <c r="C93" s="28"/>
      <c r="D93" s="6"/>
    </row>
    <row r="94" spans="2:4">
      <c r="B94" s="28"/>
      <c r="C94" s="28"/>
      <c r="D94" s="6"/>
    </row>
    <row r="95" spans="2:4">
      <c r="B95" s="28"/>
      <c r="C95" s="28"/>
      <c r="D95" s="6"/>
    </row>
    <row r="96" spans="2:4">
      <c r="B96" s="28"/>
      <c r="C96" s="28"/>
      <c r="D96" s="6"/>
    </row>
    <row r="97" spans="2:4">
      <c r="B97" s="28"/>
      <c r="C97" s="28"/>
      <c r="D97" s="6"/>
    </row>
    <row r="98" spans="2:4">
      <c r="B98" s="28"/>
      <c r="C98" s="28"/>
      <c r="D98" s="6"/>
    </row>
    <row r="99" spans="2:4">
      <c r="B99" s="28"/>
      <c r="C99" s="28"/>
      <c r="D99" s="6"/>
    </row>
    <row r="100" spans="2:4">
      <c r="B100" s="28"/>
      <c r="C100" s="28"/>
      <c r="D100" s="6"/>
    </row>
    <row r="101" spans="2:4">
      <c r="B101" s="28"/>
      <c r="C101" s="28"/>
      <c r="D101" s="6"/>
    </row>
    <row r="102" spans="2:4">
      <c r="B102" s="28"/>
      <c r="C102" s="28"/>
      <c r="D102" s="6"/>
    </row>
    <row r="103" spans="2:4">
      <c r="B103" s="28"/>
      <c r="C103" s="28"/>
      <c r="D103" s="6"/>
    </row>
    <row r="104" spans="2:4">
      <c r="B104" s="28"/>
      <c r="C104" s="28"/>
      <c r="D104" s="6"/>
    </row>
    <row r="105" spans="2:4">
      <c r="B105" s="28"/>
      <c r="C105" s="28"/>
      <c r="D105" s="6"/>
    </row>
    <row r="106" spans="2:4">
      <c r="B106" s="28"/>
      <c r="C106" s="28"/>
      <c r="D106" s="6"/>
    </row>
    <row r="107" spans="2:4">
      <c r="B107" s="28"/>
      <c r="C107" s="28"/>
      <c r="D107" s="6"/>
    </row>
    <row r="108" spans="2:4">
      <c r="B108" s="28"/>
      <c r="C108" s="28"/>
      <c r="D108" s="6"/>
    </row>
    <row r="109" spans="2:4">
      <c r="B109" s="28"/>
      <c r="C109" s="28"/>
      <c r="D109" s="6"/>
    </row>
    <row r="110" spans="2:4">
      <c r="B110" s="28"/>
      <c r="C110" s="28"/>
      <c r="D110" s="6"/>
    </row>
    <row r="111" spans="2:4">
      <c r="B111" s="28"/>
      <c r="C111" s="28"/>
      <c r="D111" s="6"/>
    </row>
    <row r="112" spans="2:4">
      <c r="B112" s="28"/>
      <c r="C112" s="28"/>
      <c r="D112" s="6"/>
    </row>
    <row r="113" spans="2:4">
      <c r="B113" s="28"/>
      <c r="C113" s="28"/>
      <c r="D113" s="6"/>
    </row>
    <row r="114" spans="2:4">
      <c r="B114" s="28"/>
      <c r="C114" s="28"/>
      <c r="D114" s="6"/>
    </row>
    <row r="115" spans="2:4">
      <c r="B115" s="28"/>
      <c r="C115" s="28"/>
      <c r="D115" s="6"/>
    </row>
    <row r="116" spans="2:4">
      <c r="B116" s="28"/>
      <c r="C116" s="28"/>
      <c r="D116" s="6"/>
    </row>
    <row r="117" spans="2:4">
      <c r="B117" s="28"/>
      <c r="C117" s="28"/>
      <c r="D117" s="6"/>
    </row>
    <row r="118" spans="2:4">
      <c r="B118" s="28"/>
      <c r="C118" s="28"/>
      <c r="D118" s="6"/>
    </row>
    <row r="119" spans="2:4">
      <c r="B119" s="28"/>
      <c r="C119" s="28"/>
      <c r="D119" s="6"/>
    </row>
    <row r="120" spans="2:4">
      <c r="B120" s="28"/>
      <c r="C120" s="28"/>
      <c r="D120" s="6"/>
    </row>
  </sheetData>
  <mergeCells count="4">
    <mergeCell ref="C2:D2"/>
    <mergeCell ref="E2:F2"/>
    <mergeCell ref="A2:A3"/>
    <mergeCell ref="A1:G1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5"/>
  <sheetViews>
    <sheetView tabSelected="1" zoomScale="85" workbookViewId="0">
      <selection activeCell="A5" sqref="A5:A11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6" t="s">
        <v>80</v>
      </c>
      <c r="B1" s="67" t="s">
        <v>162</v>
      </c>
      <c r="C1" s="10"/>
      <c r="D1" s="10"/>
    </row>
    <row r="2" spans="1:4" ht="14.25">
      <c r="A2" s="202" t="s">
        <v>151</v>
      </c>
      <c r="B2" s="132">
        <v>-5.8744641188994695E-2</v>
      </c>
      <c r="C2" s="10"/>
      <c r="D2" s="10"/>
    </row>
    <row r="3" spans="1:4" ht="14.25">
      <c r="A3" s="138" t="s">
        <v>152</v>
      </c>
      <c r="B3" s="132">
        <v>-2.3681388619987254E-2</v>
      </c>
      <c r="C3" s="10"/>
      <c r="D3" s="10"/>
    </row>
    <row r="4" spans="1:4" ht="14.25">
      <c r="A4" s="26" t="s">
        <v>153</v>
      </c>
      <c r="B4" s="132">
        <v>-5.9004116713055055E-3</v>
      </c>
      <c r="C4" s="10"/>
      <c r="D4" s="10"/>
    </row>
    <row r="5" spans="1:4" ht="14.25">
      <c r="A5" s="138" t="s">
        <v>114</v>
      </c>
      <c r="B5" s="133">
        <v>-2.9442147160095817E-2</v>
      </c>
      <c r="C5" s="10"/>
      <c r="D5" s="10"/>
    </row>
    <row r="6" spans="1:4" ht="14.25">
      <c r="A6" s="138" t="s">
        <v>16</v>
      </c>
      <c r="B6" s="133">
        <v>-4.7428780217578237E-2</v>
      </c>
      <c r="C6" s="10"/>
      <c r="D6" s="10"/>
    </row>
    <row r="7" spans="1:4" ht="14.25">
      <c r="A7" s="138" t="s">
        <v>15</v>
      </c>
      <c r="B7" s="133">
        <v>4.4180953100219078E-3</v>
      </c>
      <c r="C7" s="10"/>
      <c r="D7" s="10"/>
    </row>
    <row r="8" spans="1:4" ht="14.25">
      <c r="A8" s="138" t="s">
        <v>143</v>
      </c>
      <c r="B8" s="133">
        <v>-2.4554811327353487E-2</v>
      </c>
      <c r="C8" s="10"/>
      <c r="D8" s="10"/>
    </row>
    <row r="9" spans="1:4" ht="14.25">
      <c r="A9" s="138" t="s">
        <v>144</v>
      </c>
      <c r="B9" s="133">
        <v>9.8332111474890294E-3</v>
      </c>
      <c r="C9" s="10"/>
      <c r="D9" s="10"/>
    </row>
    <row r="10" spans="1:4" ht="14.25">
      <c r="A10" s="138" t="s">
        <v>145</v>
      </c>
      <c r="B10" s="133">
        <v>1.5616438356164383E-2</v>
      </c>
      <c r="C10" s="10"/>
      <c r="D10" s="10"/>
    </row>
    <row r="11" spans="1:4" ht="15" thickBot="1">
      <c r="A11" s="210" t="s">
        <v>146</v>
      </c>
      <c r="B11" s="134">
        <v>-5.7091721680272767E-2</v>
      </c>
      <c r="C11" s="10"/>
      <c r="D11" s="10"/>
    </row>
    <row r="12" spans="1:4">
      <c r="C12" s="10"/>
      <c r="D12" s="10"/>
    </row>
    <row r="13" spans="1:4">
      <c r="A13" s="10"/>
      <c r="B13" s="10"/>
      <c r="C13" s="10"/>
      <c r="D13" s="10"/>
    </row>
    <row r="14" spans="1:4">
      <c r="B14" s="10"/>
      <c r="C14" s="10"/>
      <c r="D14" s="10"/>
    </row>
    <row r="15" spans="1:4">
      <c r="C15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4"/>
  <sheetViews>
    <sheetView topLeftCell="A13" zoomScale="80" zoomScaleNormal="40" workbookViewId="0">
      <selection activeCell="G20" sqref="G20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55.710937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63" t="s">
        <v>37</v>
      </c>
      <c r="B1" s="163"/>
      <c r="C1" s="163"/>
      <c r="D1" s="163"/>
      <c r="E1" s="163"/>
      <c r="F1" s="163"/>
      <c r="G1" s="163"/>
      <c r="H1" s="163"/>
      <c r="I1" s="13"/>
    </row>
    <row r="2" spans="1:9" ht="45.75" thickBot="1">
      <c r="A2" s="15" t="s">
        <v>38</v>
      </c>
      <c r="B2" s="16" t="s">
        <v>39</v>
      </c>
      <c r="C2" s="17" t="s">
        <v>40</v>
      </c>
      <c r="D2" s="17" t="s">
        <v>41</v>
      </c>
      <c r="E2" s="17" t="s">
        <v>42</v>
      </c>
      <c r="F2" s="17" t="s">
        <v>43</v>
      </c>
      <c r="G2" s="17" t="s">
        <v>44</v>
      </c>
      <c r="H2" s="18" t="s">
        <v>45</v>
      </c>
      <c r="I2" s="19"/>
    </row>
    <row r="3" spans="1:9">
      <c r="A3" s="21">
        <v>1</v>
      </c>
      <c r="B3" s="185" t="s">
        <v>46</v>
      </c>
      <c r="C3" s="87">
        <v>21672189.09</v>
      </c>
      <c r="D3" s="88">
        <v>50096</v>
      </c>
      <c r="E3" s="87">
        <v>432.6131645241137</v>
      </c>
      <c r="F3" s="88">
        <v>100</v>
      </c>
      <c r="G3" s="186" t="s">
        <v>67</v>
      </c>
      <c r="H3" s="159" t="s">
        <v>2</v>
      </c>
      <c r="I3" s="19"/>
    </row>
    <row r="4" spans="1:9">
      <c r="A4" s="21">
        <v>2</v>
      </c>
      <c r="B4" s="86" t="s">
        <v>47</v>
      </c>
      <c r="C4" s="87">
        <v>5360076.17</v>
      </c>
      <c r="D4" s="88">
        <v>2056</v>
      </c>
      <c r="E4" s="87">
        <v>2607.0409387159534</v>
      </c>
      <c r="F4" s="88">
        <v>1000</v>
      </c>
      <c r="G4" s="187" t="s">
        <v>68</v>
      </c>
      <c r="H4" s="159" t="s">
        <v>3</v>
      </c>
      <c r="I4" s="19"/>
    </row>
    <row r="5" spans="1:9" ht="14.25" customHeight="1">
      <c r="A5" s="21">
        <v>3</v>
      </c>
      <c r="B5" s="86" t="s">
        <v>48</v>
      </c>
      <c r="C5" s="87">
        <v>4206591.9455000004</v>
      </c>
      <c r="D5" s="88">
        <v>3928</v>
      </c>
      <c r="E5" s="87">
        <v>1070.9246297097761</v>
      </c>
      <c r="F5" s="88">
        <v>1000</v>
      </c>
      <c r="G5" s="86" t="s">
        <v>69</v>
      </c>
      <c r="H5" s="159" t="s">
        <v>4</v>
      </c>
      <c r="I5" s="19"/>
    </row>
    <row r="6" spans="1:9">
      <c r="A6" s="21">
        <v>4</v>
      </c>
      <c r="B6" s="86" t="s">
        <v>49</v>
      </c>
      <c r="C6" s="87">
        <v>3554497.22</v>
      </c>
      <c r="D6" s="88">
        <v>4581</v>
      </c>
      <c r="E6" s="87">
        <v>775.92168085570836</v>
      </c>
      <c r="F6" s="88">
        <v>1000</v>
      </c>
      <c r="G6" s="186" t="s">
        <v>67</v>
      </c>
      <c r="H6" s="159" t="s">
        <v>2</v>
      </c>
      <c r="I6" s="19"/>
    </row>
    <row r="7" spans="1:9" ht="14.25" customHeight="1">
      <c r="A7" s="21">
        <v>5</v>
      </c>
      <c r="B7" s="185" t="s">
        <v>50</v>
      </c>
      <c r="C7" s="87">
        <v>3494833.76</v>
      </c>
      <c r="D7" s="88">
        <v>1269</v>
      </c>
      <c r="E7" s="87">
        <v>2754.0061150512211</v>
      </c>
      <c r="F7" s="88">
        <v>1000</v>
      </c>
      <c r="G7" s="188" t="s">
        <v>70</v>
      </c>
      <c r="H7" s="159" t="s">
        <v>5</v>
      </c>
      <c r="I7" s="19"/>
    </row>
    <row r="8" spans="1:9">
      <c r="A8" s="21">
        <v>6</v>
      </c>
      <c r="B8" s="185" t="s">
        <v>51</v>
      </c>
      <c r="C8" s="87">
        <v>3190402.44</v>
      </c>
      <c r="D8" s="88">
        <v>1473</v>
      </c>
      <c r="E8" s="87">
        <v>2165.921547861507</v>
      </c>
      <c r="F8" s="88">
        <v>1000</v>
      </c>
      <c r="G8" s="187" t="s">
        <v>68</v>
      </c>
      <c r="H8" s="159" t="s">
        <v>3</v>
      </c>
      <c r="I8" s="19"/>
    </row>
    <row r="9" spans="1:9">
      <c r="A9" s="21">
        <v>7</v>
      </c>
      <c r="B9" s="185" t="s">
        <v>52</v>
      </c>
      <c r="C9" s="87">
        <v>2775622.95</v>
      </c>
      <c r="D9" s="88">
        <v>726</v>
      </c>
      <c r="E9" s="87">
        <v>3823.1721074380166</v>
      </c>
      <c r="F9" s="88">
        <v>1000</v>
      </c>
      <c r="G9" s="188" t="s">
        <v>71</v>
      </c>
      <c r="H9" s="159" t="s">
        <v>5</v>
      </c>
      <c r="I9" s="19"/>
    </row>
    <row r="10" spans="1:9">
      <c r="A10" s="21">
        <v>8</v>
      </c>
      <c r="B10" s="86" t="s">
        <v>53</v>
      </c>
      <c r="C10" s="87">
        <v>2755855.62</v>
      </c>
      <c r="D10" s="88">
        <v>1082</v>
      </c>
      <c r="E10" s="87">
        <v>2547.001497227357</v>
      </c>
      <c r="F10" s="88">
        <v>1000</v>
      </c>
      <c r="G10" s="86" t="s">
        <v>72</v>
      </c>
      <c r="H10" s="159" t="s">
        <v>6</v>
      </c>
      <c r="I10" s="19"/>
    </row>
    <row r="11" spans="1:9">
      <c r="A11" s="21">
        <v>9</v>
      </c>
      <c r="B11" s="86" t="s">
        <v>54</v>
      </c>
      <c r="C11" s="87">
        <v>2349808.86</v>
      </c>
      <c r="D11" s="88">
        <v>2822315</v>
      </c>
      <c r="E11" s="87">
        <v>0.83258206826665337</v>
      </c>
      <c r="F11" s="88">
        <v>1</v>
      </c>
      <c r="G11" s="86" t="s">
        <v>72</v>
      </c>
      <c r="H11" s="160" t="s">
        <v>6</v>
      </c>
      <c r="I11" s="19"/>
    </row>
    <row r="12" spans="1:9">
      <c r="A12" s="21">
        <v>10</v>
      </c>
      <c r="B12" s="185" t="s">
        <v>55</v>
      </c>
      <c r="C12" s="87">
        <v>1498761.93</v>
      </c>
      <c r="D12" s="88">
        <v>1248</v>
      </c>
      <c r="E12" s="87">
        <v>1200.931033653846</v>
      </c>
      <c r="F12" s="88">
        <v>1000</v>
      </c>
      <c r="G12" s="86" t="s">
        <v>73</v>
      </c>
      <c r="H12" s="160" t="s">
        <v>7</v>
      </c>
      <c r="I12" s="19"/>
    </row>
    <row r="13" spans="1:9">
      <c r="A13" s="21">
        <v>11</v>
      </c>
      <c r="B13" s="185" t="s">
        <v>56</v>
      </c>
      <c r="C13" s="87">
        <v>1442580.64</v>
      </c>
      <c r="D13" s="88">
        <v>10003</v>
      </c>
      <c r="E13" s="87">
        <v>144.21479956013195</v>
      </c>
      <c r="F13" s="88">
        <v>100</v>
      </c>
      <c r="G13" s="186" t="s">
        <v>67</v>
      </c>
      <c r="H13" s="159" t="s">
        <v>2</v>
      </c>
      <c r="I13" s="19"/>
    </row>
    <row r="14" spans="1:9">
      <c r="A14" s="21">
        <v>12</v>
      </c>
      <c r="B14" s="86" t="s">
        <v>57</v>
      </c>
      <c r="C14" s="87">
        <v>1167101.81</v>
      </c>
      <c r="D14" s="88">
        <v>40441</v>
      </c>
      <c r="E14" s="87">
        <v>28.859370688163004</v>
      </c>
      <c r="F14" s="88">
        <v>100</v>
      </c>
      <c r="G14" s="86" t="s">
        <v>74</v>
      </c>
      <c r="H14" s="159" t="s">
        <v>8</v>
      </c>
      <c r="I14" s="19"/>
    </row>
    <row r="15" spans="1:9">
      <c r="A15" s="21">
        <v>13</v>
      </c>
      <c r="B15" s="185" t="s">
        <v>58</v>
      </c>
      <c r="C15" s="87">
        <v>1114662.07</v>
      </c>
      <c r="D15" s="88">
        <v>589</v>
      </c>
      <c r="E15" s="87">
        <v>1892.465314091681</v>
      </c>
      <c r="F15" s="88">
        <v>1000</v>
      </c>
      <c r="G15" s="187" t="s">
        <v>68</v>
      </c>
      <c r="H15" s="160" t="s">
        <v>3</v>
      </c>
      <c r="I15" s="19"/>
    </row>
    <row r="16" spans="1:9">
      <c r="A16" s="21">
        <v>14</v>
      </c>
      <c r="B16" s="86" t="s">
        <v>59</v>
      </c>
      <c r="C16" s="87">
        <v>886903.46</v>
      </c>
      <c r="D16" s="88">
        <v>955</v>
      </c>
      <c r="E16" s="87">
        <v>928.694722513089</v>
      </c>
      <c r="F16" s="88">
        <v>1000</v>
      </c>
      <c r="G16" s="86" t="s">
        <v>75</v>
      </c>
      <c r="H16" s="160" t="s">
        <v>9</v>
      </c>
      <c r="I16" s="19"/>
    </row>
    <row r="17" spans="1:9">
      <c r="A17" s="21">
        <v>15</v>
      </c>
      <c r="B17" s="185" t="s">
        <v>60</v>
      </c>
      <c r="C17" s="87">
        <v>769809.47</v>
      </c>
      <c r="D17" s="88">
        <v>1418</v>
      </c>
      <c r="E17" s="87">
        <v>542.88397038081803</v>
      </c>
      <c r="F17" s="88">
        <v>1000</v>
      </c>
      <c r="G17" s="187" t="s">
        <v>68</v>
      </c>
      <c r="H17" s="159" t="s">
        <v>3</v>
      </c>
      <c r="I17" s="19"/>
    </row>
    <row r="18" spans="1:9">
      <c r="A18" s="21">
        <v>16</v>
      </c>
      <c r="B18" s="86" t="s">
        <v>61</v>
      </c>
      <c r="C18" s="87">
        <v>738496.8199</v>
      </c>
      <c r="D18" s="88">
        <v>8925</v>
      </c>
      <c r="E18" s="87">
        <v>82.744741725490201</v>
      </c>
      <c r="F18" s="88">
        <v>100</v>
      </c>
      <c r="G18" s="86" t="s">
        <v>76</v>
      </c>
      <c r="H18" s="159" t="s">
        <v>10</v>
      </c>
      <c r="I18" s="19"/>
    </row>
    <row r="19" spans="1:9">
      <c r="A19" s="21">
        <v>17</v>
      </c>
      <c r="B19" s="86" t="s">
        <v>62</v>
      </c>
      <c r="C19" s="87">
        <v>604996.43000000005</v>
      </c>
      <c r="D19" s="88">
        <v>9699</v>
      </c>
      <c r="E19" s="87">
        <v>62.377196618208067</v>
      </c>
      <c r="F19" s="88">
        <v>100</v>
      </c>
      <c r="G19" s="86" t="s">
        <v>77</v>
      </c>
      <c r="H19" s="159" t="s">
        <v>11</v>
      </c>
      <c r="I19" s="19"/>
    </row>
    <row r="20" spans="1:9">
      <c r="A20" s="21">
        <v>18</v>
      </c>
      <c r="B20" s="86" t="s">
        <v>63</v>
      </c>
      <c r="C20" s="87">
        <v>485168.55</v>
      </c>
      <c r="D20" s="88">
        <v>168</v>
      </c>
      <c r="E20" s="87">
        <v>2887.9080357142857</v>
      </c>
      <c r="F20" s="88">
        <v>1000</v>
      </c>
      <c r="G20" s="188" t="s">
        <v>70</v>
      </c>
      <c r="H20" s="159" t="s">
        <v>5</v>
      </c>
      <c r="I20" s="19"/>
    </row>
    <row r="21" spans="1:9" ht="15" customHeight="1" thickBot="1">
      <c r="A21" s="165" t="s">
        <v>64</v>
      </c>
      <c r="B21" s="165"/>
      <c r="C21" s="100">
        <f>SUM(C3:C20)</f>
        <v>58068359.235399991</v>
      </c>
      <c r="D21" s="101">
        <f>SUM(D3:D20)</f>
        <v>2960972</v>
      </c>
      <c r="E21" s="56" t="s">
        <v>0</v>
      </c>
      <c r="F21" s="56" t="s">
        <v>0</v>
      </c>
      <c r="G21" s="56" t="s">
        <v>0</v>
      </c>
      <c r="H21" s="57" t="s">
        <v>0</v>
      </c>
    </row>
    <row r="22" spans="1:9" ht="15" customHeight="1" thickBot="1">
      <c r="A22" s="166" t="s">
        <v>65</v>
      </c>
      <c r="B22" s="166"/>
      <c r="C22" s="166"/>
      <c r="D22" s="166"/>
      <c r="E22" s="166"/>
      <c r="F22" s="166"/>
      <c r="G22" s="166"/>
      <c r="H22" s="166"/>
    </row>
    <row r="24" spans="1:9">
      <c r="B24" s="20" t="s">
        <v>66</v>
      </c>
      <c r="C24" s="23">
        <f>C21-SUM(C3:C14)</f>
        <v>4600036.7998999953</v>
      </c>
      <c r="D24" s="123">
        <f>C24/$C$21</f>
        <v>7.9217612835454324E-2</v>
      </c>
    </row>
    <row r="25" spans="1:9">
      <c r="B25" s="86" t="str">
        <f t="shared" ref="B25:C33" si="0">B3</f>
        <v>KINTO-Klasychnyi</v>
      </c>
      <c r="C25" s="87">
        <f t="shared" si="0"/>
        <v>21672189.09</v>
      </c>
      <c r="D25" s="123">
        <f>C25/$C$21</f>
        <v>0.37321855439628243</v>
      </c>
      <c r="H25" s="19"/>
    </row>
    <row r="26" spans="1:9">
      <c r="B26" s="86" t="str">
        <f t="shared" si="0"/>
        <v>UNIVER.UA/Myhailo Hrushevskyi: Fond Derzhavnykh Paperiv</v>
      </c>
      <c r="C26" s="87">
        <f t="shared" si="0"/>
        <v>5360076.17</v>
      </c>
      <c r="D26" s="123">
        <f t="shared" ref="D26:D34" si="1">C26/$C$21</f>
        <v>9.2306313465326181E-2</v>
      </c>
      <c r="H26" s="19"/>
    </row>
    <row r="27" spans="1:9">
      <c r="B27" s="86" t="str">
        <f t="shared" si="0"/>
        <v>Sofiivskyi</v>
      </c>
      <c r="C27" s="87">
        <f t="shared" si="0"/>
        <v>4206591.9455000004</v>
      </c>
      <c r="D27" s="123">
        <f t="shared" si="1"/>
        <v>7.2442066572729197E-2</v>
      </c>
      <c r="H27" s="19"/>
    </row>
    <row r="28" spans="1:9">
      <c r="B28" s="86" t="str">
        <f t="shared" si="0"/>
        <v>KINTO-Ekviti</v>
      </c>
      <c r="C28" s="87">
        <f t="shared" si="0"/>
        <v>3554497.22</v>
      </c>
      <c r="D28" s="123">
        <f t="shared" si="1"/>
        <v>6.1212289563592245E-2</v>
      </c>
      <c r="H28" s="19"/>
    </row>
    <row r="29" spans="1:9">
      <c r="B29" s="86" t="str">
        <f t="shared" si="0"/>
        <v>Altus – Depozyt</v>
      </c>
      <c r="C29" s="87">
        <f t="shared" si="0"/>
        <v>3494833.76</v>
      </c>
      <c r="D29" s="123">
        <f t="shared" si="1"/>
        <v>6.0184820201867488E-2</v>
      </c>
      <c r="H29" s="19"/>
    </row>
    <row r="30" spans="1:9">
      <c r="B30" s="86" t="str">
        <f t="shared" si="0"/>
        <v>UNIVER.UA/Taras Shevchenko: Fond Zaoshchadzhen</v>
      </c>
      <c r="C30" s="87">
        <f t="shared" si="0"/>
        <v>3190402.44</v>
      </c>
      <c r="D30" s="123">
        <f t="shared" si="1"/>
        <v>5.4942183350946951E-2</v>
      </c>
      <c r="H30" s="19"/>
    </row>
    <row r="31" spans="1:9">
      <c r="B31" s="86" t="str">
        <f t="shared" si="0"/>
        <v>Altus – Zbalansovanyi</v>
      </c>
      <c r="C31" s="87">
        <f t="shared" si="0"/>
        <v>2775622.95</v>
      </c>
      <c r="D31" s="123">
        <f t="shared" si="1"/>
        <v>4.7799231570295649E-2</v>
      </c>
      <c r="H31" s="19"/>
    </row>
    <row r="32" spans="1:9">
      <c r="B32" s="86" t="str">
        <f t="shared" si="0"/>
        <v>ОТP Klasychnyi</v>
      </c>
      <c r="C32" s="87">
        <f t="shared" si="0"/>
        <v>2755855.62</v>
      </c>
      <c r="D32" s="123">
        <f t="shared" si="1"/>
        <v>4.7458816751274044E-2</v>
      </c>
      <c r="H32" s="19"/>
    </row>
    <row r="33" spans="2:4">
      <c r="B33" s="86" t="str">
        <f t="shared" si="0"/>
        <v>OTP Fond Aktsii</v>
      </c>
      <c r="C33" s="87">
        <f t="shared" si="0"/>
        <v>2349808.86</v>
      </c>
      <c r="D33" s="123">
        <f t="shared" si="1"/>
        <v>4.046625203364615E-2</v>
      </c>
    </row>
    <row r="34" spans="2:4">
      <c r="B34" s="86" t="str">
        <f>B13</f>
        <v>KINTO-Kaznacheyskyi</v>
      </c>
      <c r="C34" s="87">
        <f>C13</f>
        <v>1442580.64</v>
      </c>
      <c r="D34" s="123">
        <f t="shared" si="1"/>
        <v>2.4842800089322395E-2</v>
      </c>
    </row>
  </sheetData>
  <mergeCells count="3">
    <mergeCell ref="A1:H1"/>
    <mergeCell ref="A21:B21"/>
    <mergeCell ref="A22:H22"/>
  </mergeCells>
  <phoneticPr fontId="11" type="noConversion"/>
  <hyperlinks>
    <hyperlink ref="H21" r:id="rId1" display="http://art-capital.com.ua/"/>
    <hyperlink ref="H3" r:id="rId2"/>
    <hyperlink ref="H4" r:id="rId3"/>
    <hyperlink ref="H5" r:id="rId4"/>
    <hyperlink ref="H6" r:id="rId5"/>
    <hyperlink ref="H7" r:id="rId6"/>
    <hyperlink ref="H8" r:id="rId7"/>
    <hyperlink ref="H9" r:id="rId8"/>
    <hyperlink ref="H10" r:id="rId9"/>
    <hyperlink ref="H11" r:id="rId10"/>
    <hyperlink ref="H12" r:id="rId11"/>
    <hyperlink ref="H13" r:id="rId12"/>
    <hyperlink ref="H14" r:id="rId13"/>
    <hyperlink ref="H15" r:id="rId14"/>
    <hyperlink ref="H16" r:id="rId15"/>
    <hyperlink ref="H17" r:id="rId16"/>
    <hyperlink ref="H18" r:id="rId17"/>
    <hyperlink ref="H19" r:id="rId18"/>
    <hyperlink ref="H20" r:id="rId19"/>
  </hyperlinks>
  <pageMargins left="0.75" right="0.75" top="1" bottom="1" header="0.5" footer="0.5"/>
  <pageSetup paperSize="9" scale="29" orientation="portrait" verticalDpi="1200" r:id="rId20"/>
  <headerFooter alignWithMargins="0"/>
  <drawing r:id="rId21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63"/>
  <sheetViews>
    <sheetView zoomScale="80" workbookViewId="0">
      <selection activeCell="I12" sqref="I12"/>
    </sheetView>
  </sheetViews>
  <sheetFormatPr defaultRowHeight="14.25"/>
  <cols>
    <col min="1" max="1" width="4.28515625" style="31" customWidth="1"/>
    <col min="2" max="2" width="61.7109375" style="31" bestFit="1" customWidth="1"/>
    <col min="3" max="4" width="14.7109375" style="32" customWidth="1"/>
    <col min="5" max="8" width="12.7109375" style="33" customWidth="1"/>
    <col min="9" max="9" width="16.140625" style="31" bestFit="1" customWidth="1"/>
    <col min="10" max="10" width="18.5703125" style="31" customWidth="1"/>
    <col min="11" max="11" width="20.7109375" style="31" customWidth="1"/>
    <col min="12" max="16384" width="9.140625" style="31"/>
  </cols>
  <sheetData>
    <row r="1" spans="1:11" s="14" customFormat="1" ht="16.5" thickBot="1">
      <c r="A1" s="167" t="s">
        <v>78</v>
      </c>
      <c r="B1" s="167"/>
      <c r="C1" s="167"/>
      <c r="D1" s="167"/>
      <c r="E1" s="167"/>
      <c r="F1" s="167"/>
      <c r="G1" s="167"/>
      <c r="H1" s="167"/>
      <c r="I1" s="167"/>
      <c r="J1" s="103"/>
    </row>
    <row r="2" spans="1:11" s="20" customFormat="1" ht="15.75" customHeight="1" thickBot="1">
      <c r="A2" s="168" t="s">
        <v>38</v>
      </c>
      <c r="B2" s="104"/>
      <c r="C2" s="105"/>
      <c r="D2" s="106"/>
      <c r="E2" s="170" t="s">
        <v>79</v>
      </c>
      <c r="F2" s="170"/>
      <c r="G2" s="170"/>
      <c r="H2" s="170"/>
      <c r="I2" s="170"/>
      <c r="J2" s="170"/>
      <c r="K2" s="170"/>
    </row>
    <row r="3" spans="1:11" s="22" customFormat="1" ht="64.5" thickBot="1">
      <c r="A3" s="169"/>
      <c r="B3" s="189" t="s">
        <v>80</v>
      </c>
      <c r="C3" s="190" t="s">
        <v>81</v>
      </c>
      <c r="D3" s="190" t="s">
        <v>82</v>
      </c>
      <c r="E3" s="17" t="s">
        <v>83</v>
      </c>
      <c r="F3" s="17" t="s">
        <v>84</v>
      </c>
      <c r="G3" s="17" t="s">
        <v>85</v>
      </c>
      <c r="H3" s="17" t="s">
        <v>86</v>
      </c>
      <c r="I3" s="17" t="s">
        <v>87</v>
      </c>
      <c r="J3" s="191" t="s">
        <v>88</v>
      </c>
      <c r="K3" s="18" t="s">
        <v>89</v>
      </c>
    </row>
    <row r="4" spans="1:11" s="20" customFormat="1" collapsed="1">
      <c r="A4" s="21">
        <v>1</v>
      </c>
      <c r="B4" s="185" t="s">
        <v>46</v>
      </c>
      <c r="C4" s="139">
        <v>38118</v>
      </c>
      <c r="D4" s="139">
        <v>38182</v>
      </c>
      <c r="E4" s="140">
        <v>-2.893898623058222E-3</v>
      </c>
      <c r="F4" s="140">
        <v>3.0808752011106666E-3</v>
      </c>
      <c r="G4" s="140">
        <v>5.2819265404283833E-2</v>
      </c>
      <c r="H4" s="140">
        <v>6.7730756362873956E-2</v>
      </c>
      <c r="I4" s="140">
        <v>5.835910748787021E-2</v>
      </c>
      <c r="J4" s="141">
        <v>3.3261316452408947</v>
      </c>
      <c r="K4" s="120">
        <v>0.12549544604651164</v>
      </c>
    </row>
    <row r="5" spans="1:11" s="20" customFormat="1" collapsed="1">
      <c r="A5" s="21">
        <v>2</v>
      </c>
      <c r="B5" s="138" t="s">
        <v>52</v>
      </c>
      <c r="C5" s="139">
        <v>38828</v>
      </c>
      <c r="D5" s="139">
        <v>39028</v>
      </c>
      <c r="E5" s="140">
        <v>9.2210245616772823E-3</v>
      </c>
      <c r="F5" s="140">
        <v>1.2776824197390901E-2</v>
      </c>
      <c r="G5" s="140">
        <v>6.4564051328559025E-2</v>
      </c>
      <c r="H5" s="140">
        <v>0.14496240259306648</v>
      </c>
      <c r="I5" s="140">
        <v>0.13587108921469304</v>
      </c>
      <c r="J5" s="141">
        <v>2.8231721074380673</v>
      </c>
      <c r="K5" s="121">
        <v>0.14243221743565915</v>
      </c>
    </row>
    <row r="6" spans="1:11" s="20" customFormat="1" collapsed="1">
      <c r="A6" s="21">
        <v>3</v>
      </c>
      <c r="B6" s="138" t="s">
        <v>58</v>
      </c>
      <c r="C6" s="139">
        <v>38919</v>
      </c>
      <c r="D6" s="139">
        <v>39092</v>
      </c>
      <c r="E6" s="140">
        <v>-2.398515300175319E-2</v>
      </c>
      <c r="F6" s="140">
        <v>9.6884932085281594E-3</v>
      </c>
      <c r="G6" s="140">
        <v>0.15175424640003565</v>
      </c>
      <c r="H6" s="140">
        <v>0.16218742343422665</v>
      </c>
      <c r="I6" s="140">
        <v>0.1804042957129568</v>
      </c>
      <c r="J6" s="141">
        <v>0.89246531409166163</v>
      </c>
      <c r="K6" s="121">
        <v>6.6581974465425686E-2</v>
      </c>
    </row>
    <row r="7" spans="1:11" s="20" customFormat="1" collapsed="1">
      <c r="A7" s="21">
        <v>4</v>
      </c>
      <c r="B7" s="138" t="s">
        <v>60</v>
      </c>
      <c r="C7" s="139">
        <v>38919</v>
      </c>
      <c r="D7" s="139">
        <v>39092</v>
      </c>
      <c r="E7" s="140">
        <v>-3.9664846905071993E-2</v>
      </c>
      <c r="F7" s="140">
        <v>-1.0868118955679074E-2</v>
      </c>
      <c r="G7" s="140">
        <v>0.22838914536063504</v>
      </c>
      <c r="H7" s="140">
        <v>0.12549803827363348</v>
      </c>
      <c r="I7" s="140">
        <v>0.15380985506308953</v>
      </c>
      <c r="J7" s="141">
        <v>-0.45711602961918119</v>
      </c>
      <c r="K7" s="121">
        <v>-5.9862013717920659E-2</v>
      </c>
    </row>
    <row r="8" spans="1:11" s="20" customFormat="1" collapsed="1">
      <c r="A8" s="21">
        <v>5</v>
      </c>
      <c r="B8" s="138" t="s">
        <v>61</v>
      </c>
      <c r="C8" s="139">
        <v>38968</v>
      </c>
      <c r="D8" s="139">
        <v>39140</v>
      </c>
      <c r="E8" s="140">
        <v>3.6272072457947946E-3</v>
      </c>
      <c r="F8" s="140">
        <v>4.1501425361059052E-3</v>
      </c>
      <c r="G8" s="140">
        <v>2.1358816890482135E-3</v>
      </c>
      <c r="H8" s="140">
        <v>-4.0704318576903042E-2</v>
      </c>
      <c r="I8" s="140">
        <v>-4.046874596929928E-2</v>
      </c>
      <c r="J8" s="141">
        <v>-0.1725525827451061</v>
      </c>
      <c r="K8" s="121">
        <v>-1.9211090086280747E-2</v>
      </c>
    </row>
    <row r="9" spans="1:11" s="20" customFormat="1" collapsed="1">
      <c r="A9" s="21">
        <v>6</v>
      </c>
      <c r="B9" s="138" t="s">
        <v>90</v>
      </c>
      <c r="C9" s="139">
        <v>39413</v>
      </c>
      <c r="D9" s="139">
        <v>39589</v>
      </c>
      <c r="E9" s="140">
        <v>1.3822938150357178E-2</v>
      </c>
      <c r="F9" s="140">
        <v>2.8191764169011257E-2</v>
      </c>
      <c r="G9" s="140" t="s">
        <v>95</v>
      </c>
      <c r="H9" s="140">
        <v>0.17317582738491821</v>
      </c>
      <c r="I9" s="140">
        <v>0.15849739820725128</v>
      </c>
      <c r="J9" s="141">
        <v>1.5470014972275754</v>
      </c>
      <c r="K9" s="121">
        <v>0.11577456027323874</v>
      </c>
    </row>
    <row r="10" spans="1:11" s="20" customFormat="1" collapsed="1">
      <c r="A10" s="21">
        <v>7</v>
      </c>
      <c r="B10" s="138" t="s">
        <v>59</v>
      </c>
      <c r="C10" s="139">
        <v>39429</v>
      </c>
      <c r="D10" s="139">
        <v>39618</v>
      </c>
      <c r="E10" s="140">
        <v>-9.6100835928306649E-3</v>
      </c>
      <c r="F10" s="140">
        <v>1.1060495837490691E-2</v>
      </c>
      <c r="G10" s="140">
        <v>-3.3443930136565991E-2</v>
      </c>
      <c r="H10" s="140">
        <v>-4.6133048250581954E-2</v>
      </c>
      <c r="I10" s="140">
        <v>-5.0426807876613799E-2</v>
      </c>
      <c r="J10" s="141">
        <v>-7.1305277486893415E-2</v>
      </c>
      <c r="K10" s="121">
        <v>-8.7113319619365193E-3</v>
      </c>
    </row>
    <row r="11" spans="1:11" s="20" customFormat="1" collapsed="1">
      <c r="A11" s="21">
        <v>8</v>
      </c>
      <c r="B11" s="138" t="s">
        <v>63</v>
      </c>
      <c r="C11" s="139">
        <v>39527</v>
      </c>
      <c r="D11" s="139">
        <v>39715</v>
      </c>
      <c r="E11" s="140">
        <v>8.6189032723960057E-3</v>
      </c>
      <c r="F11" s="140">
        <v>1.747274592212178E-2</v>
      </c>
      <c r="G11" s="140">
        <v>7.1645397735636163E-2</v>
      </c>
      <c r="H11" s="140">
        <v>0.13500821719628364</v>
      </c>
      <c r="I11" s="140">
        <v>0.12291540858113414</v>
      </c>
      <c r="J11" s="141">
        <v>1.8879080357142177</v>
      </c>
      <c r="K11" s="121">
        <v>0.13826627752182663</v>
      </c>
    </row>
    <row r="12" spans="1:11" s="20" customFormat="1">
      <c r="A12" s="21">
        <v>9</v>
      </c>
      <c r="B12" s="138" t="s">
        <v>62</v>
      </c>
      <c r="C12" s="139">
        <v>39560</v>
      </c>
      <c r="D12" s="139">
        <v>39770</v>
      </c>
      <c r="E12" s="140">
        <v>-2.6552064281312959E-2</v>
      </c>
      <c r="F12" s="140">
        <v>3.0461922593724378E-2</v>
      </c>
      <c r="G12" s="140">
        <v>0.17596247529331732</v>
      </c>
      <c r="H12" s="140">
        <v>0.1592835600615321</v>
      </c>
      <c r="I12" s="140" t="s">
        <v>95</v>
      </c>
      <c r="J12" s="141">
        <v>-0.37622803381790215</v>
      </c>
      <c r="K12" s="121">
        <v>-5.7024325689169042E-2</v>
      </c>
    </row>
    <row r="13" spans="1:11" s="20" customFormat="1" collapsed="1">
      <c r="A13" s="21">
        <v>10</v>
      </c>
      <c r="B13" s="138" t="s">
        <v>49</v>
      </c>
      <c r="C13" s="139">
        <v>39884</v>
      </c>
      <c r="D13" s="139">
        <v>40001</v>
      </c>
      <c r="E13" s="140">
        <v>-1.6764636692247703E-2</v>
      </c>
      <c r="F13" s="140">
        <v>6.372888762813167E-3</v>
      </c>
      <c r="G13" s="140">
        <v>4.8030842735834689E-2</v>
      </c>
      <c r="H13" s="140">
        <v>9.0959832641392069E-2</v>
      </c>
      <c r="I13" s="140">
        <v>9.2933611863553534E-2</v>
      </c>
      <c r="J13" s="141">
        <v>-0.22407831914436083</v>
      </c>
      <c r="K13" s="121">
        <v>-3.3678722768711089E-2</v>
      </c>
    </row>
    <row r="14" spans="1:11" s="20" customFormat="1" collapsed="1">
      <c r="A14" s="21">
        <v>11</v>
      </c>
      <c r="B14" s="138" t="s">
        <v>57</v>
      </c>
      <c r="C14" s="139">
        <v>40031</v>
      </c>
      <c r="D14" s="139">
        <v>40129</v>
      </c>
      <c r="E14" s="140">
        <v>-6.1760473902816804E-2</v>
      </c>
      <c r="F14" s="140">
        <v>3.2973650358895101E-2</v>
      </c>
      <c r="G14" s="140" t="s">
        <v>95</v>
      </c>
      <c r="H14" s="140">
        <v>0.18798415104051092</v>
      </c>
      <c r="I14" s="140">
        <v>0.1927002557083044</v>
      </c>
      <c r="J14" s="141">
        <v>-0.71140629311836989</v>
      </c>
      <c r="K14" s="121">
        <v>-0.16151176771859022</v>
      </c>
    </row>
    <row r="15" spans="1:11" s="20" customFormat="1" collapsed="1">
      <c r="A15" s="21">
        <v>12</v>
      </c>
      <c r="B15" s="138" t="s">
        <v>91</v>
      </c>
      <c r="C15" s="139">
        <v>40253</v>
      </c>
      <c r="D15" s="139">
        <v>40366</v>
      </c>
      <c r="E15" s="140">
        <v>-1.3133428415476489E-2</v>
      </c>
      <c r="F15" s="140">
        <v>2.8194920229008602E-2</v>
      </c>
      <c r="G15" s="140" t="s">
        <v>95</v>
      </c>
      <c r="H15" s="140">
        <v>0.38963934905956621</v>
      </c>
      <c r="I15" s="140">
        <v>0.33317150487556724</v>
      </c>
      <c r="J15" s="141">
        <v>-0.16741793173333108</v>
      </c>
      <c r="K15" s="121">
        <v>-2.819895248887716E-2</v>
      </c>
    </row>
    <row r="16" spans="1:11" s="20" customFormat="1" collapsed="1">
      <c r="A16" s="21">
        <v>13</v>
      </c>
      <c r="B16" s="138" t="s">
        <v>48</v>
      </c>
      <c r="C16" s="139">
        <v>40114</v>
      </c>
      <c r="D16" s="139">
        <v>40401</v>
      </c>
      <c r="E16" s="140">
        <v>-2.6144588249008005E-2</v>
      </c>
      <c r="F16" s="140">
        <v>5.1927250050414209E-2</v>
      </c>
      <c r="G16" s="140">
        <v>0.31454177601694622</v>
      </c>
      <c r="H16" s="140">
        <v>0.42306664926108195</v>
      </c>
      <c r="I16" s="140">
        <v>0.45369854637641116</v>
      </c>
      <c r="J16" s="141">
        <v>7.0924629709785858E-2</v>
      </c>
      <c r="K16" s="121">
        <v>1.0919228432467509E-2</v>
      </c>
    </row>
    <row r="17" spans="1:12" s="20" customFormat="1" collapsed="1">
      <c r="A17" s="21">
        <v>14</v>
      </c>
      <c r="B17" s="138" t="s">
        <v>50</v>
      </c>
      <c r="C17" s="139">
        <v>40226</v>
      </c>
      <c r="D17" s="139">
        <v>40430</v>
      </c>
      <c r="E17" s="140">
        <v>9.4074578113969576E-3</v>
      </c>
      <c r="F17" s="140">
        <v>1.3441392029329702E-2</v>
      </c>
      <c r="G17" s="140">
        <v>6.6790624985103797E-2</v>
      </c>
      <c r="H17" s="140">
        <v>0.15223651635673296</v>
      </c>
      <c r="I17" s="140">
        <v>0.14269630858349025</v>
      </c>
      <c r="J17" s="141">
        <v>1.7540061150512196</v>
      </c>
      <c r="K17" s="121">
        <v>0.1765728332948262</v>
      </c>
    </row>
    <row r="18" spans="1:12" s="20" customFormat="1" collapsed="1">
      <c r="A18" s="21">
        <v>15</v>
      </c>
      <c r="B18" s="74" t="s">
        <v>51</v>
      </c>
      <c r="C18" s="139">
        <v>40427</v>
      </c>
      <c r="D18" s="139">
        <v>40543</v>
      </c>
      <c r="E18" s="140">
        <v>7.1797745323405326E-3</v>
      </c>
      <c r="F18" s="140">
        <v>1.2743660148280878E-2</v>
      </c>
      <c r="G18" s="140">
        <v>4.3030875403416546E-2</v>
      </c>
      <c r="H18" s="140">
        <v>0.12611188627085879</v>
      </c>
      <c r="I18" s="140">
        <v>0.12335063645775524</v>
      </c>
      <c r="J18" s="141">
        <v>1.165921547861521</v>
      </c>
      <c r="K18" s="121">
        <v>0.13943920559337419</v>
      </c>
    </row>
    <row r="19" spans="1:12" s="20" customFormat="1" collapsed="1">
      <c r="A19" s="21">
        <v>16</v>
      </c>
      <c r="B19" s="192" t="s">
        <v>55</v>
      </c>
      <c r="C19" s="139">
        <v>40444</v>
      </c>
      <c r="D19" s="139">
        <v>40638</v>
      </c>
      <c r="E19" s="140">
        <v>-1.1656354585389828E-2</v>
      </c>
      <c r="F19" s="140">
        <v>-2.7513335834012276E-2</v>
      </c>
      <c r="G19" s="140">
        <v>2.7098420284602742E-2</v>
      </c>
      <c r="H19" s="140">
        <v>0.12014531760501002</v>
      </c>
      <c r="I19" s="140">
        <v>0.11205682621733959</v>
      </c>
      <c r="J19" s="141">
        <v>0.20093103365384724</v>
      </c>
      <c r="K19" s="121">
        <v>3.2876623872132082E-2</v>
      </c>
    </row>
    <row r="20" spans="1:12" s="20" customFormat="1" collapsed="1">
      <c r="A20" s="21">
        <v>17</v>
      </c>
      <c r="B20" s="74" t="s">
        <v>92</v>
      </c>
      <c r="C20" s="139">
        <v>40427</v>
      </c>
      <c r="D20" s="139">
        <v>40708</v>
      </c>
      <c r="E20" s="140">
        <v>7.8328729532930463E-3</v>
      </c>
      <c r="F20" s="140">
        <v>1.7196618289089916E-2</v>
      </c>
      <c r="G20" s="140">
        <v>4.716318965230859E-2</v>
      </c>
      <c r="H20" s="140">
        <v>0.13414466665425429</v>
      </c>
      <c r="I20" s="140">
        <v>0.1136537987754036</v>
      </c>
      <c r="J20" s="141">
        <v>1.6070409387159326</v>
      </c>
      <c r="K20" s="121">
        <v>0.19151408670749936</v>
      </c>
    </row>
    <row r="21" spans="1:12" s="20" customFormat="1" collapsed="1">
      <c r="A21" s="21">
        <v>18</v>
      </c>
      <c r="B21" s="74" t="s">
        <v>56</v>
      </c>
      <c r="C21" s="139">
        <v>41026</v>
      </c>
      <c r="D21" s="139">
        <v>41242</v>
      </c>
      <c r="E21" s="140">
        <v>-2.3830417025676565E-2</v>
      </c>
      <c r="F21" s="140">
        <v>-1.6847563560045464E-2</v>
      </c>
      <c r="G21" s="140">
        <v>9.6817710434602633E-2</v>
      </c>
      <c r="H21" s="140">
        <v>8.3150126604883079E-2</v>
      </c>
      <c r="I21" s="140">
        <v>9.0657025238378264E-2</v>
      </c>
      <c r="J21" s="141">
        <v>0.44214799560132656</v>
      </c>
      <c r="K21" s="121">
        <v>9.5716185035740642E-2</v>
      </c>
    </row>
    <row r="22" spans="1:12" s="20" customFormat="1" ht="15.75" thickBot="1">
      <c r="A22" s="137"/>
      <c r="B22" s="142" t="s">
        <v>93</v>
      </c>
      <c r="C22" s="143" t="s">
        <v>0</v>
      </c>
      <c r="D22" s="143" t="s">
        <v>0</v>
      </c>
      <c r="E22" s="144">
        <f>AVERAGE(E4:E21)</f>
        <v>-1.0904764819299258E-2</v>
      </c>
      <c r="F22" s="144">
        <f>AVERAGE(F4:F21)</f>
        <v>1.2472479176865472E-2</v>
      </c>
      <c r="G22" s="144">
        <f>AVERAGE(G4:G21)</f>
        <v>9.04866648391843E-2</v>
      </c>
      <c r="H22" s="144">
        <f>AVERAGE(H4:H21)</f>
        <v>0.14380263077629665</v>
      </c>
      <c r="I22" s="144">
        <f>AVERAGE(I4:I21)</f>
        <v>0.13964000673631086</v>
      </c>
      <c r="J22" s="143" t="s">
        <v>0</v>
      </c>
      <c r="K22" s="143" t="s">
        <v>0</v>
      </c>
      <c r="L22" s="145"/>
    </row>
    <row r="23" spans="1:12" s="20" customFormat="1">
      <c r="A23" s="171" t="s">
        <v>94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71"/>
    </row>
    <row r="24" spans="1:12" s="20" customFormat="1" collapsed="1">
      <c r="J24" s="19"/>
    </row>
    <row r="25" spans="1:12" s="20" customFormat="1" collapsed="1">
      <c r="E25" s="109"/>
      <c r="J25" s="19"/>
    </row>
    <row r="26" spans="1:12" s="20" customFormat="1" collapsed="1">
      <c r="E26" s="110"/>
      <c r="J26" s="19"/>
    </row>
    <row r="27" spans="1:12" s="20" customFormat="1">
      <c r="E27" s="109"/>
      <c r="F27" s="109"/>
      <c r="J27" s="19"/>
    </row>
    <row r="28" spans="1:12" s="20" customFormat="1" collapsed="1">
      <c r="E28" s="110"/>
      <c r="I28" s="110"/>
      <c r="J28" s="19"/>
    </row>
    <row r="29" spans="1:12" s="20" customFormat="1" collapsed="1"/>
    <row r="30" spans="1:12" s="20" customFormat="1" collapsed="1"/>
    <row r="31" spans="1:12" s="20" customFormat="1" collapsed="1"/>
    <row r="32" spans="1:12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 collapsed="1"/>
    <row r="38" spans="3:8" s="20" customFormat="1" collapsed="1"/>
    <row r="39" spans="3:8" s="20" customFormat="1" collapsed="1"/>
    <row r="40" spans="3:8" s="20" customFormat="1" collapsed="1"/>
    <row r="41" spans="3:8" s="20" customFormat="1" collapsed="1"/>
    <row r="42" spans="3:8" s="20" customFormat="1"/>
    <row r="43" spans="3:8" s="20" customFormat="1"/>
    <row r="44" spans="3:8" s="28" customFormat="1">
      <c r="C44" s="29"/>
      <c r="D44" s="29"/>
      <c r="E44" s="30"/>
      <c r="F44" s="30"/>
      <c r="G44" s="30"/>
      <c r="H44" s="30"/>
    </row>
    <row r="45" spans="3:8" s="28" customFormat="1">
      <c r="C45" s="29"/>
      <c r="D45" s="29"/>
      <c r="E45" s="30"/>
      <c r="F45" s="30"/>
      <c r="G45" s="30"/>
      <c r="H45" s="30"/>
    </row>
    <row r="46" spans="3:8" s="28" customFormat="1">
      <c r="C46" s="29"/>
      <c r="D46" s="29"/>
      <c r="E46" s="30"/>
      <c r="F46" s="30"/>
      <c r="G46" s="30"/>
      <c r="H46" s="30"/>
    </row>
    <row r="47" spans="3:8" s="28" customFormat="1">
      <c r="C47" s="29"/>
      <c r="D47" s="29"/>
      <c r="E47" s="30"/>
      <c r="F47" s="30"/>
      <c r="G47" s="30"/>
      <c r="H47" s="30"/>
    </row>
    <row r="48" spans="3:8" s="28" customFormat="1">
      <c r="C48" s="29"/>
      <c r="D48" s="29"/>
      <c r="E48" s="30"/>
      <c r="F48" s="30"/>
      <c r="G48" s="30"/>
      <c r="H48" s="30"/>
    </row>
    <row r="49" spans="3:8" s="28" customFormat="1">
      <c r="C49" s="29"/>
      <c r="D49" s="29"/>
      <c r="E49" s="30"/>
      <c r="F49" s="30"/>
      <c r="G49" s="30"/>
      <c r="H49" s="30"/>
    </row>
    <row r="50" spans="3:8" s="28" customFormat="1">
      <c r="C50" s="29"/>
      <c r="D50" s="29"/>
      <c r="E50" s="30"/>
      <c r="F50" s="30"/>
      <c r="G50" s="30"/>
      <c r="H50" s="30"/>
    </row>
    <row r="51" spans="3:8" s="28" customFormat="1">
      <c r="C51" s="29"/>
      <c r="D51" s="29"/>
      <c r="E51" s="30"/>
      <c r="F51" s="30"/>
      <c r="G51" s="30"/>
      <c r="H51" s="30"/>
    </row>
    <row r="52" spans="3:8" s="28" customFormat="1">
      <c r="C52" s="29"/>
      <c r="D52" s="29"/>
      <c r="E52" s="30"/>
      <c r="F52" s="30"/>
      <c r="G52" s="30"/>
      <c r="H52" s="30"/>
    </row>
    <row r="53" spans="3:8" s="28" customFormat="1">
      <c r="C53" s="29"/>
      <c r="D53" s="29"/>
      <c r="E53" s="30"/>
      <c r="F53" s="30"/>
      <c r="G53" s="30"/>
      <c r="H53" s="30"/>
    </row>
    <row r="54" spans="3:8" s="28" customFormat="1">
      <c r="C54" s="29"/>
      <c r="D54" s="29"/>
      <c r="E54" s="30"/>
      <c r="F54" s="30"/>
      <c r="G54" s="30"/>
      <c r="H54" s="30"/>
    </row>
    <row r="55" spans="3:8" s="28" customFormat="1">
      <c r="C55" s="29"/>
      <c r="D55" s="29"/>
      <c r="E55" s="30"/>
      <c r="F55" s="30"/>
      <c r="G55" s="30"/>
      <c r="H55" s="30"/>
    </row>
    <row r="56" spans="3:8" s="28" customFormat="1">
      <c r="C56" s="29"/>
      <c r="D56" s="29"/>
      <c r="E56" s="30"/>
      <c r="F56" s="30"/>
      <c r="G56" s="30"/>
      <c r="H56" s="30"/>
    </row>
    <row r="57" spans="3:8" s="28" customFormat="1">
      <c r="C57" s="29"/>
      <c r="D57" s="29"/>
      <c r="E57" s="30"/>
      <c r="F57" s="30"/>
      <c r="G57" s="30"/>
      <c r="H57" s="30"/>
    </row>
    <row r="58" spans="3:8" s="28" customFormat="1">
      <c r="C58" s="29"/>
      <c r="D58" s="29"/>
      <c r="E58" s="30"/>
      <c r="F58" s="30"/>
      <c r="G58" s="30"/>
      <c r="H58" s="30"/>
    </row>
    <row r="59" spans="3:8" s="28" customFormat="1">
      <c r="C59" s="29"/>
      <c r="D59" s="29"/>
      <c r="E59" s="30"/>
      <c r="F59" s="30"/>
      <c r="G59" s="30"/>
      <c r="H59" s="30"/>
    </row>
    <row r="60" spans="3:8" s="28" customFormat="1">
      <c r="C60" s="29"/>
      <c r="D60" s="29"/>
      <c r="E60" s="30"/>
      <c r="F60" s="30"/>
      <c r="G60" s="30"/>
      <c r="H60" s="30"/>
    </row>
    <row r="61" spans="3:8" s="28" customFormat="1">
      <c r="C61" s="29"/>
      <c r="D61" s="29"/>
      <c r="E61" s="30"/>
      <c r="F61" s="30"/>
      <c r="G61" s="30"/>
      <c r="H61" s="30"/>
    </row>
    <row r="62" spans="3:8" s="28" customFormat="1">
      <c r="C62" s="29"/>
      <c r="D62" s="29"/>
      <c r="E62" s="30"/>
      <c r="F62" s="30"/>
      <c r="G62" s="30"/>
      <c r="H62" s="30"/>
    </row>
    <row r="63" spans="3:8" s="28" customFormat="1">
      <c r="C63" s="29"/>
      <c r="D63" s="29"/>
      <c r="E63" s="30"/>
      <c r="F63" s="30"/>
      <c r="G63" s="30"/>
      <c r="H63" s="30"/>
    </row>
  </sheetData>
  <mergeCells count="4">
    <mergeCell ref="A1:I1"/>
    <mergeCell ref="A2:A3"/>
    <mergeCell ref="E2:K2"/>
    <mergeCell ref="A23:K23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68"/>
  <sheetViews>
    <sheetView zoomScale="85" workbookViewId="0">
      <selection activeCell="G75" sqref="G75"/>
    </sheetView>
  </sheetViews>
  <sheetFormatPr defaultRowHeight="14.25"/>
  <cols>
    <col min="1" max="1" width="3.85546875" style="28" customWidth="1"/>
    <col min="2" max="2" width="61.85546875" style="28" bestFit="1" customWidth="1"/>
    <col min="3" max="3" width="24.7109375" style="28" customWidth="1"/>
    <col min="4" max="4" width="24.7109375" style="40" customWidth="1"/>
    <col min="5" max="7" width="24.7109375" style="28" customWidth="1"/>
    <col min="8" max="16384" width="9.140625" style="28"/>
  </cols>
  <sheetData>
    <row r="1" spans="1:8" ht="16.5" thickBot="1">
      <c r="A1" s="172" t="s">
        <v>96</v>
      </c>
      <c r="B1" s="172"/>
      <c r="C1" s="172"/>
      <c r="D1" s="172"/>
      <c r="E1" s="172"/>
      <c r="F1" s="172"/>
      <c r="G1" s="172"/>
    </row>
    <row r="2" spans="1:8" ht="15.75" customHeight="1" thickBot="1">
      <c r="A2" s="193" t="s">
        <v>97</v>
      </c>
      <c r="B2" s="92"/>
      <c r="C2" s="173" t="s">
        <v>98</v>
      </c>
      <c r="D2" s="174"/>
      <c r="E2" s="173" t="s">
        <v>99</v>
      </c>
      <c r="F2" s="174"/>
      <c r="G2" s="93"/>
    </row>
    <row r="3" spans="1:8" ht="45.75" thickBot="1">
      <c r="A3" s="194"/>
      <c r="B3" s="195" t="s">
        <v>80</v>
      </c>
      <c r="C3" s="41" t="s">
        <v>100</v>
      </c>
      <c r="D3" s="34" t="s">
        <v>101</v>
      </c>
      <c r="E3" s="34" t="s">
        <v>102</v>
      </c>
      <c r="F3" s="34" t="s">
        <v>101</v>
      </c>
      <c r="G3" s="196" t="s">
        <v>103</v>
      </c>
    </row>
    <row r="4" spans="1:8" ht="15" customHeight="1">
      <c r="A4" s="21">
        <v>1</v>
      </c>
      <c r="B4" s="36" t="s">
        <v>48</v>
      </c>
      <c r="C4" s="37">
        <v>-111.8325044999998</v>
      </c>
      <c r="D4" s="98">
        <v>-2.5896598584699056E-2</v>
      </c>
      <c r="E4" s="38">
        <v>1</v>
      </c>
      <c r="F4" s="98">
        <v>2.5464731347084286E-4</v>
      </c>
      <c r="G4" s="39">
        <v>1.067686363126896</v>
      </c>
      <c r="H4" s="53"/>
    </row>
    <row r="5" spans="1:8" ht="14.25" customHeight="1">
      <c r="A5" s="21">
        <v>2</v>
      </c>
      <c r="B5" s="197" t="s">
        <v>92</v>
      </c>
      <c r="C5" s="37">
        <v>41.658490000000221</v>
      </c>
      <c r="D5" s="98">
        <v>7.8328729532954298E-3</v>
      </c>
      <c r="E5" s="38">
        <v>0</v>
      </c>
      <c r="F5" s="98">
        <v>0</v>
      </c>
      <c r="G5" s="39">
        <v>0</v>
      </c>
      <c r="H5" s="53"/>
    </row>
    <row r="6" spans="1:8">
      <c r="A6" s="21">
        <v>3</v>
      </c>
      <c r="B6" s="36" t="s">
        <v>53</v>
      </c>
      <c r="C6" s="37">
        <v>37.574629999999893</v>
      </c>
      <c r="D6" s="98">
        <v>1.3822938150334448E-2</v>
      </c>
      <c r="E6" s="38">
        <v>0</v>
      </c>
      <c r="F6" s="98">
        <v>0</v>
      </c>
      <c r="G6" s="39">
        <v>0</v>
      </c>
    </row>
    <row r="7" spans="1:8">
      <c r="A7" s="21">
        <v>4</v>
      </c>
      <c r="B7" s="36" t="s">
        <v>50</v>
      </c>
      <c r="C7" s="37">
        <v>32.571089999999849</v>
      </c>
      <c r="D7" s="98">
        <v>9.4074578113970339E-3</v>
      </c>
      <c r="E7" s="38">
        <v>0</v>
      </c>
      <c r="F7" s="98">
        <v>0</v>
      </c>
      <c r="G7" s="39">
        <v>0</v>
      </c>
    </row>
    <row r="8" spans="1:8">
      <c r="A8" s="21">
        <v>5</v>
      </c>
      <c r="B8" s="36" t="s">
        <v>104</v>
      </c>
      <c r="C8" s="37">
        <v>25.360240000000225</v>
      </c>
      <c r="D8" s="98">
        <v>9.2210245616864087E-3</v>
      </c>
      <c r="E8" s="38">
        <v>0</v>
      </c>
      <c r="F8" s="98">
        <v>0</v>
      </c>
      <c r="G8" s="39">
        <v>0</v>
      </c>
    </row>
    <row r="9" spans="1:8" ht="15">
      <c r="A9" s="21">
        <v>6</v>
      </c>
      <c r="B9" s="198" t="s">
        <v>105</v>
      </c>
      <c r="C9" s="37">
        <v>22.743080000000074</v>
      </c>
      <c r="D9" s="98">
        <v>7.1797745323222114E-3</v>
      </c>
      <c r="E9" s="38">
        <v>0</v>
      </c>
      <c r="F9" s="98">
        <v>0</v>
      </c>
      <c r="G9" s="39">
        <v>0</v>
      </c>
    </row>
    <row r="10" spans="1:8">
      <c r="A10" s="21">
        <v>7</v>
      </c>
      <c r="B10" s="36" t="s">
        <v>61</v>
      </c>
      <c r="C10" s="37">
        <v>2.669</v>
      </c>
      <c r="D10" s="98">
        <v>3.6272072457966061E-3</v>
      </c>
      <c r="E10" s="38">
        <v>0</v>
      </c>
      <c r="F10" s="98">
        <v>0</v>
      </c>
      <c r="G10" s="39">
        <v>0</v>
      </c>
    </row>
    <row r="11" spans="1:8">
      <c r="A11" s="21">
        <v>8</v>
      </c>
      <c r="B11" s="36" t="s">
        <v>59</v>
      </c>
      <c r="C11" s="37">
        <v>-8.605920000000042</v>
      </c>
      <c r="D11" s="98">
        <v>-9.6100835928709556E-3</v>
      </c>
      <c r="E11" s="38">
        <v>0</v>
      </c>
      <c r="F11" s="98">
        <v>0</v>
      </c>
      <c r="G11" s="39">
        <v>0</v>
      </c>
    </row>
    <row r="12" spans="1:8">
      <c r="A12" s="21">
        <v>9</v>
      </c>
      <c r="B12" s="185" t="s">
        <v>58</v>
      </c>
      <c r="C12" s="37">
        <v>-27.392349999999858</v>
      </c>
      <c r="D12" s="98">
        <v>-2.3985153001728113E-2</v>
      </c>
      <c r="E12" s="38">
        <v>0</v>
      </c>
      <c r="F12" s="98">
        <v>0</v>
      </c>
      <c r="G12" s="39">
        <v>0</v>
      </c>
    </row>
    <row r="13" spans="1:8">
      <c r="A13" s="21">
        <v>10</v>
      </c>
      <c r="B13" s="36" t="s">
        <v>60</v>
      </c>
      <c r="C13" s="37">
        <v>-31.795540000000038</v>
      </c>
      <c r="D13" s="98">
        <v>-3.9664846905086128E-2</v>
      </c>
      <c r="E13" s="38">
        <v>0</v>
      </c>
      <c r="F13" s="98">
        <v>0</v>
      </c>
      <c r="G13" s="39">
        <v>0</v>
      </c>
    </row>
    <row r="14" spans="1:8">
      <c r="A14" s="21">
        <v>11</v>
      </c>
      <c r="B14" s="36" t="s">
        <v>62</v>
      </c>
      <c r="C14" s="37">
        <v>-23.358479999999982</v>
      </c>
      <c r="D14" s="98">
        <v>-3.7174023196540278E-2</v>
      </c>
      <c r="E14" s="38">
        <v>-107</v>
      </c>
      <c r="F14" s="98">
        <v>-1.0911686722414849E-2</v>
      </c>
      <c r="G14" s="39">
        <v>-6.7940732439322726</v>
      </c>
    </row>
    <row r="15" spans="1:8">
      <c r="A15" s="21">
        <v>12</v>
      </c>
      <c r="B15" s="199" t="s">
        <v>49</v>
      </c>
      <c r="C15" s="37">
        <v>-70.864859999999865</v>
      </c>
      <c r="D15" s="98">
        <v>-1.9546974463858207E-2</v>
      </c>
      <c r="E15" s="38">
        <v>-13</v>
      </c>
      <c r="F15" s="98">
        <v>-2.8297779712668698E-3</v>
      </c>
      <c r="G15" s="39">
        <v>-10.103391615150027</v>
      </c>
    </row>
    <row r="16" spans="1:8" ht="13.5" customHeight="1">
      <c r="A16" s="21">
        <v>13</v>
      </c>
      <c r="B16" s="74" t="s">
        <v>56</v>
      </c>
      <c r="C16" s="37">
        <v>-51.024210000000195</v>
      </c>
      <c r="D16" s="98">
        <v>-3.416178649928741E-2</v>
      </c>
      <c r="E16" s="38">
        <v>-107</v>
      </c>
      <c r="F16" s="98">
        <v>-1.0583580613254203E-2</v>
      </c>
      <c r="G16" s="39">
        <v>-15.226868973087175</v>
      </c>
    </row>
    <row r="17" spans="1:8">
      <c r="A17" s="21">
        <v>14</v>
      </c>
      <c r="B17" s="74" t="s">
        <v>46</v>
      </c>
      <c r="C17" s="37">
        <v>-84.158710000000895</v>
      </c>
      <c r="D17" s="98">
        <v>-3.8682370209213559E-3</v>
      </c>
      <c r="E17" s="38">
        <v>-49</v>
      </c>
      <c r="F17" s="98">
        <v>-9.771662179678931E-4</v>
      </c>
      <c r="G17" s="39">
        <v>-21.193803442016989</v>
      </c>
    </row>
    <row r="18" spans="1:8">
      <c r="A18" s="21">
        <v>15</v>
      </c>
      <c r="B18" s="36" t="s">
        <v>91</v>
      </c>
      <c r="C18" s="37">
        <v>-107.75564000000014</v>
      </c>
      <c r="D18" s="98">
        <v>-4.3846515523804218E-2</v>
      </c>
      <c r="E18" s="38">
        <v>-90657</v>
      </c>
      <c r="F18" s="98">
        <v>-3.1121823347426615E-2</v>
      </c>
      <c r="G18" s="39">
        <v>-75.643882022887809</v>
      </c>
    </row>
    <row r="19" spans="1:8">
      <c r="A19" s="21">
        <v>16</v>
      </c>
      <c r="B19" s="36" t="s">
        <v>55</v>
      </c>
      <c r="C19" s="37">
        <v>-110.02333000000007</v>
      </c>
      <c r="D19" s="98">
        <v>-6.8389071391666084E-2</v>
      </c>
      <c r="E19" s="38">
        <v>-76</v>
      </c>
      <c r="F19" s="98">
        <v>-5.7401812688821753E-2</v>
      </c>
      <c r="G19" s="39">
        <v>-89.917874837570224</v>
      </c>
    </row>
    <row r="20" spans="1:8">
      <c r="A20" s="21">
        <v>17</v>
      </c>
      <c r="B20" s="36" t="s">
        <v>57</v>
      </c>
      <c r="C20" s="37">
        <v>-204.90629000000007</v>
      </c>
      <c r="D20" s="98">
        <v>-0.14934772615409489</v>
      </c>
      <c r="E20" s="38">
        <v>-4164</v>
      </c>
      <c r="F20" s="98">
        <v>-9.335276314314539E-2</v>
      </c>
      <c r="G20" s="39">
        <v>-128.08074718977687</v>
      </c>
    </row>
    <row r="21" spans="1:8">
      <c r="A21" s="21">
        <v>18</v>
      </c>
      <c r="B21" s="36" t="s">
        <v>63</v>
      </c>
      <c r="C21" s="37">
        <v>-164.78469000000001</v>
      </c>
      <c r="D21" s="98">
        <v>-0.25353314647681424</v>
      </c>
      <c r="E21" s="38">
        <v>-59</v>
      </c>
      <c r="F21" s="98">
        <v>-0.25991189427312777</v>
      </c>
      <c r="G21" s="39">
        <v>-168.95436493392074</v>
      </c>
    </row>
    <row r="22" spans="1:8" ht="15.75" thickBot="1">
      <c r="A22" s="91"/>
      <c r="B22" s="94" t="s">
        <v>64</v>
      </c>
      <c r="C22" s="95">
        <v>-833.9259945000008</v>
      </c>
      <c r="D22" s="99">
        <v>-1.4526130699774386E-2</v>
      </c>
      <c r="E22" s="96">
        <v>-95231</v>
      </c>
      <c r="F22" s="99">
        <v>-3.1263326497254024E-2</v>
      </c>
      <c r="G22" s="97">
        <v>-514.84731989521515</v>
      </c>
      <c r="H22" s="53"/>
    </row>
    <row r="23" spans="1:8">
      <c r="B23" s="68"/>
      <c r="C23" s="69"/>
      <c r="D23" s="70"/>
      <c r="E23" s="71"/>
      <c r="F23" s="70"/>
      <c r="G23" s="69"/>
      <c r="H23" s="53"/>
    </row>
    <row r="42" spans="2:5" ht="15">
      <c r="B42" s="60"/>
      <c r="C42" s="61"/>
      <c r="D42" s="62"/>
      <c r="E42" s="63"/>
    </row>
    <row r="43" spans="2:5" ht="15">
      <c r="B43" s="60"/>
      <c r="C43" s="61"/>
      <c r="D43" s="62"/>
      <c r="E43" s="63"/>
    </row>
    <row r="44" spans="2:5" ht="15">
      <c r="B44" s="60"/>
      <c r="C44" s="61"/>
      <c r="D44" s="62"/>
      <c r="E44" s="63"/>
    </row>
    <row r="45" spans="2:5" ht="15">
      <c r="B45" s="60"/>
      <c r="C45" s="61"/>
      <c r="D45" s="62"/>
      <c r="E45" s="63"/>
    </row>
    <row r="46" spans="2:5" ht="15">
      <c r="B46" s="60"/>
      <c r="C46" s="61"/>
      <c r="D46" s="62"/>
      <c r="E46" s="63"/>
    </row>
    <row r="47" spans="2:5" ht="15">
      <c r="B47" s="60"/>
      <c r="C47" s="61"/>
      <c r="D47" s="62"/>
      <c r="E47" s="63"/>
    </row>
    <row r="48" spans="2:5" ht="15.75" thickBot="1">
      <c r="B48" s="82"/>
      <c r="C48" s="82"/>
      <c r="D48" s="82"/>
      <c r="E48" s="82"/>
    </row>
    <row r="51" spans="2:6" ht="14.25" customHeight="1"/>
    <row r="52" spans="2:6">
      <c r="F52" s="53"/>
    </row>
    <row r="54" spans="2:6">
      <c r="F54"/>
    </row>
    <row r="55" spans="2:6">
      <c r="F55"/>
    </row>
    <row r="56" spans="2:6" ht="30.75" thickBot="1">
      <c r="B56" s="41" t="s">
        <v>80</v>
      </c>
      <c r="C56" s="34" t="s">
        <v>106</v>
      </c>
      <c r="D56" s="34" t="s">
        <v>107</v>
      </c>
      <c r="E56" s="35" t="s">
        <v>108</v>
      </c>
      <c r="F56"/>
    </row>
    <row r="57" spans="2:6">
      <c r="B57" s="36" t="str">
        <f t="shared" ref="B57:D61" si="0">B4</f>
        <v>Sofiivskyi</v>
      </c>
      <c r="C57" s="37">
        <f t="shared" si="0"/>
        <v>-111.8325044999998</v>
      </c>
      <c r="D57" s="98">
        <f t="shared" si="0"/>
        <v>-2.5896598584699056E-2</v>
      </c>
      <c r="E57" s="39">
        <f>G4</f>
        <v>1.067686363126896</v>
      </c>
    </row>
    <row r="58" spans="2:6">
      <c r="B58" s="36" t="str">
        <f t="shared" si="0"/>
        <v xml:space="preserve">UNIVER.UA/Myhailo Hrushevskyi: Fond Derzhavnykh Paperiv   </v>
      </c>
      <c r="C58" s="37">
        <f t="shared" si="0"/>
        <v>41.658490000000221</v>
      </c>
      <c r="D58" s="98">
        <f t="shared" si="0"/>
        <v>7.8328729532954298E-3</v>
      </c>
      <c r="E58" s="39">
        <f>G5</f>
        <v>0</v>
      </c>
    </row>
    <row r="59" spans="2:6">
      <c r="B59" s="36" t="str">
        <f t="shared" si="0"/>
        <v>ОТP Klasychnyi</v>
      </c>
      <c r="C59" s="37">
        <f t="shared" si="0"/>
        <v>37.574629999999893</v>
      </c>
      <c r="D59" s="98">
        <f t="shared" si="0"/>
        <v>1.3822938150334448E-2</v>
      </c>
      <c r="E59" s="39">
        <f>G6</f>
        <v>0</v>
      </c>
    </row>
    <row r="60" spans="2:6">
      <c r="B60" s="36" t="str">
        <f t="shared" si="0"/>
        <v>Altus – Depozyt</v>
      </c>
      <c r="C60" s="37">
        <f t="shared" si="0"/>
        <v>32.571089999999849</v>
      </c>
      <c r="D60" s="98">
        <f t="shared" si="0"/>
        <v>9.4074578113970339E-3</v>
      </c>
      <c r="E60" s="39">
        <f>G7</f>
        <v>0</v>
      </c>
    </row>
    <row r="61" spans="2:6">
      <c r="B61" s="155" t="str">
        <f t="shared" si="0"/>
        <v>Altus-Zbalansovanyi</v>
      </c>
      <c r="C61" s="156">
        <f t="shared" si="0"/>
        <v>25.360240000000225</v>
      </c>
      <c r="D61" s="157">
        <f t="shared" si="0"/>
        <v>9.2210245616864087E-3</v>
      </c>
      <c r="E61" s="158">
        <f>G8</f>
        <v>0</v>
      </c>
    </row>
    <row r="62" spans="2:6">
      <c r="B62" s="122" t="str">
        <f t="shared" ref="B62:D65" si="1">B17</f>
        <v>KINTO-Klasychnyi</v>
      </c>
      <c r="C62" s="37">
        <f t="shared" si="1"/>
        <v>-84.158710000000895</v>
      </c>
      <c r="D62" s="98">
        <f t="shared" si="1"/>
        <v>-3.8682370209213559E-3</v>
      </c>
      <c r="E62" s="39">
        <f>G17</f>
        <v>-21.193803442016989</v>
      </c>
    </row>
    <row r="63" spans="2:6">
      <c r="B63" s="122" t="str">
        <f t="shared" si="1"/>
        <v>ОТP Fond Aktsii</v>
      </c>
      <c r="C63" s="37">
        <f t="shared" si="1"/>
        <v>-107.75564000000014</v>
      </c>
      <c r="D63" s="98">
        <f t="shared" si="1"/>
        <v>-4.3846515523804218E-2</v>
      </c>
      <c r="E63" s="39">
        <f>G18</f>
        <v>-75.643882022887809</v>
      </c>
    </row>
    <row r="64" spans="2:6">
      <c r="B64" s="122" t="str">
        <f t="shared" si="1"/>
        <v>VSI</v>
      </c>
      <c r="C64" s="37">
        <f t="shared" si="1"/>
        <v>-110.02333000000007</v>
      </c>
      <c r="D64" s="98">
        <f t="shared" si="1"/>
        <v>-6.8389071391666084E-2</v>
      </c>
      <c r="E64" s="39">
        <f>G19</f>
        <v>-89.917874837570224</v>
      </c>
    </row>
    <row r="65" spans="2:5">
      <c r="B65" s="122" t="str">
        <f t="shared" si="1"/>
        <v>Аrgentum</v>
      </c>
      <c r="C65" s="37">
        <f t="shared" si="1"/>
        <v>-204.90629000000007</v>
      </c>
      <c r="D65" s="98">
        <f t="shared" si="1"/>
        <v>-0.14934772615409489</v>
      </c>
      <c r="E65" s="39">
        <f>G20</f>
        <v>-128.08074718977687</v>
      </c>
    </row>
    <row r="66" spans="2:5">
      <c r="B66" s="122" t="str">
        <f>B21</f>
        <v>Altus-Stratehichnyi</v>
      </c>
      <c r="C66" s="37">
        <f>C21</f>
        <v>-164.78469000000001</v>
      </c>
      <c r="D66" s="98">
        <f>D21</f>
        <v>-0.25353314647681424</v>
      </c>
      <c r="E66" s="39">
        <f>G21</f>
        <v>-168.95436493392074</v>
      </c>
    </row>
    <row r="67" spans="2:5">
      <c r="B67" s="129" t="s">
        <v>66</v>
      </c>
      <c r="C67" s="130">
        <f>C22-SUM(C57:C66)</f>
        <v>-187.62927999999999</v>
      </c>
      <c r="D67" s="131"/>
      <c r="E67" s="130">
        <f>G22-SUM(E57:E66)</f>
        <v>-32.124333832169441</v>
      </c>
    </row>
    <row r="68" spans="2:5" ht="15">
      <c r="B68" s="127" t="s">
        <v>64</v>
      </c>
      <c r="C68" s="128">
        <f>SUM(C57:C67)</f>
        <v>-833.9259945000008</v>
      </c>
      <c r="D68" s="128"/>
      <c r="E68" s="128">
        <f>SUM(E57:E67)</f>
        <v>-514.84731989521515</v>
      </c>
    </row>
  </sheetData>
  <mergeCells count="4"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08"/>
  <sheetViews>
    <sheetView zoomScale="80" workbookViewId="0">
      <selection activeCell="A20" sqref="A20:A26"/>
    </sheetView>
  </sheetViews>
  <sheetFormatPr defaultRowHeight="12.75"/>
  <cols>
    <col min="1" max="1" width="61.7109375" bestFit="1" customWidth="1"/>
    <col min="2" max="2" width="12.7109375" customWidth="1"/>
    <col min="3" max="3" width="2.7109375" customWidth="1"/>
  </cols>
  <sheetData>
    <row r="1" spans="1:3" ht="15.75" thickBot="1">
      <c r="A1" s="66" t="s">
        <v>80</v>
      </c>
      <c r="B1" s="67" t="s">
        <v>109</v>
      </c>
      <c r="C1" s="10"/>
    </row>
    <row r="2" spans="1:3" ht="14.25">
      <c r="A2" s="200" t="s">
        <v>57</v>
      </c>
      <c r="B2" s="140">
        <v>-6.1760473902816804E-2</v>
      </c>
      <c r="C2" s="10"/>
    </row>
    <row r="3" spans="1:3" ht="14.25">
      <c r="A3" s="36" t="s">
        <v>60</v>
      </c>
      <c r="B3" s="140">
        <v>-3.9664846905071993E-2</v>
      </c>
      <c r="C3" s="10"/>
    </row>
    <row r="4" spans="1:3" ht="14.25">
      <c r="A4" s="36" t="s">
        <v>62</v>
      </c>
      <c r="B4" s="140">
        <v>-2.6552064281312959E-2</v>
      </c>
      <c r="C4" s="10"/>
    </row>
    <row r="5" spans="1:3" ht="14.25">
      <c r="A5" s="36" t="s">
        <v>48</v>
      </c>
      <c r="B5" s="140">
        <v>-2.6144588249008005E-2</v>
      </c>
      <c r="C5" s="10"/>
    </row>
    <row r="6" spans="1:3" ht="14.25">
      <c r="A6" s="185" t="s">
        <v>58</v>
      </c>
      <c r="B6" s="140">
        <v>-2.398515300175319E-2</v>
      </c>
      <c r="C6" s="10"/>
    </row>
    <row r="7" spans="1:3" ht="14.25">
      <c r="A7" s="201" t="s">
        <v>110</v>
      </c>
      <c r="B7" s="140">
        <v>-2.3830417025676565E-2</v>
      </c>
      <c r="C7" s="10"/>
    </row>
    <row r="8" spans="1:3" ht="14.25">
      <c r="A8" s="199" t="s">
        <v>49</v>
      </c>
      <c r="B8" s="140">
        <v>-1.6764636692247703E-2</v>
      </c>
      <c r="C8" s="10"/>
    </row>
    <row r="9" spans="1:3" ht="14.25">
      <c r="A9" s="200" t="s">
        <v>91</v>
      </c>
      <c r="B9" s="140">
        <v>-1.3133428415476489E-2</v>
      </c>
      <c r="C9" s="10"/>
    </row>
    <row r="10" spans="1:3" ht="14.25">
      <c r="A10" s="185" t="s">
        <v>55</v>
      </c>
      <c r="B10" s="140">
        <v>-1.1656354585389828E-2</v>
      </c>
      <c r="C10" s="10"/>
    </row>
    <row r="11" spans="1:3" ht="14.25">
      <c r="A11" s="201" t="s">
        <v>111</v>
      </c>
      <c r="B11" s="140">
        <v>-9.6100835928306649E-3</v>
      </c>
      <c r="C11" s="10"/>
    </row>
    <row r="12" spans="1:3" ht="14.25">
      <c r="A12" s="200" t="s">
        <v>113</v>
      </c>
      <c r="B12" s="140">
        <v>-2.893898623058222E-3</v>
      </c>
      <c r="C12" s="10"/>
    </row>
    <row r="13" spans="1:3" ht="14.25">
      <c r="A13" s="138" t="s">
        <v>61</v>
      </c>
      <c r="B13" s="140">
        <v>3.6272072457947946E-3</v>
      </c>
      <c r="C13" s="10"/>
    </row>
    <row r="14" spans="1:3" ht="15">
      <c r="A14" s="198" t="s">
        <v>105</v>
      </c>
      <c r="B14" s="140">
        <v>7.1797745323405326E-3</v>
      </c>
      <c r="C14" s="10"/>
    </row>
    <row r="15" spans="1:3" ht="14.25">
      <c r="A15" s="197" t="s">
        <v>92</v>
      </c>
      <c r="B15" s="140">
        <v>7.8328729532930463E-3</v>
      </c>
      <c r="C15" s="10"/>
    </row>
    <row r="16" spans="1:3" ht="14.25">
      <c r="A16" s="36" t="s">
        <v>63</v>
      </c>
      <c r="B16" s="140">
        <v>8.6189032723960057E-3</v>
      </c>
      <c r="C16" s="10"/>
    </row>
    <row r="17" spans="1:3" ht="14.25">
      <c r="A17" s="202" t="s">
        <v>52</v>
      </c>
      <c r="B17" s="140">
        <v>9.2210245616772823E-3</v>
      </c>
      <c r="C17" s="10"/>
    </row>
    <row r="18" spans="1:3" ht="14.25">
      <c r="A18" s="36" t="s">
        <v>50</v>
      </c>
      <c r="B18" s="140">
        <v>9.4074578113969576E-3</v>
      </c>
      <c r="C18" s="10"/>
    </row>
    <row r="19" spans="1:3" ht="14.25">
      <c r="A19" s="200" t="s">
        <v>112</v>
      </c>
      <c r="B19" s="140">
        <v>1.3822938150357178E-2</v>
      </c>
      <c r="C19" s="10"/>
    </row>
    <row r="20" spans="1:3" ht="14.25">
      <c r="A20" s="203" t="s">
        <v>114</v>
      </c>
      <c r="B20" s="135">
        <v>-1.0904764819299299E-2</v>
      </c>
      <c r="C20" s="10"/>
    </row>
    <row r="21" spans="1:3" ht="14.25">
      <c r="A21" s="138" t="s">
        <v>16</v>
      </c>
      <c r="B21" s="135">
        <v>-4.7428780217578237E-2</v>
      </c>
      <c r="C21" s="10"/>
    </row>
    <row r="22" spans="1:3" ht="14.25">
      <c r="A22" s="138" t="s">
        <v>15</v>
      </c>
      <c r="B22" s="135">
        <v>4.4180953100219078E-3</v>
      </c>
      <c r="C22" s="58"/>
    </row>
    <row r="23" spans="1:3" ht="14.25">
      <c r="A23" s="138" t="s">
        <v>115</v>
      </c>
      <c r="B23" s="135">
        <v>-2.4554811327353487E-2</v>
      </c>
      <c r="C23" s="9"/>
    </row>
    <row r="24" spans="1:3" ht="14.25">
      <c r="A24" s="138" t="s">
        <v>116</v>
      </c>
      <c r="B24" s="135">
        <v>9.8332111474890294E-3</v>
      </c>
      <c r="C24" s="77"/>
    </row>
    <row r="25" spans="1:3" ht="14.25">
      <c r="A25" s="138" t="s">
        <v>117</v>
      </c>
      <c r="B25" s="135">
        <v>1.5616438356164383E-2</v>
      </c>
      <c r="C25" s="10"/>
    </row>
    <row r="26" spans="1:3" ht="15" thickBot="1">
      <c r="A26" s="204" t="s">
        <v>118</v>
      </c>
      <c r="B26" s="136">
        <v>-5.7091721680272767E-2</v>
      </c>
      <c r="C26" s="10"/>
    </row>
    <row r="27" spans="1:3">
      <c r="B27" s="10"/>
      <c r="C27" s="10"/>
    </row>
    <row r="28" spans="1:3">
      <c r="C28" s="10"/>
    </row>
    <row r="29" spans="1:3">
      <c r="B29" s="10"/>
      <c r="C29" s="10"/>
    </row>
    <row r="30" spans="1:3">
      <c r="C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6"/>
  <sheetViews>
    <sheetView zoomScale="85" workbookViewId="0">
      <selection activeCell="I4" sqref="I4:I5"/>
    </sheetView>
  </sheetViews>
  <sheetFormatPr defaultRowHeight="14.25"/>
  <cols>
    <col min="1" max="1" width="4.7109375" style="30" customWidth="1"/>
    <col min="2" max="2" width="32.85546875" style="28" bestFit="1" customWidth="1"/>
    <col min="3" max="4" width="12.7109375" style="30" customWidth="1"/>
    <col min="5" max="5" width="16.7109375" style="40" customWidth="1"/>
    <col min="6" max="6" width="14.7109375" style="45" customWidth="1"/>
    <col min="7" max="7" width="14.7109375" style="40" customWidth="1"/>
    <col min="8" max="8" width="12.7109375" style="45" customWidth="1"/>
    <col min="9" max="9" width="39.140625" style="28" bestFit="1" customWidth="1"/>
    <col min="10" max="10" width="34.7109375" style="28" customWidth="1"/>
    <col min="11" max="20" width="4.7109375" style="28" customWidth="1"/>
    <col min="21" max="16384" width="9.140625" style="28"/>
  </cols>
  <sheetData>
    <row r="1" spans="1:13" s="42" customFormat="1" ht="16.5" thickBot="1">
      <c r="A1" s="163" t="s">
        <v>119</v>
      </c>
      <c r="B1" s="163"/>
      <c r="C1" s="163"/>
      <c r="D1" s="163"/>
      <c r="E1" s="163"/>
      <c r="F1" s="163"/>
      <c r="G1" s="163"/>
      <c r="H1" s="163"/>
      <c r="I1" s="163"/>
      <c r="J1" s="163"/>
      <c r="K1" s="13"/>
      <c r="L1" s="14"/>
      <c r="M1" s="14"/>
    </row>
    <row r="2" spans="1:13" ht="45.75" thickBot="1">
      <c r="A2" s="15" t="s">
        <v>97</v>
      </c>
      <c r="B2" s="15" t="s">
        <v>80</v>
      </c>
      <c r="C2" s="43" t="s">
        <v>120</v>
      </c>
      <c r="D2" s="43" t="s">
        <v>121</v>
      </c>
      <c r="E2" s="43" t="s">
        <v>40</v>
      </c>
      <c r="F2" s="43" t="s">
        <v>41</v>
      </c>
      <c r="G2" s="43" t="s">
        <v>42</v>
      </c>
      <c r="H2" s="43" t="s">
        <v>43</v>
      </c>
      <c r="I2" s="17" t="s">
        <v>44</v>
      </c>
      <c r="J2" s="18" t="s">
        <v>45</v>
      </c>
    </row>
    <row r="3" spans="1:13" ht="28.5">
      <c r="A3" s="21">
        <v>1</v>
      </c>
      <c r="B3" s="86" t="s">
        <v>122</v>
      </c>
      <c r="C3" s="206" t="s">
        <v>125</v>
      </c>
      <c r="D3" s="207" t="s">
        <v>126</v>
      </c>
      <c r="E3" s="87">
        <v>1295529.6000000001</v>
      </c>
      <c r="F3" s="88">
        <v>783</v>
      </c>
      <c r="G3" s="87">
        <v>1654.5716475095787</v>
      </c>
      <c r="H3" s="52">
        <v>1000</v>
      </c>
      <c r="I3" s="185" t="s">
        <v>128</v>
      </c>
      <c r="J3" s="159" t="s">
        <v>11</v>
      </c>
    </row>
    <row r="4" spans="1:13" ht="14.25" customHeight="1">
      <c r="A4" s="21">
        <v>2</v>
      </c>
      <c r="B4" s="86" t="s">
        <v>123</v>
      </c>
      <c r="C4" s="206" t="s">
        <v>125</v>
      </c>
      <c r="D4" s="207" t="s">
        <v>127</v>
      </c>
      <c r="E4" s="87">
        <v>1111435.7701999999</v>
      </c>
      <c r="F4" s="88">
        <v>2939</v>
      </c>
      <c r="G4" s="87">
        <v>378.16800619258248</v>
      </c>
      <c r="H4" s="85">
        <v>1000</v>
      </c>
      <c r="I4" s="86" t="s">
        <v>129</v>
      </c>
      <c r="J4" s="159" t="s">
        <v>9</v>
      </c>
    </row>
    <row r="5" spans="1:13" ht="15" customHeight="1">
      <c r="A5" s="21">
        <v>3</v>
      </c>
      <c r="B5" s="205" t="s">
        <v>124</v>
      </c>
      <c r="C5" s="206" t="s">
        <v>125</v>
      </c>
      <c r="D5" s="207" t="s">
        <v>126</v>
      </c>
      <c r="E5" s="87">
        <v>471968.48</v>
      </c>
      <c r="F5" s="88">
        <v>679</v>
      </c>
      <c r="G5" s="87">
        <v>695.09349042709869</v>
      </c>
      <c r="H5" s="85">
        <v>1000</v>
      </c>
      <c r="I5" s="185" t="s">
        <v>130</v>
      </c>
      <c r="J5" s="161" t="s">
        <v>12</v>
      </c>
    </row>
    <row r="6" spans="1:13" ht="15.75" customHeight="1" thickBot="1">
      <c r="A6" s="164" t="s">
        <v>64</v>
      </c>
      <c r="B6" s="165"/>
      <c r="C6" s="111" t="s">
        <v>0</v>
      </c>
      <c r="D6" s="111" t="s">
        <v>0</v>
      </c>
      <c r="E6" s="100">
        <f>SUM(E3:E5)</f>
        <v>2878933.8501999998</v>
      </c>
      <c r="F6" s="101">
        <f>SUM(F3:F5)</f>
        <v>4401</v>
      </c>
      <c r="G6" s="111" t="s">
        <v>0</v>
      </c>
      <c r="H6" s="111" t="s">
        <v>0</v>
      </c>
      <c r="I6" s="111" t="s">
        <v>0</v>
      </c>
      <c r="J6" s="112" t="s">
        <v>0</v>
      </c>
    </row>
  </sheetData>
  <mergeCells count="2">
    <mergeCell ref="A1:J1"/>
    <mergeCell ref="A6:B6"/>
  </mergeCells>
  <phoneticPr fontId="11" type="noConversion"/>
  <hyperlinks>
    <hyperlink ref="J6" r:id="rId1" display="http://www.sem.biz.ua/"/>
    <hyperlink ref="J3" r:id="rId2"/>
    <hyperlink ref="J4" r:id="rId3"/>
    <hyperlink ref="J5" r:id="rId4"/>
  </hyperlinks>
  <pageMargins left="0.75" right="0.75" top="1" bottom="1" header="0.5" footer="0.5"/>
  <pageSetup paperSize="9" scale="60" orientation="landscape" verticalDpi="1200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28"/>
  <sheetViews>
    <sheetView zoomScale="85" workbookViewId="0">
      <selection activeCell="L39" sqref="L39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6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175" t="s">
        <v>131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1" customFormat="1" ht="15.75" customHeight="1" thickBot="1">
      <c r="A2" s="208" t="s">
        <v>38</v>
      </c>
      <c r="B2" s="104"/>
      <c r="C2" s="105"/>
      <c r="D2" s="106"/>
      <c r="E2" s="170" t="s">
        <v>79</v>
      </c>
      <c r="F2" s="170"/>
      <c r="G2" s="170"/>
      <c r="H2" s="170"/>
      <c r="I2" s="170"/>
      <c r="J2" s="170"/>
      <c r="K2" s="170"/>
    </row>
    <row r="3" spans="1:11" customFormat="1" ht="64.5" thickBot="1">
      <c r="A3" s="208"/>
      <c r="B3" s="189" t="s">
        <v>80</v>
      </c>
      <c r="C3" s="190" t="s">
        <v>81</v>
      </c>
      <c r="D3" s="190" t="s">
        <v>82</v>
      </c>
      <c r="E3" s="209" t="s">
        <v>132</v>
      </c>
      <c r="F3" s="209" t="s">
        <v>133</v>
      </c>
      <c r="G3" s="17" t="s">
        <v>134</v>
      </c>
      <c r="H3" s="17" t="s">
        <v>86</v>
      </c>
      <c r="I3" s="17" t="s">
        <v>87</v>
      </c>
      <c r="J3" s="191" t="s">
        <v>88</v>
      </c>
      <c r="K3" s="191" t="s">
        <v>89</v>
      </c>
    </row>
    <row r="4" spans="1:11" customFormat="1" collapsed="1">
      <c r="A4" s="21">
        <v>1</v>
      </c>
      <c r="B4" s="26" t="s">
        <v>135</v>
      </c>
      <c r="C4" s="107">
        <v>38441</v>
      </c>
      <c r="D4" s="107">
        <v>38625</v>
      </c>
      <c r="E4" s="102">
        <v>-0.16695850659150124</v>
      </c>
      <c r="F4" s="102">
        <v>-0.16533844930147312</v>
      </c>
      <c r="G4" s="102">
        <v>-0.19344209593009865</v>
      </c>
      <c r="H4" s="102">
        <v>-0.22095735615411738</v>
      </c>
      <c r="I4" s="102">
        <v>-0.21810250691420852</v>
      </c>
      <c r="J4" s="108">
        <v>-0.30490650957290166</v>
      </c>
      <c r="K4" s="153">
        <v>-3.2021751454460734E-2</v>
      </c>
    </row>
    <row r="5" spans="1:11" customFormat="1" collapsed="1">
      <c r="A5" s="21">
        <v>2</v>
      </c>
      <c r="B5" s="26" t="s">
        <v>123</v>
      </c>
      <c r="C5" s="107">
        <v>39048</v>
      </c>
      <c r="D5" s="107">
        <v>39140</v>
      </c>
      <c r="E5" s="102">
        <v>-2.9273560932917664E-2</v>
      </c>
      <c r="F5" s="102">
        <v>1.2231569633715189E-2</v>
      </c>
      <c r="G5" s="102">
        <v>-4.5985965035666543E-2</v>
      </c>
      <c r="H5" s="102">
        <v>-9.8322879663156337E-2</v>
      </c>
      <c r="I5" s="102">
        <v>-9.9711252866485522E-2</v>
      </c>
      <c r="J5" s="108">
        <v>-0.62183199380740994</v>
      </c>
      <c r="K5" s="154">
        <v>-9.478983183762868E-2</v>
      </c>
    </row>
    <row r="6" spans="1:11" customFormat="1">
      <c r="A6" s="21">
        <v>3</v>
      </c>
      <c r="B6" s="26" t="s">
        <v>122</v>
      </c>
      <c r="C6" s="107">
        <v>39100</v>
      </c>
      <c r="D6" s="107">
        <v>39268</v>
      </c>
      <c r="E6" s="102">
        <v>-7.1255412211685965E-3</v>
      </c>
      <c r="F6" s="102">
        <v>2.0842125632580588E-2</v>
      </c>
      <c r="G6" s="102">
        <v>8.9982223725793231E-2</v>
      </c>
      <c r="H6" s="102">
        <v>0.10694961178254125</v>
      </c>
      <c r="I6" s="102" t="s">
        <v>95</v>
      </c>
      <c r="J6" s="108">
        <v>0.6545716475095531</v>
      </c>
      <c r="K6" s="154">
        <v>5.494682465508971E-2</v>
      </c>
    </row>
    <row r="7" spans="1:11" ht="15.75" thickBot="1">
      <c r="A7" s="137"/>
      <c r="B7" s="142" t="s">
        <v>93</v>
      </c>
      <c r="C7" s="143" t="s">
        <v>0</v>
      </c>
      <c r="D7" s="143" t="s">
        <v>0</v>
      </c>
      <c r="E7" s="144">
        <f>AVERAGE(E4:E6)</f>
        <v>-6.7785869581862501E-2</v>
      </c>
      <c r="F7" s="144">
        <f>AVERAGE(F4:F6)</f>
        <v>-4.4088251345059115E-2</v>
      </c>
      <c r="G7" s="144">
        <f>AVERAGE(G4:G6)</f>
        <v>-4.981527907999065E-2</v>
      </c>
      <c r="H7" s="144">
        <f>AVERAGE(H4:H6)</f>
        <v>-7.0776874678244159E-2</v>
      </c>
      <c r="I7" s="144">
        <f>AVERAGE(I4:I6)</f>
        <v>-0.15890687989034702</v>
      </c>
      <c r="J7" s="143" t="s">
        <v>0</v>
      </c>
      <c r="K7" s="143" t="s">
        <v>0</v>
      </c>
    </row>
    <row r="8" spans="1:11" ht="15" thickBot="1">
      <c r="A8" s="176" t="s">
        <v>94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</row>
    <row r="9" spans="1:11">
      <c r="B9" s="28"/>
      <c r="C9" s="29"/>
      <c r="D9" s="29"/>
      <c r="E9" s="28"/>
      <c r="F9" s="28"/>
      <c r="G9" s="28"/>
      <c r="H9" s="28"/>
      <c r="I9" s="28"/>
    </row>
    <row r="10" spans="1:11">
      <c r="B10" s="28"/>
      <c r="C10" s="29"/>
      <c r="D10" s="29"/>
      <c r="E10" s="28"/>
      <c r="F10" s="28"/>
      <c r="G10" s="28"/>
      <c r="H10" s="28"/>
      <c r="I10" s="28"/>
    </row>
    <row r="11" spans="1:11">
      <c r="B11" s="28"/>
      <c r="C11" s="29"/>
      <c r="D11" s="29"/>
      <c r="E11" s="117"/>
      <c r="F11" s="28"/>
      <c r="G11" s="28"/>
      <c r="H11" s="28"/>
      <c r="I11" s="28"/>
    </row>
    <row r="12" spans="1:11">
      <c r="B12" s="28"/>
      <c r="C12" s="29"/>
      <c r="D12" s="29"/>
      <c r="E12" s="28"/>
      <c r="F12" s="28"/>
      <c r="G12" s="28"/>
      <c r="H12" s="28"/>
      <c r="I12" s="28"/>
    </row>
    <row r="13" spans="1:11">
      <c r="B13" s="28"/>
      <c r="C13" s="29"/>
      <c r="D13" s="29"/>
      <c r="E13" s="28"/>
      <c r="F13" s="28"/>
      <c r="G13" s="28"/>
      <c r="H13" s="28"/>
      <c r="I13" s="28"/>
    </row>
    <row r="14" spans="1:11">
      <c r="B14" s="28"/>
      <c r="C14" s="29"/>
      <c r="D14" s="29"/>
      <c r="E14" s="28"/>
      <c r="F14" s="28"/>
      <c r="G14" s="28"/>
      <c r="H14" s="28"/>
      <c r="I14" s="28"/>
    </row>
    <row r="15" spans="1:11">
      <c r="B15" s="28"/>
      <c r="C15" s="29"/>
      <c r="D15" s="29"/>
      <c r="E15" s="28"/>
      <c r="F15" s="28"/>
      <c r="G15" s="28"/>
      <c r="H15" s="28"/>
      <c r="I15" s="28"/>
    </row>
    <row r="16" spans="1:11">
      <c r="B16" s="28"/>
      <c r="C16" s="29"/>
      <c r="D16" s="29"/>
      <c r="E16" s="28"/>
      <c r="F16" s="28"/>
      <c r="G16" s="28"/>
      <c r="H16" s="28"/>
      <c r="I16" s="28"/>
    </row>
    <row r="17" spans="2:9">
      <c r="B17" s="28"/>
      <c r="C17" s="29"/>
      <c r="D17" s="29"/>
      <c r="E17" s="28"/>
      <c r="F17" s="28"/>
      <c r="G17" s="28"/>
      <c r="H17" s="28"/>
      <c r="I17" s="28"/>
    </row>
    <row r="21" spans="2:9">
      <c r="C21" s="5"/>
    </row>
    <row r="22" spans="2:9">
      <c r="C22" s="5"/>
    </row>
    <row r="23" spans="2:9">
      <c r="C23" s="5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</sheetData>
  <mergeCells count="4">
    <mergeCell ref="A2:A3"/>
    <mergeCell ref="A1:J1"/>
    <mergeCell ref="E2:K2"/>
    <mergeCell ref="A8:K8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I37"/>
  <sheetViews>
    <sheetView zoomScale="85" workbookViewId="0">
      <selection activeCell="B34" sqref="B34:E34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7" s="30" customFormat="1" ht="16.5" thickBot="1">
      <c r="A1" s="172" t="s">
        <v>136</v>
      </c>
      <c r="B1" s="172"/>
      <c r="C1" s="172"/>
      <c r="D1" s="172"/>
      <c r="E1" s="172"/>
      <c r="F1" s="172"/>
      <c r="G1" s="172"/>
    </row>
    <row r="2" spans="1:7" s="30" customFormat="1" ht="15.75" customHeight="1" thickBot="1">
      <c r="A2" s="168" t="s">
        <v>97</v>
      </c>
      <c r="B2" s="92"/>
      <c r="C2" s="173" t="s">
        <v>98</v>
      </c>
      <c r="D2" s="174"/>
      <c r="E2" s="173" t="s">
        <v>99</v>
      </c>
      <c r="F2" s="174"/>
      <c r="G2" s="93"/>
    </row>
    <row r="3" spans="1:7" s="30" customFormat="1" ht="45.75" thickBot="1">
      <c r="A3" s="169"/>
      <c r="B3" s="34" t="s">
        <v>80</v>
      </c>
      <c r="C3" s="34" t="s">
        <v>100</v>
      </c>
      <c r="D3" s="34" t="s">
        <v>101</v>
      </c>
      <c r="E3" s="34" t="s">
        <v>102</v>
      </c>
      <c r="F3" s="34" t="s">
        <v>101</v>
      </c>
      <c r="G3" s="35" t="s">
        <v>137</v>
      </c>
    </row>
    <row r="4" spans="1:7" s="30" customFormat="1">
      <c r="A4" s="21">
        <v>1</v>
      </c>
      <c r="B4" s="36" t="s">
        <v>122</v>
      </c>
      <c r="C4" s="37">
        <v>-9.2975999999998606</v>
      </c>
      <c r="D4" s="102">
        <v>-7.1255412210903179E-3</v>
      </c>
      <c r="E4" s="38">
        <v>0</v>
      </c>
      <c r="F4" s="102">
        <v>0</v>
      </c>
      <c r="G4" s="39">
        <v>0</v>
      </c>
    </row>
    <row r="5" spans="1:7" s="30" customFormat="1">
      <c r="A5" s="21">
        <v>2</v>
      </c>
      <c r="B5" s="36" t="s">
        <v>138</v>
      </c>
      <c r="C5" s="37">
        <v>-33.51684000000008</v>
      </c>
      <c r="D5" s="102">
        <v>-2.9273560932923996E-2</v>
      </c>
      <c r="E5" s="38">
        <v>0</v>
      </c>
      <c r="F5" s="102">
        <v>0</v>
      </c>
      <c r="G5" s="39">
        <v>0</v>
      </c>
    </row>
    <row r="6" spans="1:7" s="30" customFormat="1">
      <c r="A6" s="21">
        <v>3</v>
      </c>
      <c r="B6" s="36" t="s">
        <v>139</v>
      </c>
      <c r="C6" s="37">
        <v>-94.592109999999977</v>
      </c>
      <c r="D6" s="102">
        <v>-0.16695850659150149</v>
      </c>
      <c r="E6" s="38">
        <v>0</v>
      </c>
      <c r="F6" s="102">
        <v>0</v>
      </c>
      <c r="G6" s="39">
        <v>0</v>
      </c>
    </row>
    <row r="7" spans="1:7" s="30" customFormat="1" ht="15.75" thickBot="1">
      <c r="A7" s="113"/>
      <c r="B7" s="94" t="s">
        <v>64</v>
      </c>
      <c r="C7" s="114">
        <v>-137.40654999999992</v>
      </c>
      <c r="D7" s="99">
        <v>-4.5554059479125469E-2</v>
      </c>
      <c r="E7" s="96">
        <v>0</v>
      </c>
      <c r="F7" s="99">
        <v>0</v>
      </c>
      <c r="G7" s="97">
        <v>0</v>
      </c>
    </row>
    <row r="8" spans="1:7" s="30" customFormat="1">
      <c r="D8" s="40"/>
    </row>
    <row r="9" spans="1:7" s="30" customFormat="1">
      <c r="D9" s="40"/>
    </row>
    <row r="10" spans="1:7" s="30" customFormat="1">
      <c r="D10" s="40"/>
    </row>
    <row r="11" spans="1:7" s="30" customFormat="1">
      <c r="D11" s="40"/>
    </row>
    <row r="12" spans="1:7" s="30" customFormat="1">
      <c r="D12" s="40"/>
    </row>
    <row r="13" spans="1:7" s="30" customFormat="1">
      <c r="D13" s="40"/>
    </row>
    <row r="14" spans="1:7" s="30" customFormat="1">
      <c r="D14" s="40"/>
    </row>
    <row r="15" spans="1:7" s="30" customFormat="1">
      <c r="D15" s="40"/>
    </row>
    <row r="16" spans="1:7" s="30" customFormat="1">
      <c r="D16" s="40"/>
    </row>
    <row r="17" spans="4:9" s="30" customFormat="1">
      <c r="D17" s="40"/>
    </row>
    <row r="18" spans="4:9" s="30" customFormat="1">
      <c r="D18" s="40"/>
    </row>
    <row r="19" spans="4:9" s="30" customFormat="1">
      <c r="D19" s="40"/>
    </row>
    <row r="20" spans="4:9" s="30" customFormat="1">
      <c r="D20" s="40"/>
    </row>
    <row r="21" spans="4:9" s="30" customFormat="1">
      <c r="D21" s="40"/>
    </row>
    <row r="22" spans="4:9" s="30" customFormat="1">
      <c r="D22" s="40"/>
    </row>
    <row r="23" spans="4:9" s="30" customFormat="1">
      <c r="D23" s="40"/>
    </row>
    <row r="24" spans="4:9" s="30" customFormat="1">
      <c r="D24" s="40"/>
    </row>
    <row r="25" spans="4:9" s="30" customFormat="1">
      <c r="D25" s="40"/>
    </row>
    <row r="26" spans="4:9" s="30" customFormat="1">
      <c r="D26" s="40"/>
    </row>
    <row r="27" spans="4:9" s="30" customFormat="1">
      <c r="D27" s="40"/>
    </row>
    <row r="28" spans="4:9" s="30" customFormat="1">
      <c r="D28" s="40"/>
    </row>
    <row r="29" spans="4:9" s="30" customFormat="1"/>
    <row r="30" spans="4:9" s="30" customFormat="1"/>
    <row r="31" spans="4:9" s="30" customFormat="1">
      <c r="H31" s="22"/>
      <c r="I31" s="22"/>
    </row>
    <row r="34" spans="1:5" ht="30.75" thickBot="1">
      <c r="B34" s="41" t="s">
        <v>80</v>
      </c>
      <c r="C34" s="34" t="s">
        <v>140</v>
      </c>
      <c r="D34" s="34" t="s">
        <v>141</v>
      </c>
      <c r="E34" s="35" t="s">
        <v>142</v>
      </c>
    </row>
    <row r="35" spans="1:5">
      <c r="A35" s="22">
        <v>1</v>
      </c>
      <c r="B35" s="36" t="str">
        <f t="shared" ref="B35:D37" si="0">B4</f>
        <v>Zbalansovanyi Fond "Parytet"</v>
      </c>
      <c r="C35" s="118">
        <f t="shared" si="0"/>
        <v>-9.2975999999998606</v>
      </c>
      <c r="D35" s="102">
        <f t="shared" si="0"/>
        <v>-7.1255412210903179E-3</v>
      </c>
      <c r="E35" s="119">
        <f>G4</f>
        <v>0</v>
      </c>
    </row>
    <row r="36" spans="1:5">
      <c r="A36" s="22">
        <v>2</v>
      </c>
      <c r="B36" s="36" t="str">
        <f t="shared" si="0"/>
        <v>ТАSК Ukrainckyi Kapital</v>
      </c>
      <c r="C36" s="118">
        <f t="shared" si="0"/>
        <v>-33.51684000000008</v>
      </c>
      <c r="D36" s="102">
        <f t="shared" si="0"/>
        <v>-2.9273560932923996E-2</v>
      </c>
      <c r="E36" s="119">
        <f>G5</f>
        <v>0</v>
      </c>
    </row>
    <row r="37" spans="1:5">
      <c r="A37" s="22">
        <v>3</v>
      </c>
      <c r="B37" s="36" t="str">
        <f t="shared" si="0"/>
        <v>Optimum</v>
      </c>
      <c r="C37" s="118">
        <f t="shared" si="0"/>
        <v>-94.592109999999977</v>
      </c>
      <c r="D37" s="102">
        <f t="shared" si="0"/>
        <v>-0.16695850659150149</v>
      </c>
      <c r="E37" s="119">
        <f>G6</f>
        <v>0</v>
      </c>
    </row>
  </sheetData>
  <mergeCells count="4"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4"/>
  <sheetViews>
    <sheetView zoomScale="85" workbookViewId="0">
      <selection activeCell="A45" sqref="A45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6" t="s">
        <v>80</v>
      </c>
      <c r="B1" s="67" t="s">
        <v>109</v>
      </c>
      <c r="C1" s="10"/>
      <c r="D1" s="10"/>
    </row>
    <row r="2" spans="1:4" ht="14.25">
      <c r="A2" s="78" t="s">
        <v>139</v>
      </c>
      <c r="B2" s="132">
        <v>-0.16695850659150124</v>
      </c>
      <c r="C2" s="10"/>
      <c r="D2" s="10"/>
    </row>
    <row r="3" spans="1:4" ht="14.25">
      <c r="A3" s="26" t="s">
        <v>123</v>
      </c>
      <c r="B3" s="132">
        <v>-2.9273560932917664E-2</v>
      </c>
      <c r="C3" s="10"/>
      <c r="D3" s="10"/>
    </row>
    <row r="4" spans="1:4" ht="14.25">
      <c r="A4" s="138" t="s">
        <v>122</v>
      </c>
      <c r="B4" s="132">
        <v>-7.1255412211685965E-3</v>
      </c>
      <c r="C4" s="10"/>
      <c r="D4" s="10"/>
    </row>
    <row r="5" spans="1:4" ht="14.25">
      <c r="A5" s="138" t="s">
        <v>114</v>
      </c>
      <c r="B5" s="133">
        <v>-6.7785869581862501E-2</v>
      </c>
      <c r="C5" s="10"/>
      <c r="D5" s="10"/>
    </row>
    <row r="6" spans="1:4" ht="14.25">
      <c r="A6" s="138" t="s">
        <v>16</v>
      </c>
      <c r="B6" s="133">
        <v>-4.7428780217578237E-2</v>
      </c>
      <c r="C6" s="10"/>
      <c r="D6" s="10"/>
    </row>
    <row r="7" spans="1:4" ht="14.25">
      <c r="A7" s="138" t="s">
        <v>15</v>
      </c>
      <c r="B7" s="133">
        <v>4.4180953100219078E-3</v>
      </c>
      <c r="C7" s="10"/>
      <c r="D7" s="10"/>
    </row>
    <row r="8" spans="1:4" ht="14.25">
      <c r="A8" s="138" t="s">
        <v>143</v>
      </c>
      <c r="B8" s="133">
        <v>-2.4554811327353487E-2</v>
      </c>
      <c r="C8" s="10"/>
      <c r="D8" s="10"/>
    </row>
    <row r="9" spans="1:4" ht="14.25">
      <c r="A9" s="138" t="s">
        <v>144</v>
      </c>
      <c r="B9" s="133">
        <v>9.8332111474890294E-3</v>
      </c>
      <c r="C9" s="10"/>
      <c r="D9" s="10"/>
    </row>
    <row r="10" spans="1:4" ht="14.25">
      <c r="A10" s="138" t="s">
        <v>145</v>
      </c>
      <c r="B10" s="133">
        <v>1.5616438356164383E-2</v>
      </c>
      <c r="C10" s="10"/>
      <c r="D10" s="10"/>
    </row>
    <row r="11" spans="1:4" ht="15" thickBot="1">
      <c r="A11" s="210" t="s">
        <v>146</v>
      </c>
      <c r="B11" s="134">
        <v>-5.7091721680272767E-2</v>
      </c>
      <c r="C11" s="10"/>
      <c r="D11" s="10"/>
    </row>
    <row r="12" spans="1:4">
      <c r="B12" s="10"/>
      <c r="C12" s="10"/>
      <c r="D12" s="10"/>
    </row>
    <row r="13" spans="1:4" ht="14.25">
      <c r="A13" s="54"/>
      <c r="B13" s="55"/>
      <c r="C13" s="10"/>
      <c r="D13" s="10"/>
    </row>
    <row r="14" spans="1:4" ht="14.25">
      <c r="A14" s="54"/>
      <c r="B14" s="55"/>
      <c r="C14" s="10"/>
      <c r="D14" s="10"/>
    </row>
    <row r="15" spans="1:4" ht="14.25">
      <c r="A15" s="54"/>
      <c r="B15" s="55"/>
      <c r="C15" s="10"/>
      <c r="D15" s="10"/>
    </row>
    <row r="16" spans="1:4" ht="14.25">
      <c r="A16" s="54"/>
      <c r="B16" s="55"/>
      <c r="C16" s="10"/>
      <c r="D16" s="10"/>
    </row>
    <row r="17" spans="1:4" ht="14.25">
      <c r="A17" s="54"/>
      <c r="B17" s="55"/>
      <c r="C17" s="10"/>
      <c r="D17" s="10"/>
    </row>
    <row r="18" spans="1:4">
      <c r="B18" s="10"/>
    </row>
    <row r="22" spans="1:4">
      <c r="A22" s="7"/>
      <c r="B22" s="8"/>
    </row>
    <row r="23" spans="1:4">
      <c r="B23" s="8"/>
    </row>
    <row r="24" spans="1:4">
      <c r="B24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2016-12-15T21:49:02Z</dcterms:modified>
</cp:coreProperties>
</file>