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ВЧА'!$B$3:$G$23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4" i="14"/>
  <c r="E65"/>
  <c r="E66"/>
  <c r="E67"/>
  <c r="C64"/>
  <c r="C65"/>
  <c r="C66"/>
  <c r="C67"/>
  <c r="D64"/>
  <c r="D65"/>
  <c r="D66"/>
  <c r="D67"/>
  <c r="E68"/>
  <c r="D68"/>
  <c r="C68"/>
  <c r="B68"/>
  <c r="B64"/>
  <c r="B65"/>
  <c r="B66"/>
  <c r="E40" i="17"/>
  <c r="E41"/>
  <c r="E42"/>
  <c r="E43"/>
  <c r="D40"/>
  <c r="D41"/>
  <c r="D42"/>
  <c r="D43"/>
  <c r="C40"/>
  <c r="C41"/>
  <c r="C42"/>
  <c r="C43"/>
  <c r="B40"/>
  <c r="B41"/>
  <c r="B42"/>
  <c r="B43"/>
  <c r="C30" i="12"/>
  <c r="C23"/>
  <c r="D30" s="1"/>
  <c r="C31"/>
  <c r="D31"/>
  <c r="C32"/>
  <c r="D32"/>
  <c r="C33"/>
  <c r="D33"/>
  <c r="C34"/>
  <c r="D34"/>
  <c r="C35"/>
  <c r="D35"/>
  <c r="C36"/>
  <c r="D36"/>
  <c r="C37"/>
  <c r="D37"/>
  <c r="B30"/>
  <c r="B31"/>
  <c r="B32"/>
  <c r="B33"/>
  <c r="B34"/>
  <c r="B35"/>
  <c r="B36"/>
  <c r="B37"/>
  <c r="I10" i="16"/>
  <c r="H10"/>
  <c r="G10"/>
  <c r="F10"/>
  <c r="E10"/>
  <c r="E40" i="20"/>
  <c r="E39"/>
  <c r="D40"/>
  <c r="D39"/>
  <c r="C40"/>
  <c r="C39"/>
  <c r="B40"/>
  <c r="B39"/>
  <c r="B39" i="17"/>
  <c r="C29" i="12"/>
  <c r="B29"/>
  <c r="C28"/>
  <c r="B28"/>
  <c r="E38" i="20"/>
  <c r="D38"/>
  <c r="C38"/>
  <c r="B38"/>
  <c r="E37"/>
  <c r="D37"/>
  <c r="C37"/>
  <c r="B37"/>
  <c r="I8" i="24"/>
  <c r="H8"/>
  <c r="G8"/>
  <c r="F8"/>
  <c r="E8"/>
  <c r="E39" i="17"/>
  <c r="D39"/>
  <c r="C39"/>
  <c r="E38"/>
  <c r="D38"/>
  <c r="C38"/>
  <c r="B38"/>
  <c r="E9" i="22"/>
  <c r="E63" i="14"/>
  <c r="E62"/>
  <c r="E61"/>
  <c r="E60"/>
  <c r="E59"/>
  <c r="D63"/>
  <c r="D62"/>
  <c r="D61"/>
  <c r="D60"/>
  <c r="D59"/>
  <c r="C63"/>
  <c r="C62"/>
  <c r="C61"/>
  <c r="C60"/>
  <c r="C59"/>
  <c r="B63"/>
  <c r="B62"/>
  <c r="B61"/>
  <c r="B60"/>
  <c r="B59"/>
  <c r="I24" i="21"/>
  <c r="H24"/>
  <c r="G24"/>
  <c r="F24"/>
  <c r="E24"/>
  <c r="E69" i="14"/>
  <c r="E70"/>
  <c r="C69"/>
  <c r="C70"/>
  <c r="D29" i="12"/>
  <c r="D28"/>
  <c r="F7" i="23"/>
  <c r="E7"/>
  <c r="F9" i="22"/>
  <c r="D23" i="12"/>
  <c r="C27" l="1"/>
  <c r="D27" s="1"/>
</calcChain>
</file>

<file path=xl/sharedStrings.xml><?xml version="1.0" encoding="utf-8"?>
<sst xmlns="http://schemas.openxmlformats.org/spreadsheetml/2006/main" count="415" uniqueCount="176">
  <si>
    <t>http://www.task.ua/</t>
  </si>
  <si>
    <t>http://pioglobal.ua/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</si>
  <si>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</si>
  <si>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</si>
  <si>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</si>
  <si>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</si>
  <si>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</si>
  <si>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</si>
  <si>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</si>
  <si>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</si>
  <si>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</si>
  <si>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</si>
  <si>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</si>
  <si>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</si>
  <si>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</si>
  <si>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</si>
  <si>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</si>
  <si>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</si>
  <si>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</si>
  <si>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</si>
  <si>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</si>
  <si>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</si>
  <si>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January</t>
  </si>
  <si>
    <t>February</t>
  </si>
  <si>
    <t>Since the beginning of 2016</t>
  </si>
  <si>
    <t>Index</t>
  </si>
  <si>
    <t>Monthly change</t>
  </si>
  <si>
    <t>YTD change</t>
  </si>
  <si>
    <t>NIKKEI 225 (Japan)</t>
  </si>
  <si>
    <t>DAX (Germany)</t>
  </si>
  <si>
    <t>HANG SENG (Hong Kong)</t>
  </si>
  <si>
    <t>SHANGHAI SE COMPOSITE (China)</t>
  </si>
  <si>
    <t>CAC 40 (France)</t>
  </si>
  <si>
    <t>S&amp;P 500 (USA)</t>
  </si>
  <si>
    <t>FTSE 100 (Great Britain)</t>
  </si>
  <si>
    <t>DJIA (USA)</t>
  </si>
  <si>
    <t>WIG20 (Poland)</t>
  </si>
  <si>
    <t>MICEX (Russia)</t>
  </si>
  <si>
    <t>RTSI (Russia)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</si>
  <si>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</si>
  <si>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</si>
  <si>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</si>
  <si>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</si>
  <si>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</si>
  <si>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</si>
  <si>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</si>
  <si>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</si>
  <si>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</si>
  <si>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</si>
  <si>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Grushevskyi: Fond Derzhavnyh Paperiv</t>
  </si>
  <si>
    <t>UNIVER.UA/Taras Shevchenko: Fond Zaoshchadzhen</t>
  </si>
  <si>
    <t>Altus – Depozyt</t>
  </si>
  <si>
    <t>KINTO-Ekviti</t>
  </si>
  <si>
    <t>Sofiivskyi</t>
  </si>
  <si>
    <t>Altus – Zbalansovanyi</t>
  </si>
  <si>
    <t>KINTO-Kaznacheyskyi</t>
  </si>
  <si>
    <t>OTP Fond Aktsii</t>
  </si>
  <si>
    <t>VSI</t>
  </si>
  <si>
    <t>UNIVER.UA/Volodymyr Velykyi: Fond Zbalansovanyi</t>
  </si>
  <si>
    <t>Argentum</t>
  </si>
  <si>
    <t xml:space="preserve">OTP Klasychnyi </t>
  </si>
  <si>
    <t>Bonum Optimum</t>
  </si>
  <si>
    <t>UNIVER.UA/Iaroslav Mudryi: Fond Aktsii</t>
  </si>
  <si>
    <t>Altus-Strategichnyi</t>
  </si>
  <si>
    <t>Nadbannia</t>
  </si>
  <si>
    <t>SEM Azhio</t>
  </si>
  <si>
    <t>Premium – Fond Zbalansovanyi</t>
  </si>
  <si>
    <t>Premium – Fond Indeksnyi</t>
  </si>
  <si>
    <t>Total</t>
  </si>
  <si>
    <t>(*)  All funds are diversified unit funds.</t>
  </si>
  <si>
    <t>Others</t>
  </si>
  <si>
    <t>PrJSC “KINTO”</t>
  </si>
  <si>
    <t>LLC AMC “Univer Menedzhment”</t>
  </si>
  <si>
    <t>LLC AMC "Altus Assets Activitis"</t>
  </si>
  <si>
    <t>LLC AMC  "IVEKS ESSET MENEDZHMENT"</t>
  </si>
  <si>
    <t>LLC AMC "Altus Essets Activitis"</t>
  </si>
  <si>
    <t xml:space="preserve">LLC "AMC  "OTP Кapital" </t>
  </si>
  <si>
    <t>LLC AMC "Vsesvit"</t>
  </si>
  <si>
    <t>AMC “Dragon Eset Menedzhment”</t>
  </si>
  <si>
    <t>LLC AMC "Bonum Grup"</t>
  </si>
  <si>
    <t>LLC AMC "АRТ - КАPITAL  Menedzhment"</t>
  </si>
  <si>
    <t>LLC AMC “Spivdruzhnist Esset Menedzhment”</t>
  </si>
  <si>
    <t>LLC "AMC "PIOGLOBAL Ukraina"</t>
  </si>
  <si>
    <t>Open-Ended Funds' Rates of Return. Sorting by the Date of Reaching Compliance with the Standards**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</si>
  <si>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</si>
  <si>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</si>
  <si>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</si>
  <si>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</si>
  <si>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</si>
  <si>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</si>
  <si>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</si>
  <si>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</si>
  <si>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</si>
  <si>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</si>
  <si>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</si>
  <si>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 xml:space="preserve">UNIVER.UA/Myhailo Grushevskyi: Fond Derzhavnyh Paperiv   </t>
  </si>
  <si>
    <t>Average</t>
  </si>
  <si>
    <t>* 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</si>
  <si>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</si>
  <si>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</si>
  <si>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</si>
  <si>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</si>
  <si>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</si>
  <si>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</si>
  <si>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</si>
  <si>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</si>
  <si>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</si>
  <si>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</si>
  <si>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</si>
  <si>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</si>
  <si>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</si>
  <si>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</si>
  <si>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 xml:space="preserve">KINTO-Klasychnyi 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</si>
  <si>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</si>
  <si>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</si>
  <si>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</si>
  <si>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</si>
  <si>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</si>
  <si>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</si>
  <si>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</si>
  <si>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</si>
  <si>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</si>
  <si>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</si>
  <si>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</si>
  <si>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</si>
  <si>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</si>
  <si>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</si>
  <si>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</si>
  <si>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LLC  “Dragon Eset Menedzhment”</t>
  </si>
  <si>
    <t>AMC  “Dragon Eset Menedzhment”</t>
  </si>
  <si>
    <t>LLC AMC "TASK Invest"</t>
  </si>
  <si>
    <t>LLC AMC "ART-KAPITAL Menedzhment"</t>
  </si>
  <si>
    <t>LLC AMC  “Univer Menedzhment”</t>
  </si>
  <si>
    <t>LLC AMC "SЕМ"</t>
  </si>
  <si>
    <t>unit</t>
  </si>
  <si>
    <t>diversified</t>
  </si>
  <si>
    <t>specialized</t>
  </si>
  <si>
    <t>Interval Funds' Rates of Return. Sorting by the Date of Reaching Compliance with the Standards</t>
  </si>
  <si>
    <t xml:space="preserve">6 month </t>
  </si>
  <si>
    <t>Optimum</t>
  </si>
  <si>
    <t>* The indicator "since the fund's inception, % per annum (average)" is calculated based on compound interest formula.</t>
  </si>
  <si>
    <t xml:space="preserve">Net inflow/outflow of capital over the month, UAH thsd </t>
  </si>
  <si>
    <t>Interval Funds' Dynamics.  Ranking by Net Inflow</t>
  </si>
  <si>
    <t xml:space="preserve">Platynum </t>
  </si>
  <si>
    <t>"UNIVER.UA/Otaman: Fond Perspectyvnyh Aktsii"</t>
  </si>
  <si>
    <t>Zbalansovanyi Fond "Parytet"</t>
  </si>
  <si>
    <t>Аurum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</si>
  <si>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</si>
  <si>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</si>
  <si>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</si>
  <si>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</si>
  <si>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</si>
  <si>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</si>
  <si>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</si>
  <si>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Number of securities in circulation, items</t>
  </si>
  <si>
    <t>NAV per one security, UAH</t>
  </si>
  <si>
    <t>Security nominal, UAH</t>
  </si>
  <si>
    <t>Closed-End Funds. Ranking by NAV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</si>
  <si>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</si>
  <si>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</si>
  <si>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</si>
  <si>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</si>
  <si>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</si>
  <si>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</si>
  <si>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LLC AMC "ART KAPITAL Menedzhment"</t>
  </si>
  <si>
    <t xml:space="preserve">LLC "AMC "ТАSK-Invest" </t>
  </si>
  <si>
    <t>Closed-End Funds' Rates of Return. Sorting by the Date of Reaching Compliance with the Standards*</t>
  </si>
  <si>
    <t>Rates of Return of Investment Certificates</t>
  </si>
  <si>
    <t>1 month</t>
  </si>
  <si>
    <t>Closed-End Funds' Rates of Return. Sorting by the Date of Reaching Compliance with the Standards</t>
  </si>
  <si>
    <t>no  data</t>
  </si>
  <si>
    <t>Indeks Ukrainskoi Birzhi</t>
  </si>
  <si>
    <t>TASK  Universal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</si>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</sst>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/>
      <right/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0" fontId="20" fillId="0" borderId="53" xfId="5" applyNumberFormat="1" applyFont="1" applyFill="1" applyBorder="1" applyAlignment="1">
      <alignment horizontal="center" vertical="center" wrapText="1"/>
    </xf>
    <xf numFmtId="10" fontId="20" fillId="0" borderId="53" xfId="5" applyNumberFormat="1" applyFont="1" applyFill="1" applyBorder="1" applyAlignment="1">
      <alignment horizontal="right" vertical="center" wrapText="1" indent="1"/>
    </xf>
    <xf numFmtId="0" fontId="9" fillId="0" borderId="5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0" fillId="0" borderId="6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62" xfId="0" applyFont="1" applyBorder="1" applyAlignment="1">
      <alignment vertical="center"/>
    </xf>
    <xf numFmtId="0" fontId="14" fillId="0" borderId="63" xfId="4" applyFont="1" applyFill="1" applyBorder="1" applyAlignment="1">
      <alignment vertical="center" wrapText="1"/>
    </xf>
    <xf numFmtId="0" fontId="9" fillId="0" borderId="64" xfId="0" applyFont="1" applyBorder="1" applyAlignment="1">
      <alignment vertical="center"/>
    </xf>
    <xf numFmtId="0" fontId="21" fillId="0" borderId="63" xfId="4" applyFont="1" applyFill="1" applyBorder="1" applyAlignment="1">
      <alignment vertical="center" wrapText="1"/>
    </xf>
    <xf numFmtId="0" fontId="21" fillId="0" borderId="26" xfId="4" applyFont="1" applyFill="1" applyBorder="1" applyAlignment="1">
      <alignment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5" xfId="6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0" fillId="0" borderId="58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9" xfId="0" applyFont="1" applyBorder="1" applyAlignment="1">
      <alignment horizontal="center"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5" xfId="3" applyFont="1" applyFill="1" applyBorder="1" applyAlignment="1">
      <alignment vertical="center" wrapText="1"/>
    </xf>
    <xf numFmtId="0" fontId="21" fillId="0" borderId="66" xfId="3" applyFont="1" applyFill="1" applyBorder="1" applyAlignment="1">
      <alignment vertical="center" wrapText="1"/>
    </xf>
    <xf numFmtId="0" fontId="21" fillId="0" borderId="65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7" xfId="0" applyFont="1" applyBorder="1"/>
    <xf numFmtId="0" fontId="10" fillId="0" borderId="68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70" xfId="0" applyFont="1" applyBorder="1"/>
    <xf numFmtId="0" fontId="6" fillId="0" borderId="71" xfId="0" applyFont="1" applyBorder="1" applyAlignment="1">
      <alignment vertical="top" wrapText="1"/>
    </xf>
    <xf numFmtId="0" fontId="9" fillId="0" borderId="72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71" xfId="0" applyFont="1" applyBorder="1" applyAlignment="1">
      <alignment vertical="top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3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 wrapText="1"/>
    </xf>
    <xf numFmtId="0" fontId="21" fillId="0" borderId="73" xfId="0" applyFont="1" applyBorder="1"/>
    <xf numFmtId="0" fontId="9" fillId="0" borderId="0" xfId="0" applyFont="1" applyAlignment="1">
      <alignment wrapText="1"/>
    </xf>
    <xf numFmtId="0" fontId="9" fillId="0" borderId="74" xfId="0" applyFont="1" applyBorder="1"/>
    <xf numFmtId="0" fontId="9" fillId="0" borderId="75" xfId="0" applyFont="1" applyBorder="1"/>
    <xf numFmtId="0" fontId="21" fillId="0" borderId="22" xfId="4" applyFont="1" applyFill="1" applyBorder="1" applyAlignment="1">
      <alignment vertical="center" wrapText="1"/>
    </xf>
    <xf numFmtId="0" fontId="25" fillId="0" borderId="76" xfId="0" applyFont="1" applyBorder="1" applyAlignment="1">
      <alignment horizontal="center" vertical="center" wrapText="1"/>
    </xf>
    <xf numFmtId="0" fontId="9" fillId="0" borderId="65" xfId="0" applyFont="1" applyBorder="1"/>
    <xf numFmtId="0" fontId="20" fillId="0" borderId="77" xfId="6" applyFont="1" applyFill="1" applyBorder="1" applyAlignment="1">
      <alignment horizontal="center" vertical="center" wrapText="1"/>
    </xf>
    <xf numFmtId="0" fontId="20" fillId="0" borderId="78" xfId="6" applyFont="1" applyFill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" fillId="0" borderId="79" xfId="0" applyFont="1" applyBorder="1"/>
    <xf numFmtId="10" fontId="14" fillId="0" borderId="5" xfId="5" applyNumberFormat="1" applyFont="1" applyFill="1" applyBorder="1" applyAlignment="1">
      <alignment horizontal="center" vertical="center" wrapText="1"/>
    </xf>
    <xf numFmtId="0" fontId="21" fillId="0" borderId="61" xfId="4" applyFont="1" applyFill="1" applyBorder="1" applyAlignment="1">
      <alignment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the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5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9118882898119081"/>
          <c:w val="0.94700933744769777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560973682637158E-3"/>
                  <c:y val="8.70972356314184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-1.2131283755712485E-2</c:v>
                </c:pt>
                <c:pt idx="1">
                  <c:v>1.2154092017831575E-2</c:v>
                </c:pt>
                <c:pt idx="2">
                  <c:v>-1.2463647694227475E-4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576757361210721E-3"/>
                  <c:y val="2.305316393401395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-4.9441576998221159E-2</c:v>
                </c:pt>
                <c:pt idx="1">
                  <c:v>-3.2241736329473247E-2</c:v>
                </c:pt>
                <c:pt idx="2">
                  <c:v>-8.0089231038404485E-2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55E-4"/>
                  <c:y val="-2.447035344378449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2.685026661318936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79E-4"/>
                  <c:y val="-1.783507531582155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2.4861378744480901E-3</c:v>
                </c:pt>
                <c:pt idx="1">
                  <c:v>1.3771391168629261E-2</c:v>
                </c:pt>
                <c:pt idx="2">
                  <c:v>1.7369960493078162E-2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3.327028615274204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45E-4"/>
                  <c:y val="-1.019775547529411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-3.744120886631519E-2</c:v>
                </c:pt>
                <c:pt idx="1">
                  <c:v>2.016849170495923E-2</c:v>
                </c:pt>
                <c:pt idx="2">
                  <c:v>-1.76674001150261E-2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-3.2870316440984815E-2</c:v>
                </c:pt>
                <c:pt idx="1">
                  <c:v>-1.872118853295901E-2</c:v>
                </c:pt>
                <c:pt idx="2">
                  <c:v>-5.8837632353941682E-2</c:v>
                </c:pt>
              </c:numCache>
            </c:numRef>
          </c:val>
        </c:ser>
        <c:dLbls>
          <c:showVal val="1"/>
        </c:dLbls>
        <c:gapWidth val="400"/>
        <c:overlap val="-10"/>
        <c:axId val="62554880"/>
        <c:axId val="62556416"/>
      </c:barChart>
      <c:catAx>
        <c:axId val="6255488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56416"/>
        <c:crosses val="autoZero"/>
        <c:auto val="1"/>
        <c:lblAlgn val="ctr"/>
        <c:lblOffset val="0"/>
        <c:tickLblSkip val="1"/>
        <c:tickMarkSkip val="1"/>
      </c:catAx>
      <c:valAx>
        <c:axId val="62556416"/>
        <c:scaling>
          <c:orientation val="minMax"/>
          <c:max val="3.0000000000000002E-2"/>
          <c:min val="-0.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54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91"/>
          <c:h val="8.4291503126134204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83580985744"/>
          <c:y val="5.113370101545042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15727735584781188"/>
          <c:w val="0.53846153846153844"/>
          <c:h val="0.6384991162776838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NIKKEI 225 (Japan)</c:v>
                </c:pt>
                <c:pt idx="1">
                  <c:v>UX Index</c:v>
                </c:pt>
                <c:pt idx="2">
                  <c:v>DAX (Germany)</c:v>
                </c:pt>
                <c:pt idx="3">
                  <c:v>HANG SENG (Hong Kong)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S&amp;P 500 (USA)</c:v>
                </c:pt>
                <c:pt idx="7">
                  <c:v>FTSE 100 (Great Britain)</c:v>
                </c:pt>
                <c:pt idx="8">
                  <c:v>DJIA (USA)</c:v>
                </c:pt>
                <c:pt idx="9">
                  <c:v>PFTS Index</c:v>
                </c:pt>
                <c:pt idx="10">
                  <c:v>WIG20 (Poland)</c:v>
                </c:pt>
                <c:pt idx="11">
                  <c:v>MICEX (Russia)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-8.5141823122106497E-2</c:v>
                </c:pt>
                <c:pt idx="1">
                  <c:v>-3.2241736329473247E-2</c:v>
                </c:pt>
                <c:pt idx="2">
                  <c:v>-3.0894733780290395E-2</c:v>
                </c:pt>
                <c:pt idx="3">
                  <c:v>-2.9018788189468014E-2</c:v>
                </c:pt>
                <c:pt idx="4">
                  <c:v>-1.8125730566920017E-2</c:v>
                </c:pt>
                <c:pt idx="5">
                  <c:v>-1.4369416484417141E-2</c:v>
                </c:pt>
                <c:pt idx="6">
                  <c:v>-4.1283552550199776E-3</c:v>
                </c:pt>
                <c:pt idx="7">
                  <c:v>2.1861372598330764E-3</c:v>
                </c:pt>
                <c:pt idx="8">
                  <c:v>3.0486508808900137E-3</c:v>
                </c:pt>
                <c:pt idx="9">
                  <c:v>1.2154092017831575E-2</c:v>
                </c:pt>
                <c:pt idx="10">
                  <c:v>2.4620137621120586E-2</c:v>
                </c:pt>
                <c:pt idx="11">
                  <c:v>3.0953768236111401E-2</c:v>
                </c:pt>
                <c:pt idx="12">
                  <c:v>3.1530927143432086E-2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NIKKEI 225 (Japan)</c:v>
                </c:pt>
                <c:pt idx="1">
                  <c:v>UX Index</c:v>
                </c:pt>
                <c:pt idx="2">
                  <c:v>DAX (Germany)</c:v>
                </c:pt>
                <c:pt idx="3">
                  <c:v>HANG SENG (Hong Kong)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S&amp;P 500 (USA)</c:v>
                </c:pt>
                <c:pt idx="7">
                  <c:v>FTSE 100 (Great Britain)</c:v>
                </c:pt>
                <c:pt idx="8">
                  <c:v>DJIA (USA)</c:v>
                </c:pt>
                <c:pt idx="9">
                  <c:v>PFTS Index</c:v>
                </c:pt>
                <c:pt idx="10">
                  <c:v>WIG20 (Poland)</c:v>
                </c:pt>
                <c:pt idx="11">
                  <c:v>MICEX (Russia)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-0.15798023611791912</c:v>
                </c:pt>
                <c:pt idx="1">
                  <c:v>-8.0089231038404485E-2</c:v>
                </c:pt>
                <c:pt idx="2">
                  <c:v>-0.11613225716070263</c:v>
                </c:pt>
                <c:pt idx="3">
                  <c:v>-0.12659724935621042</c:v>
                </c:pt>
                <c:pt idx="4">
                  <c:v>-0.2476707839846668</c:v>
                </c:pt>
                <c:pt idx="5">
                  <c:v>-6.9185442385731433E-2</c:v>
                </c:pt>
                <c:pt idx="6">
                  <c:v>-6.3551682692307709E-2</c:v>
                </c:pt>
                <c:pt idx="7">
                  <c:v>-2.8205066902558973E-2</c:v>
                </c:pt>
                <c:pt idx="8">
                  <c:v>-6.176880424588449E-2</c:v>
                </c:pt>
                <c:pt idx="9">
                  <c:v>-1.2463647694227475E-4</c:v>
                </c:pt>
                <c:pt idx="10">
                  <c:v>-1.8863459107656855E-2</c:v>
                </c:pt>
                <c:pt idx="11">
                  <c:v>4.4743834309851627E-2</c:v>
                </c:pt>
                <c:pt idx="12">
                  <c:v>1.553418577618082E-2</c:v>
                </c:pt>
              </c:numCache>
            </c:numRef>
          </c:val>
        </c:ser>
        <c:dLbls>
          <c:showVal val="1"/>
        </c:dLbls>
        <c:gapWidth val="100"/>
        <c:overlap val="-20"/>
        <c:axId val="62569472"/>
        <c:axId val="62587648"/>
      </c:barChart>
      <c:catAx>
        <c:axId val="625694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87648"/>
        <c:crosses val="autoZero"/>
        <c:lblAlgn val="ctr"/>
        <c:lblOffset val="100"/>
        <c:tickLblSkip val="1"/>
        <c:tickMarkSkip val="1"/>
      </c:catAx>
      <c:valAx>
        <c:axId val="62587648"/>
        <c:scaling>
          <c:orientation val="minMax"/>
          <c:max val="7.0000000000000021E-2"/>
          <c:min val="-0.300000000000000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69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7"/>
          <c:y val="7.23685760360472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5563319330391993E-2"/>
                  <c:y val="-0.13030491047967038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2030285758516089E-2"/>
                  <c:y val="-4.626814056522620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8113754547437551E-2"/>
                  <c:y val="-2.438014842869769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9887835736350655E-2"/>
                  <c:y val="0.12676005653554781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3128918536657562E-2"/>
                  <c:y val="8.8989016608822191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9667869934488807E-2"/>
                  <c:y val="0.1623952918644780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6876288587250998E-2"/>
                  <c:y val="8.773356263173189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870652227452819E-2"/>
                  <c:y val="9.9101577737620627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5762949202395319E-2"/>
                  <c:y val="9.6531677550901647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169850752570136"/>
                  <c:y val="-9.6125099480554671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4726731544618E-2"/>
                  <c:y val="-0.11760240536178135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UNIVER.UA/Taras Shevchenko: Fond Zaoshchadzhen</c:v>
                </c:pt>
                <c:pt idx="4">
                  <c:v>Altus – Depozyt</c:v>
                </c:pt>
                <c:pt idx="5">
                  <c:v>KINTO-Ekviti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В_ВЧА!$C$27:$C$37</c:f>
              <c:numCache>
                <c:formatCode>#,##0.00</c:formatCode>
                <c:ptCount val="11"/>
                <c:pt idx="0">
                  <c:v>6261832.2708000019</c:v>
                </c:pt>
                <c:pt idx="1">
                  <c:v>21175658.039000001</c:v>
                </c:pt>
                <c:pt idx="2">
                  <c:v>5698781.0300000003</c:v>
                </c:pt>
                <c:pt idx="3">
                  <c:v>3275766</c:v>
                </c:pt>
                <c:pt idx="4">
                  <c:v>3241102.16</c:v>
                </c:pt>
                <c:pt idx="5">
                  <c:v>3225725.63</c:v>
                </c:pt>
                <c:pt idx="6">
                  <c:v>2768298.1321</c:v>
                </c:pt>
                <c:pt idx="7">
                  <c:v>2618962.38</c:v>
                </c:pt>
                <c:pt idx="8">
                  <c:v>2075833.3</c:v>
                </c:pt>
                <c:pt idx="9">
                  <c:v>1818548.09</c:v>
                </c:pt>
                <c:pt idx="10">
                  <c:v>1509915.44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UNIVER.UA/Taras Shevchenko: Fond Zaoshchadzhen</c:v>
                </c:pt>
                <c:pt idx="4">
                  <c:v>Altus – Depozyt</c:v>
                </c:pt>
                <c:pt idx="5">
                  <c:v>KINTO-Ekviti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В_ВЧА!$D$27:$D$37</c:f>
              <c:numCache>
                <c:formatCode>0.00%</c:formatCode>
                <c:ptCount val="11"/>
                <c:pt idx="0">
                  <c:v>0.1166719392618622</c:v>
                </c:pt>
                <c:pt idx="1">
                  <c:v>0.39454986683003751</c:v>
                </c:pt>
                <c:pt idx="2">
                  <c:v>0.10618103542940595</c:v>
                </c:pt>
                <c:pt idx="3">
                  <c:v>6.1034846552867714E-2</c:v>
                </c:pt>
                <c:pt idx="4">
                  <c:v>6.0388981690929114E-2</c:v>
                </c:pt>
                <c:pt idx="5">
                  <c:v>6.0102482548723725E-2</c:v>
                </c:pt>
                <c:pt idx="6">
                  <c:v>5.1579585265038412E-2</c:v>
                </c:pt>
                <c:pt idx="7">
                  <c:v>4.8797126226669797E-2</c:v>
                </c:pt>
                <c:pt idx="8">
                  <c:v>3.8677416804140774E-2</c:v>
                </c:pt>
                <c:pt idx="9">
                  <c:v>3.3883617945286895E-2</c:v>
                </c:pt>
                <c:pt idx="10">
                  <c:v>2.8133101445037813E-2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40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6016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1601971455597739E-3"/>
                  <c:y val="-1.5727776193820247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Argentum</c:v>
                </c:pt>
                <c:pt idx="1">
                  <c:v>VSI</c:v>
                </c:pt>
                <c:pt idx="2">
                  <c:v>UNIVER.UA/Myhailo Grushevskyi: Fond Derzhavnyh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KINTO-Klasychnyi</c:v>
                </c:pt>
                <c:pt idx="7">
                  <c:v>Nadbannia</c:v>
                </c:pt>
                <c:pt idx="8">
                  <c:v>KINTO-Klasychnyi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ВЧА'!$C$59:$C$69</c:f>
              <c:numCache>
                <c:formatCode>#,##0.00</c:formatCode>
                <c:ptCount val="11"/>
                <c:pt idx="0">
                  <c:v>-10.380819999999948</c:v>
                </c:pt>
                <c:pt idx="1">
                  <c:v>132.35697999999999</c:v>
                </c:pt>
                <c:pt idx="2">
                  <c:v>89.17910000000056</c:v>
                </c:pt>
                <c:pt idx="3">
                  <c:v>96.415970000000215</c:v>
                </c:pt>
                <c:pt idx="4">
                  <c:v>79.954129999999878</c:v>
                </c:pt>
                <c:pt idx="5">
                  <c:v>123.31487000000011</c:v>
                </c:pt>
                <c:pt idx="6">
                  <c:v>-20.637400000000024</c:v>
                </c:pt>
                <c:pt idx="7">
                  <c:v>-17.481189999999945</c:v>
                </c:pt>
                <c:pt idx="8">
                  <c:v>122.93387600000202</c:v>
                </c:pt>
                <c:pt idx="9">
                  <c:v>-159.06316999999999</c:v>
                </c:pt>
                <c:pt idx="10">
                  <c:v>75.706917600000111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ВЧА'!$E$58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002181271069531E-3"/>
                  <c:y val="-8.38570804863278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692802955449268E-3"/>
                  <c:y val="-4.12284252122576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3243111573338571E-4"/>
                  <c:y val="3.688891203184119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729884921439409E-4"/>
                  <c:y val="-4.173283843340796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854087872433665E-3"/>
                  <c:y val="-4.173283843340796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7766722837126588E-3"/>
                  <c:y val="8.066792883745834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3422918029288216E-4"/>
                  <c:y val="3.905469089729949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2.2270161719106685E-3"/>
                  <c:y val="5.6693327900174152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20344545227847E-3"/>
                  <c:y val="-6.091412886711108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529111937811615E-3"/>
                  <c:y val="5.2139027147753486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6597155681022215E-3"/>
                  <c:y val="-5.1401257273595222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61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85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7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93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15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89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Argentum</c:v>
                </c:pt>
                <c:pt idx="1">
                  <c:v>VSI</c:v>
                </c:pt>
                <c:pt idx="2">
                  <c:v>UNIVER.UA/Myhailo Grushevskyi: Fond Derzhavnyh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KINTO-Klasychnyi</c:v>
                </c:pt>
                <c:pt idx="7">
                  <c:v>Nadbannia</c:v>
                </c:pt>
                <c:pt idx="8">
                  <c:v>KINTO-Klasychnyi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ВЧА'!$E$59:$E$69</c:f>
              <c:numCache>
                <c:formatCode>#,##0.00</c:formatCode>
                <c:ptCount val="11"/>
                <c:pt idx="0">
                  <c:v>12.076913091419472</c:v>
                </c:pt>
                <c:pt idx="1">
                  <c:v>4.94076913979832</c:v>
                </c:pt>
                <c:pt idx="2">
                  <c:v>2.4337421786024769</c:v>
                </c:pt>
                <c:pt idx="3">
                  <c:v>0</c:v>
                </c:pt>
                <c:pt idx="4">
                  <c:v>0</c:v>
                </c:pt>
                <c:pt idx="5">
                  <c:v>-1.1944366642685276</c:v>
                </c:pt>
                <c:pt idx="6">
                  <c:v>-3.5702677061469541</c:v>
                </c:pt>
                <c:pt idx="7">
                  <c:v>-8.1068803030303194</c:v>
                </c:pt>
                <c:pt idx="8">
                  <c:v>-64.903054853414417</c:v>
                </c:pt>
                <c:pt idx="9">
                  <c:v>-158.875190261585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659136"/>
        <c:axId val="73660672"/>
      </c:barChart>
      <c:lineChart>
        <c:grouping val="standard"/>
        <c:ser>
          <c:idx val="2"/>
          <c:order val="2"/>
          <c:tx>
            <c:strRef>
              <c:f>'В_динаміка ВЧА'!$D$58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04550512729787E-2"/>
                  <c:y val="-9.09997348460437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394532039371099E-2"/>
                  <c:y val="-5.820416077584717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49362826134696E-2"/>
                  <c:y val="5.221565107871912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44796572409048E-2"/>
                  <c:y val="5.02991493513494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4922112215942E-2"/>
                  <c:y val="4.437784021669197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74432743838319E-2"/>
                  <c:y val="0.1150827907687501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55423467003496E-2"/>
                  <c:y val="9.95900169271711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57121906937399E-2"/>
                  <c:y val="0.1102570778120588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17404913334063E-2"/>
                  <c:y val="0.1027122364833426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54254093145626E-2"/>
                  <c:y val="5.528017992640740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19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904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ВЧА'!$B$59:$B$68</c:f>
              <c:strCache>
                <c:ptCount val="10"/>
                <c:pt idx="0">
                  <c:v>Argentum</c:v>
                </c:pt>
                <c:pt idx="1">
                  <c:v>VSI</c:v>
                </c:pt>
                <c:pt idx="2">
                  <c:v>UNIVER.UA/Myhailo Grushevskyi: Fond Derzhavnyh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KINTO-Klasychnyi</c:v>
                </c:pt>
                <c:pt idx="7">
                  <c:v>Nadbannia</c:v>
                </c:pt>
                <c:pt idx="8">
                  <c:v>KINTO-Klasychnyi</c:v>
                </c:pt>
                <c:pt idx="9">
                  <c:v>Nadbannia</c:v>
                </c:pt>
              </c:strCache>
            </c:strRef>
          </c:cat>
          <c:val>
            <c:numRef>
              <c:f>'В_динаміка ВЧА'!$D$59:$D$68</c:f>
              <c:numCache>
                <c:formatCode>0.00%</c:formatCode>
                <c:ptCount val="10"/>
                <c:pt idx="0">
                  <c:v>-1.0858462481996511E-2</c:v>
                </c:pt>
                <c:pt idx="1">
                  <c:v>9.6080844365762877E-2</c:v>
                </c:pt>
                <c:pt idx="2">
                  <c:v>1.5897580811050627E-2</c:v>
                </c:pt>
                <c:pt idx="3">
                  <c:v>3.0659965470195366E-2</c:v>
                </c:pt>
                <c:pt idx="4">
                  <c:v>3.1490299411197215E-2</c:v>
                </c:pt>
                <c:pt idx="5">
                  <c:v>6.3156827666922516E-2</c:v>
                </c:pt>
                <c:pt idx="6">
                  <c:v>-3.359276542047257E-2</c:v>
                </c:pt>
                <c:pt idx="7">
                  <c:v>-1.7915332980735426E-2</c:v>
                </c:pt>
                <c:pt idx="8">
                  <c:v>5.8393334301152988E-3</c:v>
                </c:pt>
                <c:pt idx="9">
                  <c:v>-0.2377279963480351</c:v>
                </c:pt>
              </c:numCache>
            </c:numRef>
          </c:val>
        </c:ser>
        <c:dLbls>
          <c:showVal val="1"/>
        </c:dLbls>
        <c:marker val="1"/>
        <c:axId val="73580544"/>
        <c:axId val="73582080"/>
      </c:lineChart>
      <c:catAx>
        <c:axId val="736591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60672"/>
        <c:crosses val="autoZero"/>
        <c:lblAlgn val="ctr"/>
        <c:lblOffset val="40"/>
        <c:tickLblSkip val="2"/>
        <c:tickMarkSkip val="1"/>
      </c:catAx>
      <c:valAx>
        <c:axId val="73660672"/>
        <c:scaling>
          <c:orientation val="minMax"/>
          <c:max val="250"/>
          <c:min val="-1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59136"/>
        <c:crosses val="autoZero"/>
        <c:crossBetween val="between"/>
      </c:valAx>
      <c:catAx>
        <c:axId val="73580544"/>
        <c:scaling>
          <c:orientation val="minMax"/>
        </c:scaling>
        <c:delete val="1"/>
        <c:axPos val="b"/>
        <c:tickLblPos val="none"/>
        <c:crossAx val="73582080"/>
        <c:crosses val="autoZero"/>
        <c:lblAlgn val="ctr"/>
        <c:lblOffset val="100"/>
      </c:catAx>
      <c:valAx>
        <c:axId val="7358208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805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86"/>
          <c:w val="0.48299355379697084"/>
          <c:h val="5.13347537285374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6"/>
          <c:y val="5.393748939949246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0120734229956996E-2"/>
          <c:y val="9.9244980495066151E-2"/>
          <c:w val="0.9607650594804471"/>
          <c:h val="0.8629998303918796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'В_діаграма(дох)'!$A$2:$A$28</c:f>
              <c:strCache>
                <c:ptCount val="27"/>
                <c:pt idx="0">
                  <c:v>UNIVER.UA/Iaroslav Mudryi: Fond Aktsii</c:v>
                </c:pt>
                <c:pt idx="1">
                  <c:v>Argentum</c:v>
                </c:pt>
                <c:pt idx="2">
                  <c:v>Premium – Fond Indeksnyi</c:v>
                </c:pt>
                <c:pt idx="3">
                  <c:v>Bonum Optimum</c:v>
                </c:pt>
                <c:pt idx="4">
                  <c:v>Sofiivskyi</c:v>
                </c:pt>
                <c:pt idx="5">
                  <c:v>UNIVER.UA/Volodymyr Velykyi: Fond Zbalansovanyi</c:v>
                </c:pt>
                <c:pt idx="6">
                  <c:v>SEM Azhio</c:v>
                </c:pt>
                <c:pt idx="7">
                  <c:v>OTP Fond Aktsii</c:v>
                </c:pt>
                <c:pt idx="8">
                  <c:v>KINTO-Ekviti</c:v>
                </c:pt>
                <c:pt idx="9">
                  <c:v>Nadbannia</c:v>
                </c:pt>
                <c:pt idx="10">
                  <c:v>KINTO-Klasychnyi </c:v>
                </c:pt>
                <c:pt idx="11">
                  <c:v>Altus-Strategichnyi</c:v>
                </c:pt>
                <c:pt idx="12">
                  <c:v>OTP Klasychnyi </c:v>
                </c:pt>
                <c:pt idx="13">
                  <c:v>UNIVER.UA/Myhailo Grushevskyi: Fond Derzhavnyh Paperiv   </c:v>
                </c:pt>
                <c:pt idx="14">
                  <c:v>UNIVER.UA/Taras Shevchenko: Fond Zaoshchadzhen</c:v>
                </c:pt>
                <c:pt idx="15">
                  <c:v>Altus – Depozyt</c:v>
                </c:pt>
                <c:pt idx="16">
                  <c:v>Altus – Zbalansovanyi</c:v>
                </c:pt>
                <c:pt idx="17">
                  <c:v>KINTO-Kaznacheyskyi</c:v>
                </c:pt>
                <c:pt idx="18">
                  <c:v>VSI</c:v>
                </c:pt>
                <c:pt idx="19">
                  <c:v>Premium – Fond Zbalansovanyi</c:v>
                </c:pt>
                <c:pt idx="20">
                  <c:v>Funds' average rate of return</c:v>
                </c:pt>
                <c:pt idx="21">
                  <c:v>UX Index</c:v>
                </c:pt>
                <c:pt idx="22">
                  <c:v>PFTS Index</c:v>
                </c:pt>
                <c:pt idx="23">
                  <c:v>EURO Deposits</c:v>
                </c:pt>
                <c:pt idx="24">
                  <c:v>USD Deposits</c:v>
                </c:pt>
                <c:pt idx="25">
                  <c:v>UAH Deposits</c:v>
                </c:pt>
                <c:pt idx="26">
                  <c:v>"Gold" deposit (at official rate of gold)</c:v>
                </c:pt>
              </c:strCache>
            </c:strRef>
          </c:cat>
          <c:val>
            <c:numRef>
              <c:f>'В_діаграма(дох)'!$B$2:$B$28</c:f>
              <c:numCache>
                <c:formatCode>0.00%</c:formatCode>
                <c:ptCount val="27"/>
                <c:pt idx="0">
                  <c:v>-2.7762254201295078E-2</c:v>
                </c:pt>
                <c:pt idx="1">
                  <c:v>-2.3198007657818209E-2</c:v>
                </c:pt>
                <c:pt idx="2">
                  <c:v>-1.6131576580580731E-2</c:v>
                </c:pt>
                <c:pt idx="3">
                  <c:v>-1.5313924899029163E-2</c:v>
                </c:pt>
                <c:pt idx="4">
                  <c:v>-1.2119823386569362E-2</c:v>
                </c:pt>
                <c:pt idx="5">
                  <c:v>-9.578451257334808E-3</c:v>
                </c:pt>
                <c:pt idx="6">
                  <c:v>-3.2630125558600342E-3</c:v>
                </c:pt>
                <c:pt idx="7">
                  <c:v>-1.6934640883797814E-3</c:v>
                </c:pt>
                <c:pt idx="8">
                  <c:v>1.3223297336657502E-3</c:v>
                </c:pt>
                <c:pt idx="9">
                  <c:v>1.4634125074677318E-3</c:v>
                </c:pt>
                <c:pt idx="10">
                  <c:v>8.9550148686496911E-3</c:v>
                </c:pt>
                <c:pt idx="11">
                  <c:v>9.846414905936518E-3</c:v>
                </c:pt>
                <c:pt idx="12">
                  <c:v>1.3447592972373634E-2</c:v>
                </c:pt>
                <c:pt idx="13">
                  <c:v>1.5459505097035198E-2</c:v>
                </c:pt>
                <c:pt idx="14">
                  <c:v>2.1143478659837234E-2</c:v>
                </c:pt>
                <c:pt idx="15">
                  <c:v>3.0659965470202E-2</c:v>
                </c:pt>
                <c:pt idx="16">
                  <c:v>3.1490299411196965E-2</c:v>
                </c:pt>
                <c:pt idx="17">
                  <c:v>6.3814902732182155E-2</c:v>
                </c:pt>
                <c:pt idx="18">
                  <c:v>8.8080254260903601E-2</c:v>
                </c:pt>
                <c:pt idx="19">
                  <c:v>9.880516738000189E-2</c:v>
                </c:pt>
                <c:pt idx="20">
                  <c:v>1.3771391168629261E-2</c:v>
                </c:pt>
                <c:pt idx="21">
                  <c:v>-3.2241736329473199E-2</c:v>
                </c:pt>
                <c:pt idx="22">
                  <c:v>1.2154092017831575E-2</c:v>
                </c:pt>
                <c:pt idx="23">
                  <c:v>9.4567968602999652E-2</c:v>
                </c:pt>
                <c:pt idx="24">
                  <c:v>8.4781193818444844E-2</c:v>
                </c:pt>
                <c:pt idx="25">
                  <c:v>1.741095890410959E-2</c:v>
                </c:pt>
                <c:pt idx="26">
                  <c:v>0.19095181037042952</c:v>
                </c:pt>
              </c:numCache>
            </c:numRef>
          </c:val>
        </c:ser>
        <c:gapWidth val="60"/>
        <c:axId val="73700096"/>
        <c:axId val="73701632"/>
      </c:barChart>
      <c:catAx>
        <c:axId val="737000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01632"/>
        <c:crosses val="autoZero"/>
        <c:lblAlgn val="ctr"/>
        <c:lblOffset val="0"/>
        <c:tickLblSkip val="1"/>
        <c:tickMarkSkip val="1"/>
      </c:catAx>
      <c:valAx>
        <c:axId val="73701632"/>
        <c:scaling>
          <c:orientation val="minMax"/>
          <c:max val="0.1"/>
          <c:min val="-9.000000000000002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0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0000000000016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4E-2"/>
          <c:y val="0.39200102083599181"/>
          <c:w val="0.9304"/>
          <c:h val="0.3866676736137335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3.8240419947504865E-4"/>
                  <c:y val="3.84808503272005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633070866141745E-3"/>
                  <c:y val="1.9553085898351349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Platynum </c:v>
                </c:pt>
                <c:pt idx="1">
                  <c:v>"UNIVER.UA/Otaman: Fond Perspectyvnyh Aktsii"</c:v>
                </c:pt>
                <c:pt idx="2">
                  <c:v>Zbalansovanyi Fond "Parytet"</c:v>
                </c:pt>
                <c:pt idx="3">
                  <c:v>TASK Ukrainskyi Kapital</c:v>
                </c:pt>
                <c:pt idx="4">
                  <c:v>Optimum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ВЧА'!$C$38:$C$43</c:f>
              <c:numCache>
                <c:formatCode>#,##0.00</c:formatCode>
                <c:ptCount val="6"/>
                <c:pt idx="0">
                  <c:v>103.26133999999985</c:v>
                </c:pt>
                <c:pt idx="1">
                  <c:v>50.968619999999994</c:v>
                </c:pt>
                <c:pt idx="2">
                  <c:v>17.286600000000092</c:v>
                </c:pt>
                <c:pt idx="3">
                  <c:v>8.3935600000000559</c:v>
                </c:pt>
                <c:pt idx="4">
                  <c:v>-3.0331999999999533</c:v>
                </c:pt>
                <c:pt idx="5">
                  <c:v>17.210910000000148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225154855643061E-2"/>
                  <c:y val="-6.61945707121115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9937007874016E-3"/>
                  <c:y val="-3.952783460081887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9735853018372895E-3"/>
                  <c:y val="-1.195280429346958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7478005249344631E-3"/>
                  <c:y val="-6.619457071211156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226792650918634E-2"/>
                  <c:y val="9.195172020271945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24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2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Platynum </c:v>
                </c:pt>
                <c:pt idx="1">
                  <c:v>"UNIVER.UA/Otaman: Fond Perspectyvnyh Aktsii"</c:v>
                </c:pt>
                <c:pt idx="2">
                  <c:v>Zbalansovanyi Fond "Parytet"</c:v>
                </c:pt>
                <c:pt idx="3">
                  <c:v>TASK Ukrainskyi Kapital</c:v>
                </c:pt>
                <c:pt idx="4">
                  <c:v>Optimum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ВЧА'!$E$38:$E$43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-6.9011299747428563</c:v>
                </c:pt>
              </c:numCache>
            </c:numRef>
          </c:val>
        </c:ser>
        <c:dLbls>
          <c:showVal val="1"/>
        </c:dLbls>
        <c:overlap val="-20"/>
        <c:axId val="74024448"/>
        <c:axId val="74025984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595170603674594E-3"/>
                  <c:y val="-5.14560052999554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7853018372703586E-3"/>
                  <c:y val="-5.241391398508969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88913385826787E-4"/>
                  <c:y val="-2.07815840399682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6369553805775052E-3"/>
                  <c:y val="-6.571795477494872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2740157480255709E-5"/>
                  <c:y val="5.370268214659370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8885249343832912E-3"/>
                  <c:y val="6.843877428313423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18"/>
                  <c:y val="0.36266761111357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38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2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ВЧА'!$D$38:$D$43</c:f>
              <c:numCache>
                <c:formatCode>0.00%</c:formatCode>
                <c:ptCount val="6"/>
                <c:pt idx="0">
                  <c:v>1.26556434125709E-2</c:v>
                </c:pt>
                <c:pt idx="1">
                  <c:v>7.5743005953796252E-2</c:v>
                </c:pt>
                <c:pt idx="2">
                  <c:v>1.482985773859356E-2</c:v>
                </c:pt>
                <c:pt idx="3">
                  <c:v>6.8533176929192431E-3</c:v>
                </c:pt>
                <c:pt idx="4">
                  <c:v>-5.0747263153686651E-3</c:v>
                </c:pt>
                <c:pt idx="5">
                  <c:v>1.1389730558635586E-2</c:v>
                </c:pt>
              </c:numCache>
            </c:numRef>
          </c:val>
        </c:ser>
        <c:dLbls>
          <c:showVal val="1"/>
        </c:dLbls>
        <c:marker val="1"/>
        <c:axId val="74052352"/>
        <c:axId val="74053888"/>
      </c:lineChart>
      <c:catAx>
        <c:axId val="740244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25984"/>
        <c:crosses val="autoZero"/>
        <c:lblAlgn val="ctr"/>
        <c:lblOffset val="100"/>
        <c:tickLblSkip val="1"/>
        <c:tickMarkSkip val="1"/>
      </c:catAx>
      <c:valAx>
        <c:axId val="74025984"/>
        <c:scaling>
          <c:orientation val="minMax"/>
          <c:max val="1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24448"/>
        <c:crosses val="autoZero"/>
        <c:crossBetween val="between"/>
      </c:valAx>
      <c:catAx>
        <c:axId val="74052352"/>
        <c:scaling>
          <c:orientation val="minMax"/>
        </c:scaling>
        <c:delete val="1"/>
        <c:axPos val="b"/>
        <c:tickLblPos val="none"/>
        <c:crossAx val="74053888"/>
        <c:crosses val="autoZero"/>
        <c:lblAlgn val="ctr"/>
        <c:lblOffset val="100"/>
      </c:catAx>
      <c:valAx>
        <c:axId val="7405388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523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20000000000003"/>
          <c:y val="0.8160021250055336"/>
          <c:w val="0.53839999999999999"/>
          <c:h val="6.933351388935911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9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898506850068874E-2"/>
          <c:y val="0.11851022332541759"/>
          <c:w val="0.92487355492224899"/>
          <c:h val="0.8419869200072522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Optimum</c:v>
                </c:pt>
                <c:pt idx="1">
                  <c:v>TASK Ukrainskyi Kapital</c:v>
                </c:pt>
                <c:pt idx="2">
                  <c:v>Platynum</c:v>
                </c:pt>
                <c:pt idx="3">
                  <c:v>Zbalansovanyi Fond "Parytet"</c:v>
                </c:pt>
                <c:pt idx="4">
                  <c:v>Aurum</c:v>
                </c:pt>
                <c:pt idx="5">
                  <c:v>"UNIVER.UA/Otaman: Fond Perspectyvnyh Aktsii"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-5.0747263153687605E-3</c:v>
                </c:pt>
                <c:pt idx="1">
                  <c:v>6.8533176928975426E-3</c:v>
                </c:pt>
                <c:pt idx="2">
                  <c:v>1.2655643412583295E-2</c:v>
                </c:pt>
                <c:pt idx="3">
                  <c:v>1.4829857738527741E-2</c:v>
                </c:pt>
                <c:pt idx="4">
                  <c:v>1.6003851747342646E-2</c:v>
                </c:pt>
                <c:pt idx="5">
                  <c:v>7.5743005953772924E-2</c:v>
                </c:pt>
                <c:pt idx="6">
                  <c:v>2.016849170495923E-2</c:v>
                </c:pt>
                <c:pt idx="7">
                  <c:v>-3.2241736329473199E-2</c:v>
                </c:pt>
                <c:pt idx="8">
                  <c:v>1.2154092017831575E-2</c:v>
                </c:pt>
                <c:pt idx="9">
                  <c:v>9.4567968602999652E-2</c:v>
                </c:pt>
                <c:pt idx="10">
                  <c:v>8.4781193818444844E-2</c:v>
                </c:pt>
                <c:pt idx="11">
                  <c:v>1.741095890410959E-2</c:v>
                </c:pt>
                <c:pt idx="12">
                  <c:v>0.19095181037042952</c:v>
                </c:pt>
              </c:numCache>
            </c:numRef>
          </c:val>
        </c:ser>
        <c:gapWidth val="60"/>
        <c:axId val="74126464"/>
        <c:axId val="74128000"/>
      </c:barChart>
      <c:catAx>
        <c:axId val="7412646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28000"/>
        <c:crosses val="autoZero"/>
        <c:lblAlgn val="ctr"/>
        <c:lblOffset val="100"/>
        <c:tickLblSkip val="1"/>
        <c:tickMarkSkip val="1"/>
      </c:catAx>
      <c:valAx>
        <c:axId val="74128000"/>
        <c:scaling>
          <c:orientation val="minMax"/>
          <c:max val="0.1"/>
          <c:min val="-4.000000000000001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2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57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56"/>
          <c:w val="0.92887624466571861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831210821264698E-3"/>
                  <c:y val="-1.496777399866440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5001325403314184E-3"/>
                  <c:y val="1.247852894127881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5416493990883027E-3"/>
                  <c:y val="9.494789482675652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23.201010000000242</c:v>
                </c:pt>
                <c:pt idx="1">
                  <c:v>-13.521540000000037</c:v>
                </c:pt>
                <c:pt idx="2">
                  <c:v>-51.994750000000003</c:v>
                </c:pt>
                <c:pt idx="3">
                  <c:v>-118.17841000000016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3829376"/>
        <c:axId val="73855744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750032668391642E-3"/>
                  <c:y val="-5.679510475391759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789287007687654E-3"/>
                  <c:y val="3.163645964372793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41912612986094E-3"/>
                  <c:y val="0.1167758468061315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5.8063308429271519E-3</c:v>
                </c:pt>
                <c:pt idx="1">
                  <c:v>-1.211323755839854E-2</c:v>
                </c:pt>
                <c:pt idx="2">
                  <c:v>-4.1505027177402148E-2</c:v>
                </c:pt>
                <c:pt idx="3">
                  <c:v>-2.7072820238849802E-2</c:v>
                </c:pt>
              </c:numCache>
            </c:numRef>
          </c:val>
        </c:ser>
        <c:dLbls>
          <c:showVal val="1"/>
        </c:dLbls>
        <c:marker val="1"/>
        <c:axId val="73857280"/>
        <c:axId val="74260480"/>
      </c:lineChart>
      <c:catAx>
        <c:axId val="738293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55744"/>
        <c:crosses val="autoZero"/>
        <c:lblAlgn val="ctr"/>
        <c:lblOffset val="100"/>
        <c:tickLblSkip val="1"/>
        <c:tickMarkSkip val="1"/>
      </c:catAx>
      <c:valAx>
        <c:axId val="7385574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29376"/>
        <c:crosses val="autoZero"/>
        <c:crossBetween val="between"/>
      </c:valAx>
      <c:catAx>
        <c:axId val="73857280"/>
        <c:scaling>
          <c:orientation val="minMax"/>
        </c:scaling>
        <c:delete val="1"/>
        <c:axPos val="b"/>
        <c:tickLblPos val="none"/>
        <c:crossAx val="74260480"/>
        <c:crosses val="autoZero"/>
        <c:lblAlgn val="ctr"/>
        <c:lblOffset val="100"/>
      </c:catAx>
      <c:valAx>
        <c:axId val="74260480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572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4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84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87E-2"/>
          <c:y val="0.17429837518463823"/>
          <c:w val="0.95704295704295683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UNIVER.UA/Skif: Fond Neruhomosti</c:v>
                </c:pt>
                <c:pt idx="1">
                  <c:v>Indeks Ukrainskoi Birzhi</c:v>
                </c:pt>
                <c:pt idx="2">
                  <c:v>TASK  Universal</c:v>
                </c:pt>
                <c:pt idx="3">
                  <c:v>AntyBank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-4.1505027177400788E-2</c:v>
                </c:pt>
                <c:pt idx="1">
                  <c:v>-2.7072820238880246E-2</c:v>
                </c:pt>
                <c:pt idx="2">
                  <c:v>-1.2113237558428969E-2</c:v>
                </c:pt>
                <c:pt idx="3">
                  <c:v>5.8063308428739635E-3</c:v>
                </c:pt>
                <c:pt idx="4">
                  <c:v>-1.872118853295901E-2</c:v>
                </c:pt>
                <c:pt idx="5">
                  <c:v>-3.2241736329473247E-2</c:v>
                </c:pt>
                <c:pt idx="6">
                  <c:v>1.2154092017831575E-2</c:v>
                </c:pt>
                <c:pt idx="7">
                  <c:v>9.4567968602999652E-2</c:v>
                </c:pt>
                <c:pt idx="8">
                  <c:v>8.4781193818444844E-2</c:v>
                </c:pt>
                <c:pt idx="9">
                  <c:v>1.741095890410959E-2</c:v>
                </c:pt>
                <c:pt idx="10">
                  <c:v>0.19095181037042952</c:v>
                </c:pt>
              </c:numCache>
            </c:numRef>
          </c:val>
        </c:ser>
        <c:gapWidth val="60"/>
        <c:axId val="74300416"/>
        <c:axId val="74310400"/>
      </c:barChart>
      <c:catAx>
        <c:axId val="743004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10400"/>
        <c:crosses val="autoZero"/>
        <c:lblAlgn val="ctr"/>
        <c:lblOffset val="100"/>
        <c:tickLblSkip val="1"/>
        <c:tickMarkSkip val="1"/>
      </c:catAx>
      <c:valAx>
        <c:axId val="74310400"/>
        <c:scaling>
          <c:orientation val="minMax"/>
          <c:max val="0.13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0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153521</xdr:rowOff>
    </xdr:from>
    <xdr:to>
      <xdr:col>11</xdr:col>
      <xdr:colOff>561975</xdr:colOff>
      <xdr:row>41</xdr:row>
      <xdr:rowOff>77321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37</xdr:row>
      <xdr:rowOff>104775</xdr:rowOff>
    </xdr:from>
    <xdr:to>
      <xdr:col>4</xdr:col>
      <xdr:colOff>533400</xdr:colOff>
      <xdr:row>61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52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19050</xdr:rowOff>
    </xdr:from>
    <xdr:to>
      <xdr:col>7</xdr:col>
      <xdr:colOff>9525</xdr:colOff>
      <xdr:row>34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vseswit.com.ua/" TargetMode="Externa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://www.kinto.com/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art-capital.com.ua/" TargetMode="External"/><Relationship Id="rId10" Type="http://schemas.openxmlformats.org/officeDocument/2006/relationships/hyperlink" Target="http://www.delta-capital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seb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dragon-am.com/" TargetMode="External"/><Relationship Id="rId5" Type="http://schemas.openxmlformats.org/officeDocument/2006/relationships/hyperlink" Target="http://dragon-am.com/" TargetMode="External"/><Relationship Id="rId4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9" t="s">
        <v>15</v>
      </c>
      <c r="B1" s="69"/>
      <c r="C1" s="69"/>
      <c r="D1" s="70"/>
      <c r="E1" s="70"/>
      <c r="F1" s="70"/>
    </row>
    <row r="2" spans="1:14" ht="30.75" thickBot="1">
      <c r="A2" s="164" t="s">
        <v>16</v>
      </c>
      <c r="B2" s="164" t="s">
        <v>17</v>
      </c>
      <c r="C2" s="164" t="s">
        <v>18</v>
      </c>
      <c r="D2" s="164" t="s">
        <v>19</v>
      </c>
      <c r="E2" s="164" t="s">
        <v>20</v>
      </c>
      <c r="F2" s="164" t="s">
        <v>21</v>
      </c>
      <c r="G2" s="2"/>
      <c r="I2" s="1"/>
    </row>
    <row r="3" spans="1:14" ht="14.25">
      <c r="A3" s="84" t="s">
        <v>22</v>
      </c>
      <c r="B3" s="85">
        <v>-1.2131283755712485E-2</v>
      </c>
      <c r="C3" s="85">
        <v>-4.9441576998221159E-2</v>
      </c>
      <c r="D3" s="85">
        <v>2.4861378744480901E-3</v>
      </c>
      <c r="E3" s="85">
        <v>-3.744120886631519E-2</v>
      </c>
      <c r="F3" s="85">
        <v>-3.2870316440984815E-2</v>
      </c>
      <c r="G3" s="57"/>
      <c r="H3" s="57"/>
      <c r="I3" s="2"/>
      <c r="J3" s="2"/>
      <c r="K3" s="2"/>
      <c r="L3" s="2"/>
    </row>
    <row r="4" spans="1:14" ht="14.25">
      <c r="A4" s="84" t="s">
        <v>23</v>
      </c>
      <c r="B4" s="85">
        <v>1.2154092017831575E-2</v>
      </c>
      <c r="C4" s="85">
        <v>-3.2241736329473247E-2</v>
      </c>
      <c r="D4" s="85">
        <v>1.3771391168629261E-2</v>
      </c>
      <c r="E4" s="85">
        <v>2.016849170495923E-2</v>
      </c>
      <c r="F4" s="85">
        <v>-1.872118853295901E-2</v>
      </c>
      <c r="G4" s="57"/>
      <c r="H4" s="57"/>
      <c r="I4" s="2"/>
      <c r="J4" s="2"/>
      <c r="K4" s="2"/>
      <c r="L4" s="2"/>
    </row>
    <row r="5" spans="1:14" ht="15" thickBot="1">
      <c r="A5" s="73" t="s">
        <v>24</v>
      </c>
      <c r="B5" s="75">
        <v>-1.2463647694227475E-4</v>
      </c>
      <c r="C5" s="75">
        <v>-8.0089231038404485E-2</v>
      </c>
      <c r="D5" s="75">
        <v>1.7369960493078162E-2</v>
      </c>
      <c r="E5" s="75">
        <v>-1.76674001150261E-2</v>
      </c>
      <c r="F5" s="75">
        <v>-5.8837632353941682E-2</v>
      </c>
      <c r="G5" s="57"/>
      <c r="H5" s="57"/>
      <c r="I5" s="2"/>
      <c r="J5" s="2"/>
      <c r="K5" s="2"/>
      <c r="L5" s="2"/>
    </row>
    <row r="6" spans="1:14" ht="14.25">
      <c r="A6" s="67"/>
      <c r="B6" s="66"/>
      <c r="C6" s="66"/>
      <c r="D6" s="68"/>
      <c r="E6" s="68"/>
      <c r="F6" s="68"/>
      <c r="G6" s="10"/>
      <c r="J6" s="2"/>
      <c r="K6" s="2"/>
      <c r="L6" s="2"/>
      <c r="M6" s="2"/>
      <c r="N6" s="2"/>
    </row>
    <row r="7" spans="1:14" ht="14.25">
      <c r="A7" s="67"/>
      <c r="B7" s="68"/>
      <c r="C7" s="68"/>
      <c r="D7" s="68"/>
      <c r="E7" s="68"/>
      <c r="F7" s="68"/>
      <c r="J7" s="4"/>
      <c r="K7" s="4"/>
      <c r="L7" s="4"/>
      <c r="M7" s="4"/>
      <c r="N7" s="4"/>
    </row>
    <row r="8" spans="1:14" ht="14.25">
      <c r="A8" s="67"/>
      <c r="B8" s="68"/>
      <c r="C8" s="68"/>
      <c r="D8" s="68"/>
      <c r="E8" s="68"/>
      <c r="F8" s="68"/>
    </row>
    <row r="9" spans="1:14" ht="14.25">
      <c r="A9" s="67"/>
      <c r="B9" s="68"/>
      <c r="C9" s="68"/>
      <c r="D9" s="68"/>
      <c r="E9" s="68"/>
      <c r="F9" s="68"/>
    </row>
    <row r="10" spans="1:14" ht="14.25">
      <c r="A10" s="67"/>
      <c r="B10" s="68"/>
      <c r="C10" s="68"/>
      <c r="D10" s="68"/>
      <c r="E10" s="68"/>
      <c r="F10" s="68"/>
      <c r="N10" s="10"/>
    </row>
    <row r="11" spans="1:14" ht="14.25">
      <c r="A11" s="67"/>
      <c r="B11" s="68"/>
      <c r="C11" s="68"/>
      <c r="D11" s="68"/>
      <c r="E11" s="68"/>
      <c r="F11" s="68"/>
    </row>
    <row r="12" spans="1:14" ht="14.25">
      <c r="A12" s="67"/>
      <c r="B12" s="68"/>
      <c r="C12" s="68"/>
      <c r="D12" s="68"/>
      <c r="E12" s="68"/>
      <c r="F12" s="68"/>
    </row>
    <row r="13" spans="1:14" ht="14.25">
      <c r="A13" s="67"/>
      <c r="B13" s="68"/>
      <c r="C13" s="68"/>
      <c r="D13" s="68"/>
      <c r="E13" s="68"/>
      <c r="F13" s="68"/>
    </row>
    <row r="14" spans="1:14" ht="14.25">
      <c r="A14" s="67"/>
      <c r="B14" s="68"/>
      <c r="C14" s="68"/>
      <c r="D14" s="68"/>
      <c r="E14" s="68"/>
      <c r="F14" s="68"/>
    </row>
    <row r="15" spans="1:14" ht="14.25">
      <c r="A15" s="67"/>
      <c r="B15" s="68"/>
      <c r="C15" s="68"/>
      <c r="D15" s="68"/>
      <c r="E15" s="68"/>
      <c r="F15" s="68"/>
    </row>
    <row r="16" spans="1:14" ht="14.25">
      <c r="A16" s="67"/>
      <c r="B16" s="68"/>
      <c r="C16" s="68"/>
      <c r="D16" s="68"/>
      <c r="E16" s="68"/>
      <c r="F16" s="68"/>
    </row>
    <row r="17" spans="1:6" ht="14.25">
      <c r="A17" s="67"/>
      <c r="B17" s="68"/>
      <c r="C17" s="68"/>
      <c r="D17" s="68"/>
      <c r="E17" s="68"/>
      <c r="F17" s="68"/>
    </row>
    <row r="18" spans="1:6" ht="14.25">
      <c r="A18" s="67"/>
      <c r="B18" s="68"/>
      <c r="C18" s="68"/>
      <c r="D18" s="68"/>
      <c r="E18" s="68"/>
      <c r="F18" s="68"/>
    </row>
    <row r="19" spans="1:6" ht="14.25">
      <c r="A19" s="67"/>
      <c r="B19" s="68"/>
      <c r="C19" s="68"/>
      <c r="D19" s="68"/>
      <c r="E19" s="68"/>
      <c r="F19" s="68"/>
    </row>
    <row r="20" spans="1:6" ht="14.25">
      <c r="A20" s="67"/>
      <c r="B20" s="68"/>
      <c r="C20" s="68"/>
      <c r="D20" s="68"/>
      <c r="E20" s="68"/>
      <c r="F20" s="68"/>
    </row>
    <row r="21" spans="1:6" ht="15" thickBot="1">
      <c r="A21" s="67"/>
      <c r="B21" s="68"/>
      <c r="C21" s="68"/>
      <c r="D21" s="68"/>
      <c r="E21" s="68"/>
      <c r="F21" s="68"/>
    </row>
    <row r="22" spans="1:6" ht="15.75" thickBot="1">
      <c r="A22" s="167" t="s">
        <v>25</v>
      </c>
      <c r="B22" s="168" t="s">
        <v>26</v>
      </c>
      <c r="C22" s="169" t="s">
        <v>27</v>
      </c>
      <c r="D22" s="72"/>
      <c r="E22" s="68"/>
      <c r="F22" s="68"/>
    </row>
    <row r="23" spans="1:6" ht="14.25">
      <c r="A23" s="170" t="s">
        <v>28</v>
      </c>
      <c r="B23" s="25">
        <v>-8.5141823122106497E-2</v>
      </c>
      <c r="C23" s="63">
        <v>-0.15798023611791912</v>
      </c>
      <c r="D23" s="72"/>
      <c r="E23" s="68"/>
      <c r="F23" s="68"/>
    </row>
    <row r="24" spans="1:6" ht="14.25">
      <c r="A24" s="175" t="s">
        <v>18</v>
      </c>
      <c r="B24" s="25">
        <v>-3.2241736329473247E-2</v>
      </c>
      <c r="C24" s="63">
        <v>-8.0089231038404485E-2</v>
      </c>
      <c r="D24" s="72"/>
      <c r="E24" s="68"/>
      <c r="F24" s="68"/>
    </row>
    <row r="25" spans="1:6" ht="14.25">
      <c r="A25" s="19" t="s">
        <v>29</v>
      </c>
      <c r="B25" s="238">
        <v>-3.0894733780290395E-2</v>
      </c>
      <c r="C25" s="63">
        <v>-0.11613225716070263</v>
      </c>
      <c r="D25" s="72"/>
      <c r="E25" s="68"/>
      <c r="F25" s="68"/>
    </row>
    <row r="26" spans="1:6" ht="14.25">
      <c r="A26" s="171" t="s">
        <v>30</v>
      </c>
      <c r="B26" s="25">
        <v>-2.9018788189468014E-2</v>
      </c>
      <c r="C26" s="63">
        <v>-0.12659724935621042</v>
      </c>
      <c r="D26" s="72"/>
      <c r="E26" s="68"/>
      <c r="F26" s="68"/>
    </row>
    <row r="27" spans="1:6" ht="28.5">
      <c r="A27" s="172" t="s">
        <v>31</v>
      </c>
      <c r="B27" s="25">
        <v>-1.8125730566920017E-2</v>
      </c>
      <c r="C27" s="63">
        <v>-0.2476707839846668</v>
      </c>
      <c r="D27" s="72"/>
      <c r="E27" s="68"/>
      <c r="F27" s="68"/>
    </row>
    <row r="28" spans="1:6" ht="14.25">
      <c r="A28" s="139" t="s">
        <v>32</v>
      </c>
      <c r="B28" s="25">
        <v>-1.4369416484417141E-2</v>
      </c>
      <c r="C28" s="63">
        <v>-6.9185442385731433E-2</v>
      </c>
      <c r="D28" s="72"/>
      <c r="E28" s="68"/>
      <c r="F28" s="68"/>
    </row>
    <row r="29" spans="1:6" ht="14.25">
      <c r="A29" s="173" t="s">
        <v>33</v>
      </c>
      <c r="B29" s="25">
        <v>-4.1283552550199776E-3</v>
      </c>
      <c r="C29" s="63">
        <v>-6.3551682692307709E-2</v>
      </c>
      <c r="D29" s="72"/>
      <c r="E29" s="68"/>
      <c r="F29" s="68"/>
    </row>
    <row r="30" spans="1:6" ht="14.25">
      <c r="A30" s="19" t="s">
        <v>34</v>
      </c>
      <c r="B30" s="25">
        <v>2.1861372598330764E-3</v>
      </c>
      <c r="C30" s="63">
        <v>-2.8205066902558973E-2</v>
      </c>
      <c r="D30" s="72"/>
      <c r="E30" s="68"/>
      <c r="F30" s="68"/>
    </row>
    <row r="31" spans="1:6" ht="14.25">
      <c r="A31" s="52" t="s">
        <v>35</v>
      </c>
      <c r="B31" s="25">
        <v>3.0486508808900137E-3</v>
      </c>
      <c r="C31" s="63">
        <v>-6.176880424588449E-2</v>
      </c>
      <c r="D31" s="72"/>
      <c r="E31" s="68"/>
      <c r="F31" s="68"/>
    </row>
    <row r="32" spans="1:6" ht="14.25">
      <c r="A32" s="174" t="s">
        <v>17</v>
      </c>
      <c r="B32" s="25">
        <v>1.2154092017831575E-2</v>
      </c>
      <c r="C32" s="63">
        <v>-1.2463647694227475E-4</v>
      </c>
      <c r="D32" s="72"/>
      <c r="E32" s="68"/>
      <c r="F32" s="68"/>
    </row>
    <row r="33" spans="1:6" ht="14.25">
      <c r="A33" s="170" t="s">
        <v>36</v>
      </c>
      <c r="B33" s="25">
        <v>2.4620137621120586E-2</v>
      </c>
      <c r="C33" s="63">
        <v>-1.8863459107656855E-2</v>
      </c>
      <c r="D33" s="72"/>
      <c r="E33" s="68"/>
      <c r="F33" s="68"/>
    </row>
    <row r="34" spans="1:6" ht="14.25">
      <c r="A34" s="19" t="s">
        <v>37</v>
      </c>
      <c r="B34" s="25">
        <v>3.0953768236111401E-2</v>
      </c>
      <c r="C34" s="63">
        <v>4.4743834309851627E-2</v>
      </c>
      <c r="D34" s="72"/>
      <c r="E34" s="68"/>
      <c r="F34" s="68"/>
    </row>
    <row r="35" spans="1:6" ht="15" thickBot="1">
      <c r="A35" s="239" t="s">
        <v>38</v>
      </c>
      <c r="B35" s="74">
        <v>3.1530927143432086E-2</v>
      </c>
      <c r="C35" s="75">
        <v>1.553418577618082E-2</v>
      </c>
      <c r="D35" s="72"/>
      <c r="E35" s="68"/>
      <c r="F35" s="68"/>
    </row>
    <row r="36" spans="1:6" ht="14.25">
      <c r="A36" s="67"/>
      <c r="B36" s="68"/>
      <c r="C36" s="68"/>
      <c r="D36" s="72"/>
      <c r="E36" s="68"/>
      <c r="F36" s="68"/>
    </row>
    <row r="37" spans="1:6" ht="14.25">
      <c r="A37" s="67"/>
      <c r="B37" s="68"/>
      <c r="C37" s="68"/>
      <c r="D37" s="72"/>
      <c r="E37" s="68"/>
      <c r="F37" s="68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8"/>
  <sheetViews>
    <sheetView zoomScale="85" workbookViewId="0">
      <selection activeCell="I43" sqref="I43"/>
    </sheetView>
  </sheetViews>
  <sheetFormatPr defaultRowHeight="14.25"/>
  <cols>
    <col min="1" max="1" width="4.7109375" style="28" customWidth="1"/>
    <col min="2" max="2" width="37" style="26" bestFit="1" customWidth="1"/>
    <col min="3" max="4" width="12.7109375" style="28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6" bestFit="1" customWidth="1"/>
    <col min="10" max="10" width="34.7109375" style="26" customWidth="1"/>
    <col min="11" max="11" width="35.85546875" style="26" customWidth="1"/>
    <col min="12" max="16384" width="9.140625" style="26"/>
  </cols>
  <sheetData>
    <row r="1" spans="1:11" ht="16.5" thickBot="1">
      <c r="A1" s="176" t="s">
        <v>157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ht="60.75" thickBot="1">
      <c r="A2" s="165" t="s">
        <v>40</v>
      </c>
      <c r="B2" s="228" t="s">
        <v>85</v>
      </c>
      <c r="C2" s="15" t="s">
        <v>120</v>
      </c>
      <c r="D2" s="41" t="s">
        <v>121</v>
      </c>
      <c r="E2" s="41" t="s">
        <v>42</v>
      </c>
      <c r="F2" s="41" t="s">
        <v>154</v>
      </c>
      <c r="G2" s="41" t="s">
        <v>155</v>
      </c>
      <c r="H2" s="41" t="s">
        <v>156</v>
      </c>
      <c r="I2" s="17" t="s">
        <v>46</v>
      </c>
      <c r="J2" s="18" t="s">
        <v>47</v>
      </c>
    </row>
    <row r="3" spans="1:11" ht="14.25" customHeight="1">
      <c r="A3" s="21">
        <v>1</v>
      </c>
      <c r="B3" s="229" t="s">
        <v>158</v>
      </c>
      <c r="C3" s="105" t="s">
        <v>134</v>
      </c>
      <c r="D3" s="232" t="s">
        <v>162</v>
      </c>
      <c r="E3" s="81">
        <v>4247026.58</v>
      </c>
      <c r="F3" s="82">
        <v>194079</v>
      </c>
      <c r="G3" s="81">
        <v>21.882978477836346</v>
      </c>
      <c r="H3" s="50">
        <v>100</v>
      </c>
      <c r="I3" s="72" t="s">
        <v>163</v>
      </c>
      <c r="J3" s="83" t="s">
        <v>8</v>
      </c>
      <c r="K3" s="45"/>
    </row>
    <row r="4" spans="1:11" ht="17.25" customHeight="1">
      <c r="A4" s="21">
        <v>2</v>
      </c>
      <c r="B4" s="198" t="s">
        <v>159</v>
      </c>
      <c r="C4" s="105" t="s">
        <v>134</v>
      </c>
      <c r="D4" s="232" t="s">
        <v>135</v>
      </c>
      <c r="E4" s="81">
        <v>4019013.62</v>
      </c>
      <c r="F4" s="82">
        <v>4806</v>
      </c>
      <c r="G4" s="81">
        <v>836.24919267582186</v>
      </c>
      <c r="H4" s="50">
        <v>1000</v>
      </c>
      <c r="I4" s="198" t="s">
        <v>164</v>
      </c>
      <c r="J4" s="83" t="s">
        <v>12</v>
      </c>
      <c r="K4" s="46"/>
    </row>
    <row r="5" spans="1:11" ht="14.25" customHeight="1">
      <c r="A5" s="21">
        <v>3</v>
      </c>
      <c r="B5" s="219" t="s">
        <v>160</v>
      </c>
      <c r="C5" s="105" t="s">
        <v>134</v>
      </c>
      <c r="D5" s="232" t="s">
        <v>162</v>
      </c>
      <c r="E5" s="81">
        <v>1200739.04</v>
      </c>
      <c r="F5" s="82">
        <v>1011</v>
      </c>
      <c r="G5" s="81">
        <v>1187.674619188922</v>
      </c>
      <c r="H5" s="50">
        <v>1000</v>
      </c>
      <c r="I5" s="202" t="s">
        <v>72</v>
      </c>
      <c r="J5" s="83" t="s">
        <v>2</v>
      </c>
      <c r="K5" s="47"/>
    </row>
    <row r="6" spans="1:11" ht="14.25" customHeight="1">
      <c r="A6" s="21">
        <v>4</v>
      </c>
      <c r="B6" s="68" t="s">
        <v>161</v>
      </c>
      <c r="C6" s="105" t="s">
        <v>134</v>
      </c>
      <c r="D6" s="232" t="s">
        <v>162</v>
      </c>
      <c r="E6" s="81">
        <v>1102739.8999999999</v>
      </c>
      <c r="F6" s="82">
        <v>648</v>
      </c>
      <c r="G6" s="81">
        <v>1701.7591049382715</v>
      </c>
      <c r="H6" s="50">
        <v>5000</v>
      </c>
      <c r="I6" s="223" t="s">
        <v>165</v>
      </c>
      <c r="J6" s="83" t="s">
        <v>0</v>
      </c>
      <c r="K6" s="47"/>
    </row>
    <row r="7" spans="1:11" ht="15.75" customHeight="1" thickBot="1">
      <c r="A7" s="230" t="s">
        <v>68</v>
      </c>
      <c r="B7" s="231"/>
      <c r="C7" s="106" t="s">
        <v>5</v>
      </c>
      <c r="D7" s="106" t="s">
        <v>5</v>
      </c>
      <c r="E7" s="95">
        <f>SUM(E3:E6)</f>
        <v>10569519.140000001</v>
      </c>
      <c r="F7" s="96">
        <f>SUM(F3:F6)</f>
        <v>200544</v>
      </c>
      <c r="G7" s="106" t="s">
        <v>5</v>
      </c>
      <c r="H7" s="106" t="s">
        <v>5</v>
      </c>
      <c r="I7" s="106" t="s">
        <v>5</v>
      </c>
      <c r="J7" s="107" t="s">
        <v>5</v>
      </c>
    </row>
    <row r="8" spans="1:11" ht="15" thickBot="1">
      <c r="A8" s="193"/>
      <c r="B8" s="193"/>
      <c r="C8" s="193"/>
      <c r="D8" s="193"/>
      <c r="E8" s="193"/>
      <c r="F8" s="193"/>
      <c r="G8" s="193"/>
      <c r="H8" s="193"/>
      <c r="I8" s="159"/>
      <c r="J8" s="159"/>
    </row>
  </sheetData>
  <mergeCells count="3">
    <mergeCell ref="A1:J1"/>
    <mergeCell ref="A7:B7"/>
    <mergeCell ref="A8:H8"/>
  </mergeCells>
  <phoneticPr fontId="11" type="noConversion"/>
  <hyperlinks>
    <hyperlink ref="J7" r:id="rId1" display="http://www.kinto.com/"/>
    <hyperlink ref="J4" r:id="rId2" display="http://pioglobal.ua/"/>
    <hyperlink ref="J5" r:id="rId3" display="http://pioglobal.ua/"/>
    <hyperlink ref="J3" r:id="rId4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B4" sqref="B4"/>
    </sheetView>
  </sheetViews>
  <sheetFormatPr defaultRowHeight="14.25"/>
  <cols>
    <col min="1" max="1" width="4.42578125" style="28" customWidth="1"/>
    <col min="2" max="2" width="46.7109375" style="28" customWidth="1"/>
    <col min="3" max="4" width="14.7109375" style="27" customWidth="1"/>
    <col min="5" max="8" width="12.7109375" style="28" customWidth="1"/>
    <col min="9" max="9" width="16.140625" style="28" bestFit="1" customWidth="1"/>
    <col min="10" max="10" width="19.140625" style="28" customWidth="1"/>
    <col min="11" max="11" width="21.42578125" style="28" bestFit="1" customWidth="1"/>
    <col min="12" max="16384" width="9.140625" style="28"/>
  </cols>
  <sheetData>
    <row r="1" spans="1:11" s="48" customFormat="1" ht="16.5" thickBot="1">
      <c r="A1" s="176" t="s">
        <v>169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s="22" customFormat="1" ht="15.75" customHeight="1" thickBot="1">
      <c r="A2" s="183" t="s">
        <v>40</v>
      </c>
      <c r="B2" s="98"/>
      <c r="C2" s="99"/>
      <c r="D2" s="100"/>
      <c r="E2" s="185" t="s">
        <v>167</v>
      </c>
      <c r="F2" s="185"/>
      <c r="G2" s="185"/>
      <c r="H2" s="185"/>
      <c r="I2" s="185"/>
      <c r="J2" s="185"/>
      <c r="K2" s="185"/>
    </row>
    <row r="3" spans="1:11" s="22" customFormat="1" ht="64.5" thickBot="1">
      <c r="A3" s="184"/>
      <c r="B3" s="205" t="s">
        <v>85</v>
      </c>
      <c r="C3" s="206" t="s">
        <v>86</v>
      </c>
      <c r="D3" s="206" t="s">
        <v>87</v>
      </c>
      <c r="E3" s="17" t="s">
        <v>168</v>
      </c>
      <c r="F3" s="207" t="s">
        <v>89</v>
      </c>
      <c r="G3" s="17" t="s">
        <v>90</v>
      </c>
      <c r="H3" s="17" t="s">
        <v>91</v>
      </c>
      <c r="I3" s="17" t="s">
        <v>92</v>
      </c>
      <c r="J3" s="208" t="s">
        <v>93</v>
      </c>
      <c r="K3" s="208" t="s">
        <v>94</v>
      </c>
    </row>
    <row r="4" spans="1:11" s="22" customFormat="1" collapsed="1">
      <c r="A4" s="21">
        <v>1</v>
      </c>
      <c r="B4" s="68" t="s">
        <v>172</v>
      </c>
      <c r="C4" s="101">
        <v>38945</v>
      </c>
      <c r="D4" s="101">
        <v>39016</v>
      </c>
      <c r="E4" s="97">
        <v>-1.2113237558428969E-2</v>
      </c>
      <c r="F4" s="97">
        <v>-1.8668561091968017E-2</v>
      </c>
      <c r="G4" s="97">
        <v>7.3126710863323785E-2</v>
      </c>
      <c r="H4" s="97">
        <v>-1.2802748661526753E-3</v>
      </c>
      <c r="I4" s="97">
        <v>-1.7329511569324385E-2</v>
      </c>
      <c r="J4" s="102">
        <v>-0.65964817901235007</v>
      </c>
      <c r="K4" s="115">
        <v>-0.10886705677036246</v>
      </c>
    </row>
    <row r="5" spans="1:11" s="22" customFormat="1" collapsed="1">
      <c r="A5" s="21">
        <v>2</v>
      </c>
      <c r="B5" s="198" t="s">
        <v>159</v>
      </c>
      <c r="C5" s="101">
        <v>39205</v>
      </c>
      <c r="D5" s="101">
        <v>39322</v>
      </c>
      <c r="E5" s="97">
        <v>5.8063308428739635E-3</v>
      </c>
      <c r="F5" s="97">
        <v>-1.9136545887339373E-3</v>
      </c>
      <c r="G5" s="97">
        <v>6.6579088409126186E-2</v>
      </c>
      <c r="H5" s="97">
        <v>3.7669286495200405E-2</v>
      </c>
      <c r="I5" s="97" t="s">
        <v>170</v>
      </c>
      <c r="J5" s="102">
        <v>-0.16375080732418235</v>
      </c>
      <c r="K5" s="116">
        <v>-2.0789056681288831E-2</v>
      </c>
    </row>
    <row r="6" spans="1:11" s="22" customFormat="1" collapsed="1">
      <c r="A6" s="21">
        <v>3</v>
      </c>
      <c r="B6" s="219" t="s">
        <v>160</v>
      </c>
      <c r="C6" s="101">
        <v>40050</v>
      </c>
      <c r="D6" s="101">
        <v>40319</v>
      </c>
      <c r="E6" s="97">
        <v>-4.1505027177400788E-2</v>
      </c>
      <c r="F6" s="97">
        <v>-6.9904717249302029E-2</v>
      </c>
      <c r="G6" s="97">
        <v>-0.26122148511937959</v>
      </c>
      <c r="H6" s="97">
        <v>-0.27114825805272325</v>
      </c>
      <c r="I6" s="97">
        <v>-5.4684863972650155E-2</v>
      </c>
      <c r="J6" s="102">
        <v>0.18767461918892447</v>
      </c>
      <c r="K6" s="116">
        <v>3.0200132100784316E-2</v>
      </c>
    </row>
    <row r="7" spans="1:11" s="22" customFormat="1" collapsed="1">
      <c r="A7" s="21">
        <v>4</v>
      </c>
      <c r="B7" s="229" t="s">
        <v>171</v>
      </c>
      <c r="C7" s="101">
        <v>40555</v>
      </c>
      <c r="D7" s="101">
        <v>40626</v>
      </c>
      <c r="E7" s="97">
        <v>-2.7072820238880246E-2</v>
      </c>
      <c r="F7" s="97">
        <v>-0.13534230205711462</v>
      </c>
      <c r="G7" s="97">
        <v>-0.35848394443299947</v>
      </c>
      <c r="H7" s="97">
        <v>-0.44003590820567429</v>
      </c>
      <c r="I7" s="97">
        <v>-0.10449852151985051</v>
      </c>
      <c r="J7" s="102">
        <v>-0.78117021522164021</v>
      </c>
      <c r="K7" s="116">
        <v>-0.26479086004519281</v>
      </c>
    </row>
    <row r="8" spans="1:11" s="22" customFormat="1" ht="15.75" collapsed="1" thickBot="1">
      <c r="A8" s="160"/>
      <c r="B8" s="233" t="s">
        <v>96</v>
      </c>
      <c r="C8" s="161" t="s">
        <v>5</v>
      </c>
      <c r="D8" s="161" t="s">
        <v>5</v>
      </c>
      <c r="E8" s="162">
        <f>AVERAGE(E4:E7)</f>
        <v>-1.872118853295901E-2</v>
      </c>
      <c r="F8" s="162">
        <f>AVERAGE(F4:F7)</f>
        <v>-5.645730874677965E-2</v>
      </c>
      <c r="G8" s="162">
        <f>AVERAGE(G4:G7)</f>
        <v>-0.11999990756998227</v>
      </c>
      <c r="H8" s="162">
        <f>AVERAGE(H4:H7)</f>
        <v>-0.16869878865733745</v>
      </c>
      <c r="I8" s="162">
        <f>AVERAGE(I4:I7)</f>
        <v>-5.8837632353941682E-2</v>
      </c>
      <c r="J8" s="161" t="s">
        <v>5</v>
      </c>
      <c r="K8" s="161" t="s">
        <v>5</v>
      </c>
    </row>
    <row r="9" spans="1:11" s="22" customFormat="1" hidden="1">
      <c r="A9" s="196" t="s">
        <v>10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spans="1:11" s="22" customFormat="1" ht="15" hidden="1" thickBot="1">
      <c r="A10" s="195" t="s">
        <v>11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 s="22" customFormat="1" ht="15.75" hidden="1" customHeight="1">
      <c r="C11" s="62"/>
      <c r="D11" s="62"/>
    </row>
    <row r="12" spans="1:11" ht="15" thickBot="1">
      <c r="A12" s="194"/>
      <c r="B12" s="194"/>
      <c r="C12" s="194"/>
      <c r="D12" s="194"/>
      <c r="E12" s="194"/>
      <c r="F12" s="194"/>
      <c r="G12" s="194"/>
      <c r="H12" s="194"/>
      <c r="I12" s="163"/>
      <c r="J12" s="163"/>
      <c r="K12" s="163"/>
    </row>
    <row r="13" spans="1:11">
      <c r="B13" s="26"/>
      <c r="C13" s="103"/>
      <c r="E13" s="103"/>
    </row>
    <row r="14" spans="1:11">
      <c r="E14" s="103"/>
      <c r="F14" s="103"/>
    </row>
  </sheetData>
  <mergeCells count="6">
    <mergeCell ref="A12:H12"/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3"/>
  <sheetViews>
    <sheetView topLeftCell="A16"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6" customFormat="1" ht="16.5" thickBot="1">
      <c r="A1" s="188" t="s">
        <v>166</v>
      </c>
      <c r="B1" s="188"/>
      <c r="C1" s="188"/>
      <c r="D1" s="188"/>
      <c r="E1" s="188"/>
      <c r="F1" s="188"/>
      <c r="G1" s="188"/>
    </row>
    <row r="2" spans="1:8" s="26" customFormat="1" ht="15.75" customHeight="1" thickBot="1">
      <c r="A2" s="197" t="s">
        <v>40</v>
      </c>
      <c r="B2" s="87"/>
      <c r="C2" s="189" t="s">
        <v>101</v>
      </c>
      <c r="D2" s="190"/>
      <c r="E2" s="234" t="s">
        <v>173</v>
      </c>
      <c r="F2" s="234"/>
      <c r="G2" s="88"/>
    </row>
    <row r="3" spans="1:8" s="26" customFormat="1" ht="45.75" thickBot="1">
      <c r="A3" s="184"/>
      <c r="B3" s="235" t="s">
        <v>85</v>
      </c>
      <c r="C3" s="32" t="s">
        <v>103</v>
      </c>
      <c r="D3" s="32" t="s">
        <v>104</v>
      </c>
      <c r="E3" s="32" t="s">
        <v>105</v>
      </c>
      <c r="F3" s="32" t="s">
        <v>104</v>
      </c>
      <c r="G3" s="18" t="s">
        <v>174</v>
      </c>
    </row>
    <row r="4" spans="1:8" s="26" customFormat="1">
      <c r="A4" s="21">
        <v>1</v>
      </c>
      <c r="B4" s="198" t="s">
        <v>159</v>
      </c>
      <c r="C4" s="35">
        <v>23.201010000000242</v>
      </c>
      <c r="D4" s="97">
        <v>5.8063308429271519E-3</v>
      </c>
      <c r="E4" s="36">
        <v>0</v>
      </c>
      <c r="F4" s="97">
        <v>0</v>
      </c>
      <c r="G4" s="37">
        <v>0</v>
      </c>
    </row>
    <row r="5" spans="1:8" s="26" customFormat="1">
      <c r="A5" s="21">
        <v>2</v>
      </c>
      <c r="B5" s="68" t="s">
        <v>172</v>
      </c>
      <c r="C5" s="35">
        <v>-13.521540000000037</v>
      </c>
      <c r="D5" s="97">
        <v>-1.211323755839854E-2</v>
      </c>
      <c r="E5" s="36">
        <v>0</v>
      </c>
      <c r="F5" s="97">
        <v>0</v>
      </c>
      <c r="G5" s="37">
        <v>0</v>
      </c>
    </row>
    <row r="6" spans="1:8" s="42" customFormat="1">
      <c r="A6" s="21">
        <v>3</v>
      </c>
      <c r="B6" s="219" t="s">
        <v>160</v>
      </c>
      <c r="C6" s="35">
        <v>-51.994750000000003</v>
      </c>
      <c r="D6" s="97">
        <v>-4.1505027177402148E-2</v>
      </c>
      <c r="E6" s="36">
        <v>0</v>
      </c>
      <c r="F6" s="97">
        <v>0</v>
      </c>
      <c r="G6" s="37">
        <v>0</v>
      </c>
    </row>
    <row r="7" spans="1:8" s="42" customFormat="1">
      <c r="A7" s="21">
        <v>4</v>
      </c>
      <c r="B7" s="229" t="s">
        <v>171</v>
      </c>
      <c r="C7" s="35">
        <v>-118.17841000000016</v>
      </c>
      <c r="D7" s="97">
        <v>-2.7072820238849802E-2</v>
      </c>
      <c r="E7" s="36">
        <v>0</v>
      </c>
      <c r="F7" s="97">
        <v>0</v>
      </c>
      <c r="G7" s="37">
        <v>0</v>
      </c>
    </row>
    <row r="8" spans="1:8" s="26" customFormat="1" ht="15.75" thickBot="1">
      <c r="A8" s="110"/>
      <c r="B8" s="89" t="s">
        <v>68</v>
      </c>
      <c r="C8" s="90">
        <v>-160.49368999999996</v>
      </c>
      <c r="D8" s="94">
        <v>-1.4957455554132823E-2</v>
      </c>
      <c r="E8" s="91">
        <v>0</v>
      </c>
      <c r="F8" s="94">
        <v>0</v>
      </c>
      <c r="G8" s="111">
        <v>0</v>
      </c>
    </row>
    <row r="9" spans="1:8" s="26" customFormat="1" ht="15" customHeight="1" thickBot="1">
      <c r="A9" s="179"/>
      <c r="B9" s="179"/>
      <c r="C9" s="179"/>
      <c r="D9" s="179"/>
      <c r="E9" s="179"/>
      <c r="F9" s="179"/>
      <c r="G9" s="179"/>
      <c r="H9" s="7"/>
    </row>
    <row r="10" spans="1:8" s="26" customFormat="1">
      <c r="D10" s="6"/>
    </row>
    <row r="11" spans="1:8" s="26" customFormat="1">
      <c r="D11" s="6"/>
    </row>
    <row r="12" spans="1:8" s="26" customFormat="1">
      <c r="D12" s="6"/>
    </row>
    <row r="13" spans="1:8" s="26" customFormat="1">
      <c r="D13" s="6"/>
    </row>
    <row r="14" spans="1:8" s="26" customFormat="1">
      <c r="D14" s="6"/>
    </row>
    <row r="15" spans="1:8" s="26" customFormat="1">
      <c r="D15" s="6"/>
    </row>
    <row r="16" spans="1:8" s="26" customFormat="1">
      <c r="D16" s="6"/>
    </row>
    <row r="17" spans="2:5" s="26" customFormat="1">
      <c r="D17" s="6"/>
    </row>
    <row r="18" spans="2:5" s="26" customFormat="1">
      <c r="D18" s="6"/>
    </row>
    <row r="19" spans="2:5" s="26" customFormat="1">
      <c r="D19" s="6"/>
    </row>
    <row r="20" spans="2:5" s="26" customFormat="1">
      <c r="D20" s="6"/>
    </row>
    <row r="21" spans="2:5" s="26" customFormat="1">
      <c r="D21" s="6"/>
    </row>
    <row r="22" spans="2:5" s="26" customFormat="1">
      <c r="D22" s="6"/>
    </row>
    <row r="23" spans="2:5" s="26" customFormat="1">
      <c r="D23" s="6"/>
    </row>
    <row r="24" spans="2:5" s="26" customFormat="1">
      <c r="D24" s="6"/>
    </row>
    <row r="25" spans="2:5" s="26" customFormat="1">
      <c r="D25" s="6"/>
    </row>
    <row r="26" spans="2:5" s="26" customFormat="1">
      <c r="D26" s="6"/>
    </row>
    <row r="27" spans="2:5" s="26" customFormat="1">
      <c r="D27" s="6"/>
    </row>
    <row r="28" spans="2:5" s="26" customFormat="1">
      <c r="D28" s="6"/>
    </row>
    <row r="29" spans="2:5" s="26" customFormat="1">
      <c r="D29" s="6"/>
    </row>
    <row r="30" spans="2:5" s="26" customFormat="1" ht="15" thickBot="1">
      <c r="B30" s="77"/>
      <c r="C30" s="77"/>
      <c r="D30" s="78"/>
      <c r="E30" s="77"/>
    </row>
    <row r="31" spans="2:5" s="26" customFormat="1"/>
    <row r="32" spans="2:5" s="26" customFormat="1"/>
    <row r="33" spans="2:6" s="26" customFormat="1"/>
    <row r="34" spans="2:6" s="26" customFormat="1"/>
    <row r="35" spans="2:6" s="26" customFormat="1" ht="15" thickBot="1"/>
    <row r="36" spans="2:6" s="26" customFormat="1" ht="30.75" thickBot="1">
      <c r="B36" s="210" t="s">
        <v>85</v>
      </c>
      <c r="C36" s="210" t="s">
        <v>108</v>
      </c>
      <c r="D36" s="210" t="s">
        <v>109</v>
      </c>
      <c r="E36" s="236" t="s">
        <v>110</v>
      </c>
    </row>
    <row r="37" spans="2:6" s="26" customFormat="1">
      <c r="B37" s="123" t="str">
        <f t="shared" ref="B37:D40" si="0">B4</f>
        <v>AntyBank</v>
      </c>
      <c r="C37" s="124">
        <f t="shared" si="0"/>
        <v>23.201010000000242</v>
      </c>
      <c r="D37" s="147">
        <f t="shared" si="0"/>
        <v>5.8063308429271519E-3</v>
      </c>
      <c r="E37" s="125">
        <f>G4</f>
        <v>0</v>
      </c>
    </row>
    <row r="38" spans="2:6" s="26" customFormat="1">
      <c r="B38" s="34" t="str">
        <f t="shared" si="0"/>
        <v>TASK  Universal</v>
      </c>
      <c r="C38" s="35">
        <f t="shared" si="0"/>
        <v>-13.521540000000037</v>
      </c>
      <c r="D38" s="148">
        <f t="shared" si="0"/>
        <v>-1.211323755839854E-2</v>
      </c>
      <c r="E38" s="37">
        <f>G5</f>
        <v>0</v>
      </c>
    </row>
    <row r="39" spans="2:6" s="26" customFormat="1">
      <c r="B39" s="34" t="str">
        <f t="shared" si="0"/>
        <v>UNIVER.UA/Skif: Fond Neruhomosti</v>
      </c>
      <c r="C39" s="35">
        <f t="shared" si="0"/>
        <v>-51.994750000000003</v>
      </c>
      <c r="D39" s="148">
        <f t="shared" si="0"/>
        <v>-4.1505027177402148E-2</v>
      </c>
      <c r="E39" s="37">
        <f>G6</f>
        <v>0</v>
      </c>
    </row>
    <row r="40" spans="2:6" s="26" customFormat="1">
      <c r="B40" s="34" t="str">
        <f t="shared" si="0"/>
        <v>Indeks Ukrainskoi Birzhi</v>
      </c>
      <c r="C40" s="35">
        <f t="shared" si="0"/>
        <v>-118.17841000000016</v>
      </c>
      <c r="D40" s="148">
        <f t="shared" si="0"/>
        <v>-2.7072820238849802E-2</v>
      </c>
      <c r="E40" s="37">
        <f>G7</f>
        <v>0</v>
      </c>
    </row>
    <row r="41" spans="2:6">
      <c r="B41" s="34"/>
      <c r="C41" s="35"/>
      <c r="D41" s="148"/>
      <c r="E41" s="37"/>
      <c r="F41" s="19"/>
    </row>
    <row r="42" spans="2:6">
      <c r="B42" s="34"/>
      <c r="C42" s="35"/>
      <c r="D42" s="148"/>
      <c r="E42" s="37"/>
      <c r="F42" s="19"/>
    </row>
    <row r="43" spans="2:6">
      <c r="B43" s="149"/>
      <c r="C43" s="150"/>
      <c r="D43" s="151"/>
      <c r="E43" s="152"/>
      <c r="F43" s="19"/>
    </row>
    <row r="44" spans="2:6">
      <c r="B44" s="26"/>
      <c r="C44" s="153"/>
      <c r="D44" s="6"/>
      <c r="F44" s="19"/>
    </row>
    <row r="45" spans="2:6">
      <c r="B45" s="26"/>
      <c r="C45" s="26"/>
      <c r="D45" s="6"/>
      <c r="F45" s="19"/>
    </row>
    <row r="46" spans="2:6">
      <c r="B46" s="26"/>
      <c r="C46" s="26"/>
      <c r="D46" s="6"/>
      <c r="F46" s="19"/>
    </row>
    <row r="47" spans="2:6">
      <c r="B47" s="26"/>
      <c r="C47" s="26"/>
      <c r="D47" s="6"/>
      <c r="F47" s="19"/>
    </row>
    <row r="48" spans="2:6">
      <c r="B48" s="26"/>
      <c r="C48" s="26"/>
      <c r="D48" s="6"/>
      <c r="F48" s="19"/>
    </row>
    <row r="49" spans="2:6">
      <c r="B49" s="26"/>
      <c r="C49" s="26"/>
      <c r="D49" s="6"/>
      <c r="F49" s="19"/>
    </row>
    <row r="50" spans="2:6">
      <c r="B50" s="26"/>
      <c r="C50" s="26"/>
      <c r="D50" s="6"/>
      <c r="F50" s="19"/>
    </row>
    <row r="51" spans="2:6">
      <c r="B51" s="26"/>
      <c r="C51" s="26"/>
      <c r="D51" s="6"/>
    </row>
    <row r="52" spans="2:6">
      <c r="B52" s="26"/>
      <c r="C52" s="26"/>
      <c r="D52" s="6"/>
    </row>
    <row r="53" spans="2:6">
      <c r="B53" s="26"/>
      <c r="C53" s="26"/>
      <c r="D53" s="6"/>
    </row>
    <row r="54" spans="2:6">
      <c r="B54" s="26"/>
      <c r="C54" s="26"/>
      <c r="D54" s="6"/>
    </row>
    <row r="55" spans="2:6">
      <c r="B55" s="26"/>
      <c r="C55" s="26"/>
      <c r="D55" s="6"/>
    </row>
    <row r="56" spans="2:6">
      <c r="B56" s="26"/>
      <c r="C56" s="26"/>
      <c r="D56" s="6"/>
    </row>
    <row r="57" spans="2:6">
      <c r="B57" s="26"/>
      <c r="C57" s="26"/>
      <c r="D57" s="6"/>
    </row>
    <row r="58" spans="2:6">
      <c r="B58" s="26"/>
      <c r="C58" s="26"/>
      <c r="D58" s="6"/>
    </row>
    <row r="59" spans="2:6">
      <c r="B59" s="26"/>
      <c r="C59" s="26"/>
      <c r="D59" s="6"/>
    </row>
    <row r="60" spans="2:6">
      <c r="B60" s="26"/>
      <c r="C60" s="26"/>
      <c r="D60" s="6"/>
    </row>
    <row r="61" spans="2:6">
      <c r="B61" s="26"/>
      <c r="C61" s="26"/>
      <c r="D61" s="6"/>
    </row>
    <row r="62" spans="2:6">
      <c r="B62" s="26"/>
      <c r="C62" s="26"/>
      <c r="D62" s="6"/>
    </row>
    <row r="63" spans="2:6">
      <c r="B63" s="26"/>
      <c r="C63" s="26"/>
      <c r="D63" s="6"/>
    </row>
    <row r="64" spans="2:6">
      <c r="B64" s="26"/>
      <c r="C64" s="26"/>
      <c r="D64" s="6"/>
    </row>
    <row r="65" spans="2:4">
      <c r="B65" s="26"/>
      <c r="C65" s="26"/>
      <c r="D65" s="6"/>
    </row>
    <row r="66" spans="2:4">
      <c r="B66" s="26"/>
      <c r="C66" s="26"/>
      <c r="D66" s="6"/>
    </row>
    <row r="67" spans="2:4">
      <c r="B67" s="26"/>
      <c r="C67" s="26"/>
      <c r="D67" s="6"/>
    </row>
    <row r="68" spans="2:4">
      <c r="B68" s="26"/>
      <c r="C68" s="26"/>
      <c r="D68" s="6"/>
    </row>
    <row r="69" spans="2:4">
      <c r="B69" s="26"/>
      <c r="C69" s="26"/>
      <c r="D69" s="6"/>
    </row>
    <row r="70" spans="2:4">
      <c r="B70" s="26"/>
      <c r="C70" s="26"/>
      <c r="D70" s="6"/>
    </row>
    <row r="71" spans="2:4">
      <c r="B71" s="26"/>
      <c r="C71" s="26"/>
      <c r="D71" s="6"/>
    </row>
    <row r="72" spans="2:4">
      <c r="B72" s="26"/>
      <c r="C72" s="26"/>
      <c r="D72" s="6"/>
    </row>
    <row r="73" spans="2:4">
      <c r="B73" s="26"/>
      <c r="C73" s="26"/>
      <c r="D73" s="6"/>
    </row>
    <row r="74" spans="2:4">
      <c r="B74" s="26"/>
      <c r="C74" s="26"/>
      <c r="D74" s="6"/>
    </row>
    <row r="75" spans="2:4">
      <c r="B75" s="26"/>
      <c r="C75" s="26"/>
      <c r="D75" s="6"/>
    </row>
    <row r="76" spans="2:4">
      <c r="B76" s="26"/>
      <c r="C76" s="26"/>
      <c r="D76" s="6"/>
    </row>
    <row r="77" spans="2:4">
      <c r="B77" s="26"/>
      <c r="C77" s="26"/>
      <c r="D77" s="6"/>
    </row>
    <row r="78" spans="2:4">
      <c r="B78" s="26"/>
      <c r="C78" s="26"/>
      <c r="D78" s="6"/>
    </row>
    <row r="79" spans="2:4">
      <c r="B79" s="26"/>
      <c r="C79" s="26"/>
      <c r="D79" s="6"/>
    </row>
    <row r="80" spans="2:4">
      <c r="B80" s="26"/>
      <c r="C80" s="26"/>
      <c r="D80" s="6"/>
    </row>
    <row r="81" spans="2:4">
      <c r="B81" s="26"/>
      <c r="C81" s="26"/>
      <c r="D81" s="6"/>
    </row>
    <row r="82" spans="2:4">
      <c r="B82" s="26"/>
      <c r="C82" s="26"/>
      <c r="D82" s="6"/>
    </row>
    <row r="83" spans="2:4">
      <c r="B83" s="26"/>
      <c r="C83" s="26"/>
      <c r="D83" s="6"/>
    </row>
    <row r="84" spans="2:4">
      <c r="B84" s="26"/>
      <c r="C84" s="26"/>
      <c r="D84" s="6"/>
    </row>
    <row r="85" spans="2:4">
      <c r="B85" s="26"/>
      <c r="C85" s="26"/>
      <c r="D85" s="6"/>
    </row>
    <row r="86" spans="2:4">
      <c r="B86" s="26"/>
      <c r="C86" s="26"/>
      <c r="D86" s="6"/>
    </row>
    <row r="87" spans="2:4">
      <c r="B87" s="26"/>
      <c r="C87" s="26"/>
      <c r="D87" s="6"/>
    </row>
    <row r="88" spans="2:4">
      <c r="B88" s="26"/>
      <c r="C88" s="26"/>
      <c r="D88" s="6"/>
    </row>
    <row r="89" spans="2:4">
      <c r="B89" s="26"/>
      <c r="C89" s="26"/>
      <c r="D89" s="6"/>
    </row>
    <row r="90" spans="2:4">
      <c r="B90" s="26"/>
      <c r="C90" s="26"/>
      <c r="D90" s="6"/>
    </row>
    <row r="91" spans="2:4">
      <c r="B91" s="26"/>
      <c r="C91" s="26"/>
      <c r="D91" s="6"/>
    </row>
    <row r="92" spans="2:4">
      <c r="B92" s="26"/>
      <c r="C92" s="26"/>
      <c r="D92" s="6"/>
    </row>
    <row r="93" spans="2:4">
      <c r="B93" s="26"/>
      <c r="C93" s="26"/>
      <c r="D93" s="6"/>
    </row>
    <row r="94" spans="2:4">
      <c r="B94" s="26"/>
      <c r="C94" s="26"/>
      <c r="D94" s="6"/>
    </row>
    <row r="95" spans="2:4">
      <c r="B95" s="26"/>
      <c r="C95" s="26"/>
      <c r="D95" s="6"/>
    </row>
    <row r="96" spans="2:4">
      <c r="B96" s="26"/>
      <c r="C96" s="26"/>
      <c r="D96" s="6"/>
    </row>
    <row r="97" spans="2:4">
      <c r="B97" s="26"/>
      <c r="C97" s="26"/>
      <c r="D97" s="6"/>
    </row>
    <row r="98" spans="2:4">
      <c r="B98" s="26"/>
      <c r="C98" s="26"/>
      <c r="D98" s="6"/>
    </row>
    <row r="99" spans="2:4">
      <c r="B99" s="26"/>
      <c r="C99" s="26"/>
      <c r="D99" s="6"/>
    </row>
    <row r="100" spans="2:4">
      <c r="B100" s="26"/>
      <c r="C100" s="26"/>
      <c r="D100" s="6"/>
    </row>
    <row r="101" spans="2:4">
      <c r="B101" s="26"/>
      <c r="C101" s="26"/>
      <c r="D101" s="6"/>
    </row>
    <row r="102" spans="2:4">
      <c r="B102" s="26"/>
      <c r="C102" s="26"/>
      <c r="D102" s="6"/>
    </row>
    <row r="103" spans="2:4">
      <c r="B103" s="26"/>
      <c r="C103" s="26"/>
      <c r="D103" s="6"/>
    </row>
    <row r="104" spans="2:4">
      <c r="B104" s="26"/>
      <c r="C104" s="26"/>
      <c r="D104" s="6"/>
    </row>
    <row r="105" spans="2:4">
      <c r="B105" s="26"/>
      <c r="C105" s="26"/>
      <c r="D105" s="6"/>
    </row>
    <row r="106" spans="2:4">
      <c r="B106" s="26"/>
      <c r="C106" s="26"/>
      <c r="D106" s="6"/>
    </row>
    <row r="107" spans="2:4">
      <c r="B107" s="26"/>
      <c r="C107" s="26"/>
      <c r="D107" s="6"/>
    </row>
    <row r="108" spans="2:4">
      <c r="B108" s="26"/>
      <c r="C108" s="26"/>
      <c r="D108" s="6"/>
    </row>
    <row r="109" spans="2:4">
      <c r="B109" s="26"/>
      <c r="C109" s="26"/>
      <c r="D109" s="6"/>
    </row>
    <row r="110" spans="2:4">
      <c r="B110" s="26"/>
      <c r="C110" s="26"/>
      <c r="D110" s="6"/>
    </row>
    <row r="111" spans="2:4">
      <c r="B111" s="26"/>
      <c r="C111" s="26"/>
      <c r="D111" s="6"/>
    </row>
    <row r="112" spans="2:4">
      <c r="B112" s="26"/>
      <c r="C112" s="26"/>
      <c r="D112" s="6"/>
    </row>
    <row r="113" spans="2:4">
      <c r="B113" s="26"/>
      <c r="C113" s="26"/>
      <c r="D113" s="6"/>
    </row>
    <row r="114" spans="2:4">
      <c r="B114" s="26"/>
      <c r="C114" s="26"/>
      <c r="D114" s="6"/>
    </row>
    <row r="115" spans="2:4">
      <c r="B115" s="26"/>
      <c r="C115" s="26"/>
      <c r="D115" s="6"/>
    </row>
    <row r="116" spans="2:4">
      <c r="B116" s="26"/>
      <c r="C116" s="26"/>
      <c r="D116" s="6"/>
    </row>
    <row r="117" spans="2:4">
      <c r="B117" s="26"/>
      <c r="C117" s="26"/>
      <c r="D117" s="6"/>
    </row>
    <row r="118" spans="2:4">
      <c r="B118" s="26"/>
      <c r="C118" s="26"/>
      <c r="D118" s="6"/>
    </row>
    <row r="119" spans="2:4">
      <c r="B119" s="26"/>
      <c r="C119" s="26"/>
      <c r="D119" s="6"/>
    </row>
    <row r="120" spans="2:4">
      <c r="B120" s="26"/>
      <c r="C120" s="26"/>
      <c r="D120" s="6"/>
    </row>
    <row r="121" spans="2:4">
      <c r="B121" s="26"/>
      <c r="C121" s="26"/>
      <c r="D121" s="6"/>
    </row>
    <row r="122" spans="2:4">
      <c r="B122" s="26"/>
      <c r="C122" s="26"/>
      <c r="D122" s="6"/>
    </row>
    <row r="123" spans="2:4">
      <c r="B123" s="26"/>
      <c r="C123" s="26"/>
      <c r="D123" s="6"/>
    </row>
  </sheetData>
  <mergeCells count="5">
    <mergeCell ref="A1:G1"/>
    <mergeCell ref="A9:G9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A22" sqref="A2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85</v>
      </c>
      <c r="B1" s="65" t="s">
        <v>175</v>
      </c>
      <c r="C1" s="10"/>
      <c r="D1" s="10"/>
    </row>
    <row r="2" spans="1:4" ht="14.25">
      <c r="A2" s="68" t="s">
        <v>160</v>
      </c>
      <c r="B2" s="131">
        <v>-4.1505027177400788E-2</v>
      </c>
      <c r="C2" s="10"/>
      <c r="D2" s="10"/>
    </row>
    <row r="3" spans="1:4" ht="14.25">
      <c r="A3" s="213" t="s">
        <v>171</v>
      </c>
      <c r="B3" s="131">
        <v>-2.7072820238880246E-2</v>
      </c>
      <c r="C3" s="10"/>
      <c r="D3" s="10"/>
    </row>
    <row r="4" spans="1:4" ht="14.25">
      <c r="A4" s="237" t="s">
        <v>172</v>
      </c>
      <c r="B4" s="131">
        <v>-1.2113237558428969E-2</v>
      </c>
      <c r="C4" s="10"/>
      <c r="D4" s="10"/>
    </row>
    <row r="5" spans="1:4" ht="14.25">
      <c r="A5" s="139" t="s">
        <v>159</v>
      </c>
      <c r="B5" s="131">
        <v>5.8063308428739635E-3</v>
      </c>
      <c r="C5" s="10"/>
      <c r="D5" s="10"/>
    </row>
    <row r="6" spans="1:4" ht="14.25">
      <c r="A6" s="139" t="s">
        <v>114</v>
      </c>
      <c r="B6" s="132">
        <v>-1.872118853295901E-2</v>
      </c>
      <c r="C6" s="10"/>
      <c r="D6" s="10"/>
    </row>
    <row r="7" spans="1:4" ht="14.25">
      <c r="A7" s="139" t="s">
        <v>18</v>
      </c>
      <c r="B7" s="132">
        <v>-3.2241736329473247E-2</v>
      </c>
      <c r="C7" s="10"/>
      <c r="D7" s="10"/>
    </row>
    <row r="8" spans="1:4" ht="14.25">
      <c r="A8" s="139" t="s">
        <v>17</v>
      </c>
      <c r="B8" s="132">
        <v>1.2154092017831575E-2</v>
      </c>
      <c r="C8" s="10"/>
      <c r="D8" s="10"/>
    </row>
    <row r="9" spans="1:4" ht="14.25">
      <c r="A9" s="139" t="s">
        <v>150</v>
      </c>
      <c r="B9" s="132">
        <v>9.4567968602999652E-2</v>
      </c>
      <c r="C9" s="10"/>
      <c r="D9" s="10"/>
    </row>
    <row r="10" spans="1:4" ht="14.25">
      <c r="A10" s="139" t="s">
        <v>151</v>
      </c>
      <c r="B10" s="132">
        <v>8.4781193818444844E-2</v>
      </c>
      <c r="C10" s="10"/>
      <c r="D10" s="10"/>
    </row>
    <row r="11" spans="1:4" ht="14.25">
      <c r="A11" s="139" t="s">
        <v>152</v>
      </c>
      <c r="B11" s="132">
        <v>1.741095890410959E-2</v>
      </c>
      <c r="C11" s="10"/>
      <c r="D11" s="10"/>
    </row>
    <row r="12" spans="1:4" ht="15" thickBot="1">
      <c r="A12" s="227" t="s">
        <v>153</v>
      </c>
      <c r="B12" s="133">
        <v>0.19095181037042952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7"/>
  <sheetViews>
    <sheetView zoomScale="80" zoomScaleNormal="40" workbookViewId="0">
      <selection activeCell="B71" sqref="B71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76" t="s">
        <v>39</v>
      </c>
      <c r="B1" s="176"/>
      <c r="C1" s="176"/>
      <c r="D1" s="176"/>
      <c r="E1" s="176"/>
      <c r="F1" s="176"/>
      <c r="G1" s="176"/>
      <c r="H1" s="176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198" t="s">
        <v>48</v>
      </c>
      <c r="C3" s="81">
        <v>21175658.039000001</v>
      </c>
      <c r="D3" s="82">
        <v>51653</v>
      </c>
      <c r="E3" s="81">
        <v>409.95988691847521</v>
      </c>
      <c r="F3" s="82">
        <v>100</v>
      </c>
      <c r="G3" s="200" t="s">
        <v>71</v>
      </c>
      <c r="H3" s="83" t="s">
        <v>8</v>
      </c>
      <c r="I3" s="19"/>
    </row>
    <row r="4" spans="1:9">
      <c r="A4" s="21">
        <v>2</v>
      </c>
      <c r="B4" s="80" t="s">
        <v>49</v>
      </c>
      <c r="C4" s="81">
        <v>5698781.0300000003</v>
      </c>
      <c r="D4" s="82">
        <v>2319</v>
      </c>
      <c r="E4" s="81">
        <v>2457.430370849504</v>
      </c>
      <c r="F4" s="82">
        <v>1000</v>
      </c>
      <c r="G4" s="201" t="s">
        <v>72</v>
      </c>
      <c r="H4" s="83" t="s">
        <v>2</v>
      </c>
      <c r="I4" s="19"/>
    </row>
    <row r="5" spans="1:9" ht="14.25" customHeight="1">
      <c r="A5" s="21">
        <v>3</v>
      </c>
      <c r="B5" s="198" t="s">
        <v>50</v>
      </c>
      <c r="C5" s="81">
        <v>3275766</v>
      </c>
      <c r="D5" s="82">
        <v>1581</v>
      </c>
      <c r="E5" s="81">
        <v>2071.9582542694498</v>
      </c>
      <c r="F5" s="82">
        <v>1000</v>
      </c>
      <c r="G5" s="201" t="s">
        <v>72</v>
      </c>
      <c r="H5" s="83" t="s">
        <v>2</v>
      </c>
      <c r="I5" s="19"/>
    </row>
    <row r="6" spans="1:9">
      <c r="A6" s="21">
        <v>4</v>
      </c>
      <c r="B6" s="198" t="s">
        <v>51</v>
      </c>
      <c r="C6" s="81">
        <v>3241102.16</v>
      </c>
      <c r="D6" s="82">
        <v>1269</v>
      </c>
      <c r="E6" s="81">
        <v>2554.0600157604413</v>
      </c>
      <c r="F6" s="82">
        <v>1000</v>
      </c>
      <c r="G6" s="202" t="s">
        <v>73</v>
      </c>
      <c r="H6" s="83" t="s">
        <v>6</v>
      </c>
      <c r="I6" s="19"/>
    </row>
    <row r="7" spans="1:9" ht="14.25" customHeight="1">
      <c r="A7" s="21">
        <v>5</v>
      </c>
      <c r="B7" s="80" t="s">
        <v>52</v>
      </c>
      <c r="C7" s="81">
        <v>3225725.63</v>
      </c>
      <c r="D7" s="82">
        <v>4634</v>
      </c>
      <c r="E7" s="81">
        <v>696.09961804056968</v>
      </c>
      <c r="F7" s="82">
        <v>1000</v>
      </c>
      <c r="G7" s="200" t="s">
        <v>71</v>
      </c>
      <c r="H7" s="83" t="s">
        <v>8</v>
      </c>
      <c r="I7" s="19"/>
    </row>
    <row r="8" spans="1:9">
      <c r="A8" s="21">
        <v>6</v>
      </c>
      <c r="B8" s="80" t="s">
        <v>53</v>
      </c>
      <c r="C8" s="81">
        <v>2768298.1321</v>
      </c>
      <c r="D8" s="82">
        <v>3927</v>
      </c>
      <c r="E8" s="81">
        <v>704.9396822256175</v>
      </c>
      <c r="F8" s="82">
        <v>1000</v>
      </c>
      <c r="G8" s="80" t="s">
        <v>74</v>
      </c>
      <c r="H8" s="83" t="s">
        <v>9</v>
      </c>
      <c r="I8" s="19"/>
    </row>
    <row r="9" spans="1:9">
      <c r="A9" s="21">
        <v>7</v>
      </c>
      <c r="B9" s="198" t="s">
        <v>54</v>
      </c>
      <c r="C9" s="81">
        <v>2618962.38</v>
      </c>
      <c r="D9" s="82">
        <v>735</v>
      </c>
      <c r="E9" s="81">
        <v>3563.2141224489797</v>
      </c>
      <c r="F9" s="82">
        <v>1000</v>
      </c>
      <c r="G9" s="202" t="s">
        <v>75</v>
      </c>
      <c r="H9" s="83" t="s">
        <v>6</v>
      </c>
      <c r="I9" s="19"/>
    </row>
    <row r="10" spans="1:9">
      <c r="A10" s="21">
        <v>8</v>
      </c>
      <c r="B10" s="198" t="s">
        <v>55</v>
      </c>
      <c r="C10" s="81">
        <v>2075833.3</v>
      </c>
      <c r="D10" s="82">
        <v>14540</v>
      </c>
      <c r="E10" s="81">
        <v>142.76707702888584</v>
      </c>
      <c r="F10" s="82">
        <v>100</v>
      </c>
      <c r="G10" s="200" t="s">
        <v>71</v>
      </c>
      <c r="H10" s="83" t="s">
        <v>8</v>
      </c>
      <c r="I10" s="19"/>
    </row>
    <row r="11" spans="1:9">
      <c r="A11" s="21">
        <v>9</v>
      </c>
      <c r="B11" s="199" t="s">
        <v>56</v>
      </c>
      <c r="C11" s="81">
        <v>1818548.09</v>
      </c>
      <c r="D11" s="82">
        <v>2875715</v>
      </c>
      <c r="E11" s="81">
        <v>0.63238119563308604</v>
      </c>
      <c r="F11" s="82">
        <v>1</v>
      </c>
      <c r="G11" s="203" t="s">
        <v>76</v>
      </c>
      <c r="H11" s="83" t="s">
        <v>4</v>
      </c>
      <c r="I11" s="19"/>
    </row>
    <row r="12" spans="1:9">
      <c r="A12" s="21">
        <v>10</v>
      </c>
      <c r="B12" s="198" t="s">
        <v>57</v>
      </c>
      <c r="C12" s="81">
        <v>1509915.44</v>
      </c>
      <c r="D12" s="82">
        <v>1233</v>
      </c>
      <c r="E12" s="81">
        <v>1224.5867315490673</v>
      </c>
      <c r="F12" s="82">
        <v>1000</v>
      </c>
      <c r="G12" s="80" t="s">
        <v>77</v>
      </c>
      <c r="H12" s="83" t="s">
        <v>7</v>
      </c>
      <c r="I12" s="19"/>
    </row>
    <row r="13" spans="1:9">
      <c r="A13" s="21">
        <v>11</v>
      </c>
      <c r="B13" s="198" t="s">
        <v>58</v>
      </c>
      <c r="C13" s="81">
        <v>958285.77</v>
      </c>
      <c r="D13" s="82">
        <v>589</v>
      </c>
      <c r="E13" s="81">
        <v>1626.9707470288624</v>
      </c>
      <c r="F13" s="82">
        <v>1000</v>
      </c>
      <c r="G13" s="201" t="s">
        <v>72</v>
      </c>
      <c r="H13" s="83" t="s">
        <v>2</v>
      </c>
      <c r="I13" s="19"/>
    </row>
    <row r="14" spans="1:9">
      <c r="A14" s="21">
        <v>12</v>
      </c>
      <c r="B14" s="198" t="s">
        <v>59</v>
      </c>
      <c r="C14" s="81">
        <v>945631.14</v>
      </c>
      <c r="D14" s="82">
        <v>44008</v>
      </c>
      <c r="E14" s="81">
        <v>21.487709961825121</v>
      </c>
      <c r="F14" s="82">
        <v>100</v>
      </c>
      <c r="G14" s="202" t="s">
        <v>78</v>
      </c>
      <c r="H14" s="83" t="s">
        <v>14</v>
      </c>
      <c r="I14" s="19"/>
    </row>
    <row r="15" spans="1:9">
      <c r="A15" s="21">
        <v>13</v>
      </c>
      <c r="B15" s="198" t="s">
        <v>60</v>
      </c>
      <c r="C15" s="81">
        <v>940667.3</v>
      </c>
      <c r="D15" s="82">
        <v>417</v>
      </c>
      <c r="E15" s="81">
        <v>2255.7968824940049</v>
      </c>
      <c r="F15" s="82">
        <v>1000</v>
      </c>
      <c r="G15" s="203" t="s">
        <v>76</v>
      </c>
      <c r="H15" s="83" t="s">
        <v>4</v>
      </c>
      <c r="I15" s="19"/>
    </row>
    <row r="16" spans="1:9">
      <c r="A16" s="21">
        <v>14</v>
      </c>
      <c r="B16" s="80" t="s">
        <v>61</v>
      </c>
      <c r="C16" s="81">
        <v>757857.05989999999</v>
      </c>
      <c r="D16" s="82">
        <v>8925</v>
      </c>
      <c r="E16" s="81">
        <v>84.913956291316524</v>
      </c>
      <c r="F16" s="82">
        <v>100</v>
      </c>
      <c r="G16" s="80" t="s">
        <v>79</v>
      </c>
      <c r="H16" s="83" t="s">
        <v>13</v>
      </c>
      <c r="I16" s="19"/>
    </row>
    <row r="17" spans="1:9">
      <c r="A17" s="21">
        <v>15</v>
      </c>
      <c r="B17" s="198" t="s">
        <v>62</v>
      </c>
      <c r="C17" s="81">
        <v>593703.21</v>
      </c>
      <c r="D17" s="82">
        <v>1326</v>
      </c>
      <c r="E17" s="81">
        <v>447.73997737556556</v>
      </c>
      <c r="F17" s="82">
        <v>1000</v>
      </c>
      <c r="G17" s="201" t="s">
        <v>72</v>
      </c>
      <c r="H17" s="83" t="s">
        <v>2</v>
      </c>
      <c r="I17" s="19"/>
    </row>
    <row r="18" spans="1:9">
      <c r="A18" s="21">
        <v>16</v>
      </c>
      <c r="B18" s="80" t="s">
        <v>63</v>
      </c>
      <c r="C18" s="81">
        <v>524226.25</v>
      </c>
      <c r="D18" s="82">
        <v>199</v>
      </c>
      <c r="E18" s="81">
        <v>2634.3027638190956</v>
      </c>
      <c r="F18" s="82">
        <v>1000</v>
      </c>
      <c r="G18" s="202" t="s">
        <v>73</v>
      </c>
      <c r="H18" s="83" t="s">
        <v>6</v>
      </c>
      <c r="I18" s="19"/>
    </row>
    <row r="19" spans="1:9">
      <c r="A19" s="21">
        <v>17</v>
      </c>
      <c r="B19" s="80" t="s">
        <v>64</v>
      </c>
      <c r="C19" s="81">
        <v>510034.17</v>
      </c>
      <c r="D19" s="82">
        <v>9806</v>
      </c>
      <c r="E19" s="81">
        <v>52.012458698755864</v>
      </c>
      <c r="F19" s="82">
        <v>100</v>
      </c>
      <c r="G19" s="80" t="s">
        <v>80</v>
      </c>
      <c r="H19" s="83" t="s">
        <v>12</v>
      </c>
      <c r="I19" s="19"/>
    </row>
    <row r="20" spans="1:9">
      <c r="A20" s="21">
        <v>18</v>
      </c>
      <c r="B20" s="198" t="s">
        <v>65</v>
      </c>
      <c r="C20" s="81">
        <v>440645.86</v>
      </c>
      <c r="D20" s="82">
        <v>1121</v>
      </c>
      <c r="E20" s="81">
        <v>393.0828367528992</v>
      </c>
      <c r="F20" s="82">
        <v>1000</v>
      </c>
      <c r="G20" s="202" t="s">
        <v>81</v>
      </c>
      <c r="H20" s="83" t="s">
        <v>3</v>
      </c>
      <c r="I20" s="19"/>
    </row>
    <row r="21" spans="1:9">
      <c r="A21" s="21">
        <v>19</v>
      </c>
      <c r="B21" s="198" t="s">
        <v>66</v>
      </c>
      <c r="C21" s="81">
        <v>432574.70689999999</v>
      </c>
      <c r="D21" s="82">
        <v>1878</v>
      </c>
      <c r="E21" s="81">
        <v>230.33796959531415</v>
      </c>
      <c r="F21" s="82">
        <v>1000</v>
      </c>
      <c r="G21" s="198" t="s">
        <v>82</v>
      </c>
      <c r="H21" s="83" t="s">
        <v>1</v>
      </c>
      <c r="I21" s="19"/>
    </row>
    <row r="22" spans="1:9">
      <c r="A22" s="21">
        <v>20</v>
      </c>
      <c r="B22" s="198" t="s">
        <v>67</v>
      </c>
      <c r="C22" s="81">
        <v>158206.804</v>
      </c>
      <c r="D22" s="82">
        <v>7454</v>
      </c>
      <c r="E22" s="81">
        <v>21.224416957338342</v>
      </c>
      <c r="F22" s="82">
        <v>1000</v>
      </c>
      <c r="G22" s="198" t="s">
        <v>82</v>
      </c>
      <c r="H22" s="83" t="s">
        <v>1</v>
      </c>
      <c r="I22" s="19"/>
    </row>
    <row r="23" spans="1:9" ht="15" customHeight="1" thickBot="1">
      <c r="A23" s="178" t="s">
        <v>68</v>
      </c>
      <c r="B23" s="178"/>
      <c r="C23" s="95">
        <f>SUM(C3:C22)</f>
        <v>53670422.471900009</v>
      </c>
      <c r="D23" s="96">
        <f>SUM(D3:D22)</f>
        <v>3033329</v>
      </c>
      <c r="E23" s="54" t="s">
        <v>5</v>
      </c>
      <c r="F23" s="54" t="s">
        <v>5</v>
      </c>
      <c r="G23" s="54" t="s">
        <v>5</v>
      </c>
      <c r="H23" s="55" t="s">
        <v>5</v>
      </c>
    </row>
    <row r="24" spans="1:9" ht="15" customHeight="1">
      <c r="A24" s="180" t="s">
        <v>69</v>
      </c>
      <c r="B24" s="180"/>
      <c r="C24" s="180"/>
      <c r="D24" s="180"/>
      <c r="E24" s="180"/>
      <c r="F24" s="180"/>
      <c r="G24" s="180"/>
      <c r="H24" s="180"/>
    </row>
    <row r="25" spans="1:9" ht="15" customHeight="1" thickBot="1">
      <c r="A25" s="179"/>
      <c r="B25" s="179"/>
      <c r="C25" s="179"/>
      <c r="D25" s="179"/>
      <c r="E25" s="179"/>
      <c r="F25" s="179"/>
      <c r="G25" s="179"/>
      <c r="H25" s="179"/>
    </row>
    <row r="27" spans="1:9">
      <c r="B27" s="20" t="s">
        <v>70</v>
      </c>
      <c r="C27" s="23">
        <f>C23-SUM(C3:C12)</f>
        <v>6261832.2708000019</v>
      </c>
      <c r="D27" s="122">
        <f>C27/$C$23</f>
        <v>0.1166719392618622</v>
      </c>
    </row>
    <row r="28" spans="1:9">
      <c r="B28" s="80" t="str">
        <f>B3</f>
        <v>KINTO-Klasychnyi</v>
      </c>
      <c r="C28" s="81">
        <f>C3</f>
        <v>21175658.039000001</v>
      </c>
      <c r="D28" s="122">
        <f>C28/$C$23</f>
        <v>0.39454986683003751</v>
      </c>
      <c r="H28" s="19"/>
    </row>
    <row r="29" spans="1:9">
      <c r="B29" s="80" t="str">
        <f>B4</f>
        <v>UNIVER.UA/Myhailo Grushevskyi: Fond Derzhavnyh Paperiv</v>
      </c>
      <c r="C29" s="81">
        <f>C4</f>
        <v>5698781.0300000003</v>
      </c>
      <c r="D29" s="122">
        <f t="shared" ref="D29:D37" si="0">C29/$C$23</f>
        <v>0.10618103542940595</v>
      </c>
      <c r="H29" s="19"/>
    </row>
    <row r="30" spans="1:9">
      <c r="B30" s="80" t="str">
        <f t="shared" ref="B30:C37" si="1">B5</f>
        <v>UNIVER.UA/Taras Shevchenko: Fond Zaoshchadzhen</v>
      </c>
      <c r="C30" s="81">
        <f t="shared" si="1"/>
        <v>3275766</v>
      </c>
      <c r="D30" s="122">
        <f t="shared" si="0"/>
        <v>6.1034846552867714E-2</v>
      </c>
      <c r="H30" s="19"/>
    </row>
    <row r="31" spans="1:9">
      <c r="B31" s="80" t="str">
        <f t="shared" si="1"/>
        <v>Altus – Depozyt</v>
      </c>
      <c r="C31" s="81">
        <f t="shared" si="1"/>
        <v>3241102.16</v>
      </c>
      <c r="D31" s="122">
        <f t="shared" si="0"/>
        <v>6.0388981690929114E-2</v>
      </c>
      <c r="H31" s="19"/>
    </row>
    <row r="32" spans="1:9">
      <c r="B32" s="80" t="str">
        <f t="shared" si="1"/>
        <v>KINTO-Ekviti</v>
      </c>
      <c r="C32" s="81">
        <f t="shared" si="1"/>
        <v>3225725.63</v>
      </c>
      <c r="D32" s="122">
        <f t="shared" si="0"/>
        <v>6.0102482548723725E-2</v>
      </c>
      <c r="H32" s="19"/>
    </row>
    <row r="33" spans="2:8">
      <c r="B33" s="80" t="str">
        <f t="shared" si="1"/>
        <v>Sofiivskyi</v>
      </c>
      <c r="C33" s="81">
        <f t="shared" si="1"/>
        <v>2768298.1321</v>
      </c>
      <c r="D33" s="122">
        <f t="shared" si="0"/>
        <v>5.1579585265038412E-2</v>
      </c>
      <c r="H33" s="19"/>
    </row>
    <row r="34" spans="2:8">
      <c r="B34" s="80" t="str">
        <f t="shared" si="1"/>
        <v>Altus – Zbalansovanyi</v>
      </c>
      <c r="C34" s="81">
        <f t="shared" si="1"/>
        <v>2618962.38</v>
      </c>
      <c r="D34" s="122">
        <f t="shared" si="0"/>
        <v>4.8797126226669797E-2</v>
      </c>
      <c r="H34" s="19"/>
    </row>
    <row r="35" spans="2:8">
      <c r="B35" s="80" t="str">
        <f t="shared" si="1"/>
        <v>KINTO-Kaznacheyskyi</v>
      </c>
      <c r="C35" s="81">
        <f t="shared" si="1"/>
        <v>2075833.3</v>
      </c>
      <c r="D35" s="122">
        <f t="shared" si="0"/>
        <v>3.8677416804140774E-2</v>
      </c>
      <c r="H35" s="19"/>
    </row>
    <row r="36" spans="2:8">
      <c r="B36" s="80" t="str">
        <f t="shared" si="1"/>
        <v>OTP Fond Aktsii</v>
      </c>
      <c r="C36" s="81">
        <f t="shared" si="1"/>
        <v>1818548.09</v>
      </c>
      <c r="D36" s="122">
        <f t="shared" si="0"/>
        <v>3.3883617945286895E-2</v>
      </c>
    </row>
    <row r="37" spans="2:8">
      <c r="B37" s="80" t="str">
        <f t="shared" si="1"/>
        <v>VSI</v>
      </c>
      <c r="C37" s="81">
        <f t="shared" si="1"/>
        <v>1509915.44</v>
      </c>
      <c r="D37" s="122">
        <f t="shared" si="0"/>
        <v>2.8133101445037813E-2</v>
      </c>
    </row>
  </sheetData>
  <mergeCells count="4">
    <mergeCell ref="A1:H1"/>
    <mergeCell ref="A23:B23"/>
    <mergeCell ref="A25:H25"/>
    <mergeCell ref="A24:H24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/>
    <hyperlink ref="H12" r:id="rId9" display="http://otpcapital.com.ua/"/>
    <hyperlink ref="H19" r:id="rId10" display="http://www.delta-capital.com.ua/"/>
    <hyperlink ref="H20" r:id="rId11" display="http://www.am.eavex.com.ua/"/>
    <hyperlink ref="H21" r:id="rId12" display="http://www.altus.ua/"/>
    <hyperlink ref="H16" r:id="rId13" display="http://www.vseswit.com.ua/"/>
    <hyperlink ref="H22" r:id="rId14" display="http://www.seb.ua/"/>
    <hyperlink ref="H23" r:id="rId15" display="http://art-capital.com.ua/"/>
  </hyperlinks>
  <pageMargins left="0.75" right="0.75" top="1" bottom="1" header="0.5" footer="0.5"/>
  <pageSetup paperSize="9" scale="29" orientation="portrait" verticalDpi="1200" r:id="rId16"/>
  <headerFooter alignWithMargins="0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5"/>
  <sheetViews>
    <sheetView zoomScale="80" workbookViewId="0">
      <selection activeCell="K43" sqref="K43"/>
    </sheetView>
  </sheetViews>
  <sheetFormatPr defaultRowHeight="14.25"/>
  <cols>
    <col min="1" max="1" width="4.28515625" style="29" customWidth="1"/>
    <col min="2" max="2" width="61.7109375" style="29" bestFit="1" customWidth="1"/>
    <col min="3" max="4" width="14.7109375" style="30" customWidth="1"/>
    <col min="5" max="8" width="12.7109375" style="31" customWidth="1"/>
    <col min="9" max="9" width="16.140625" style="29" bestFit="1" customWidth="1"/>
    <col min="10" max="10" width="18.5703125" style="29" customWidth="1"/>
    <col min="11" max="11" width="20.7109375" style="29" customWidth="1"/>
    <col min="12" max="16384" width="9.140625" style="29"/>
  </cols>
  <sheetData>
    <row r="1" spans="1:11" s="14" customFormat="1" ht="16.5" thickBot="1">
      <c r="A1" s="182" t="s">
        <v>83</v>
      </c>
      <c r="B1" s="182"/>
      <c r="C1" s="182"/>
      <c r="D1" s="182"/>
      <c r="E1" s="182"/>
      <c r="F1" s="182"/>
      <c r="G1" s="182"/>
      <c r="H1" s="182"/>
      <c r="I1" s="182"/>
      <c r="J1" s="166"/>
    </row>
    <row r="2" spans="1:11" s="20" customFormat="1" ht="15.75" customHeight="1" thickBot="1">
      <c r="A2" s="204" t="s">
        <v>40</v>
      </c>
      <c r="B2" s="98"/>
      <c r="C2" s="99"/>
      <c r="D2" s="100"/>
      <c r="E2" s="185" t="s">
        <v>84</v>
      </c>
      <c r="F2" s="185"/>
      <c r="G2" s="185"/>
      <c r="H2" s="185"/>
      <c r="I2" s="185"/>
      <c r="J2" s="185"/>
      <c r="K2" s="185"/>
    </row>
    <row r="3" spans="1:11" s="22" customFormat="1" ht="64.5" thickBot="1">
      <c r="A3" s="204"/>
      <c r="B3" s="205" t="s">
        <v>85</v>
      </c>
      <c r="C3" s="206" t="s">
        <v>86</v>
      </c>
      <c r="D3" s="206" t="s">
        <v>87</v>
      </c>
      <c r="E3" s="207" t="s">
        <v>88</v>
      </c>
      <c r="F3" s="207" t="s">
        <v>89</v>
      </c>
      <c r="G3" s="207" t="s">
        <v>90</v>
      </c>
      <c r="H3" s="17" t="s">
        <v>91</v>
      </c>
      <c r="I3" s="17" t="s">
        <v>92</v>
      </c>
      <c r="J3" s="208" t="s">
        <v>93</v>
      </c>
      <c r="K3" s="18" t="s">
        <v>94</v>
      </c>
    </row>
    <row r="4" spans="1:11" s="20" customFormat="1" collapsed="1">
      <c r="A4" s="21">
        <v>1</v>
      </c>
      <c r="B4" s="198" t="s">
        <v>48</v>
      </c>
      <c r="C4" s="140">
        <v>38118</v>
      </c>
      <c r="D4" s="140">
        <v>38182</v>
      </c>
      <c r="E4" s="141">
        <v>8.9550148686496911E-3</v>
      </c>
      <c r="F4" s="141">
        <v>1.1820295897408961E-2</v>
      </c>
      <c r="G4" s="141">
        <v>-1.8643164682977886E-2</v>
      </c>
      <c r="H4" s="141">
        <v>6.5839069404582951E-4</v>
      </c>
      <c r="I4" s="141">
        <v>2.9393823513028661E-3</v>
      </c>
      <c r="J4" s="142">
        <v>3.0995988691845344</v>
      </c>
      <c r="K4" s="115">
        <v>0.12891395740239098</v>
      </c>
    </row>
    <row r="5" spans="1:11" s="20" customFormat="1" collapsed="1">
      <c r="A5" s="21">
        <v>2</v>
      </c>
      <c r="B5" s="139" t="s">
        <v>66</v>
      </c>
      <c r="C5" s="140">
        <v>38492</v>
      </c>
      <c r="D5" s="140">
        <v>38629</v>
      </c>
      <c r="E5" s="141">
        <v>9.880516738000189E-2</v>
      </c>
      <c r="F5" s="141">
        <v>8.3982179610755603E-2</v>
      </c>
      <c r="G5" s="141">
        <v>-0.24095621439598469</v>
      </c>
      <c r="H5" s="141">
        <v>-0.27440160471837127</v>
      </c>
      <c r="I5" s="141">
        <v>8.7870185669350453E-2</v>
      </c>
      <c r="J5" s="142">
        <v>-0.76966203040468928</v>
      </c>
      <c r="K5" s="116">
        <v>-0.13153257845784816</v>
      </c>
    </row>
    <row r="6" spans="1:11" s="20" customFormat="1" collapsed="1">
      <c r="A6" s="21">
        <v>3</v>
      </c>
      <c r="B6" s="139" t="s">
        <v>54</v>
      </c>
      <c r="C6" s="140">
        <v>38828</v>
      </c>
      <c r="D6" s="140">
        <v>39028</v>
      </c>
      <c r="E6" s="141">
        <v>3.1490299411196965E-2</v>
      </c>
      <c r="F6" s="141">
        <v>6.7110265492764887E-2</v>
      </c>
      <c r="G6" s="141">
        <v>0.13649914129472318</v>
      </c>
      <c r="H6" s="141">
        <v>0.11085756960317483</v>
      </c>
      <c r="I6" s="141">
        <v>5.8637119290845918E-2</v>
      </c>
      <c r="J6" s="142">
        <v>2.5632141224490224</v>
      </c>
      <c r="K6" s="116">
        <v>0.14610507162853348</v>
      </c>
    </row>
    <row r="7" spans="1:11" s="20" customFormat="1" collapsed="1">
      <c r="A7" s="21">
        <v>4</v>
      </c>
      <c r="B7" s="139" t="s">
        <v>58</v>
      </c>
      <c r="C7" s="140">
        <v>38919</v>
      </c>
      <c r="D7" s="140">
        <v>39092</v>
      </c>
      <c r="E7" s="141">
        <v>-9.578451257334808E-3</v>
      </c>
      <c r="F7" s="141">
        <v>-8.5622367146676037E-4</v>
      </c>
      <c r="G7" s="141">
        <v>-0.10230958715237271</v>
      </c>
      <c r="H7" s="141">
        <v>-0.18979124572267458</v>
      </c>
      <c r="I7" s="141">
        <v>1.4804997741227899E-2</v>
      </c>
      <c r="J7" s="142">
        <v>0.6269707470288497</v>
      </c>
      <c r="K7" s="116">
        <v>5.4679851317631645E-2</v>
      </c>
    </row>
    <row r="8" spans="1:11" s="20" customFormat="1" collapsed="1">
      <c r="A8" s="21">
        <v>5</v>
      </c>
      <c r="B8" s="139" t="s">
        <v>62</v>
      </c>
      <c r="C8" s="140">
        <v>38919</v>
      </c>
      <c r="D8" s="140">
        <v>39092</v>
      </c>
      <c r="E8" s="141">
        <v>-2.7762254201295078E-2</v>
      </c>
      <c r="F8" s="141">
        <v>-7.1752909117227204E-2</v>
      </c>
      <c r="G8" s="141">
        <v>-0.31151155559688781</v>
      </c>
      <c r="H8" s="141">
        <v>-0.39073324824189648</v>
      </c>
      <c r="I8" s="141">
        <v>-4.8402924773669698E-2</v>
      </c>
      <c r="J8" s="142">
        <v>-0.5522600226244323</v>
      </c>
      <c r="K8" s="116">
        <v>-8.4139516800922909E-2</v>
      </c>
    </row>
    <row r="9" spans="1:11" s="20" customFormat="1" collapsed="1">
      <c r="A9" s="21">
        <v>6</v>
      </c>
      <c r="B9" s="139" t="s">
        <v>61</v>
      </c>
      <c r="C9" s="140">
        <v>38968</v>
      </c>
      <c r="D9" s="140">
        <v>39140</v>
      </c>
      <c r="E9" s="141">
        <v>-1.5313924899029163E-2</v>
      </c>
      <c r="F9" s="141">
        <v>-1.5555673216665844E-2</v>
      </c>
      <c r="G9" s="141" t="s">
        <v>98</v>
      </c>
      <c r="H9" s="141">
        <v>0.12920263374068974</v>
      </c>
      <c r="I9" s="141">
        <v>-1.5313924899029163E-2</v>
      </c>
      <c r="J9" s="142">
        <v>-0.15086043708682961</v>
      </c>
      <c r="K9" s="116">
        <v>-1.7984408145326647E-2</v>
      </c>
    </row>
    <row r="10" spans="1:11" s="20" customFormat="1" collapsed="1">
      <c r="A10" s="21">
        <v>7</v>
      </c>
      <c r="B10" s="139" t="s">
        <v>67</v>
      </c>
      <c r="C10" s="140">
        <v>39378</v>
      </c>
      <c r="D10" s="140">
        <v>39478</v>
      </c>
      <c r="E10" s="141">
        <v>-1.6131576580580731E-2</v>
      </c>
      <c r="F10" s="141">
        <v>-4.3249990755541257E-2</v>
      </c>
      <c r="G10" s="141">
        <v>-0.93141054079164898</v>
      </c>
      <c r="H10" s="141">
        <v>-0.93232949269700516</v>
      </c>
      <c r="I10" s="141">
        <v>-3.9573376395337423E-2</v>
      </c>
      <c r="J10" s="142">
        <v>-0.97877558304266143</v>
      </c>
      <c r="K10" s="116">
        <v>-0.37905729847096303</v>
      </c>
    </row>
    <row r="11" spans="1:11" s="20" customFormat="1" collapsed="1">
      <c r="A11" s="21">
        <v>8</v>
      </c>
      <c r="B11" s="139" t="s">
        <v>60</v>
      </c>
      <c r="C11" s="140">
        <v>39413</v>
      </c>
      <c r="D11" s="140">
        <v>39589</v>
      </c>
      <c r="E11" s="141">
        <v>1.3447592972373634E-2</v>
      </c>
      <c r="F11" s="141">
        <v>3.904390198154517E-2</v>
      </c>
      <c r="G11" s="141">
        <v>8.7943413300279216E-2</v>
      </c>
      <c r="H11" s="141">
        <v>0.18515008520618847</v>
      </c>
      <c r="I11" s="141">
        <v>2.6043691807137614E-2</v>
      </c>
      <c r="J11" s="142">
        <v>1.2557968824941166</v>
      </c>
      <c r="K11" s="116">
        <v>0.11021352326434752</v>
      </c>
    </row>
    <row r="12" spans="1:11" s="20" customFormat="1" collapsed="1">
      <c r="A12" s="21">
        <v>9</v>
      </c>
      <c r="B12" s="139" t="s">
        <v>65</v>
      </c>
      <c r="C12" s="140">
        <v>39429</v>
      </c>
      <c r="D12" s="140">
        <v>39651</v>
      </c>
      <c r="E12" s="141">
        <v>-3.2630125558600342E-3</v>
      </c>
      <c r="F12" s="141">
        <v>-2.1705574503443015E-2</v>
      </c>
      <c r="G12" s="141">
        <v>-0.11150405277124764</v>
      </c>
      <c r="H12" s="141">
        <v>-0.15262202439221484</v>
      </c>
      <c r="I12" s="141">
        <v>-1.7092227460802967E-2</v>
      </c>
      <c r="J12" s="142">
        <v>-0.60691716324710077</v>
      </c>
      <c r="K12" s="116">
        <v>-0.11545593930013065</v>
      </c>
    </row>
    <row r="13" spans="1:11" s="20" customFormat="1" collapsed="1">
      <c r="A13" s="21">
        <v>10</v>
      </c>
      <c r="B13" s="139" t="s">
        <v>63</v>
      </c>
      <c r="C13" s="140">
        <v>39527</v>
      </c>
      <c r="D13" s="140">
        <v>39715</v>
      </c>
      <c r="E13" s="141">
        <v>9.846414905936518E-3</v>
      </c>
      <c r="F13" s="141">
        <v>3.5336044825990065E-2</v>
      </c>
      <c r="G13" s="141">
        <v>6.1063086231003538E-2</v>
      </c>
      <c r="H13" s="141">
        <v>6.9577674881772467E-2</v>
      </c>
      <c r="I13" s="141">
        <v>2.4305181390150699E-2</v>
      </c>
      <c r="J13" s="142">
        <v>1.634302763819091</v>
      </c>
      <c r="K13" s="116">
        <v>0.13913296519722951</v>
      </c>
    </row>
    <row r="14" spans="1:11" s="20" customFormat="1">
      <c r="A14" s="21">
        <v>11</v>
      </c>
      <c r="B14" s="139" t="s">
        <v>64</v>
      </c>
      <c r="C14" s="140">
        <v>39560</v>
      </c>
      <c r="D14" s="140">
        <v>39770</v>
      </c>
      <c r="E14" s="141">
        <v>1.4634125074677318E-3</v>
      </c>
      <c r="F14" s="141">
        <v>-3.3345652628378408E-2</v>
      </c>
      <c r="G14" s="141">
        <v>-0.18758988782917152</v>
      </c>
      <c r="H14" s="141">
        <v>-0.28444075670673163</v>
      </c>
      <c r="I14" s="141" t="s">
        <v>98</v>
      </c>
      <c r="J14" s="142">
        <v>-0.47987541301245451</v>
      </c>
      <c r="K14" s="116">
        <v>-8.5823275086011064E-2</v>
      </c>
    </row>
    <row r="15" spans="1:11" s="20" customFormat="1">
      <c r="A15" s="21">
        <v>12</v>
      </c>
      <c r="B15" s="139" t="s">
        <v>52</v>
      </c>
      <c r="C15" s="140">
        <v>39884</v>
      </c>
      <c r="D15" s="140">
        <v>40001</v>
      </c>
      <c r="E15" s="141">
        <v>1.3223297336657502E-3</v>
      </c>
      <c r="F15" s="141">
        <v>-2.127142270104676E-2</v>
      </c>
      <c r="G15" s="141">
        <v>-0.11814674699206573</v>
      </c>
      <c r="H15" s="141">
        <v>-0.14649481471819537</v>
      </c>
      <c r="I15" s="141">
        <v>-1.950069377760566E-2</v>
      </c>
      <c r="J15" s="142">
        <v>-0.30390038195948565</v>
      </c>
      <c r="K15" s="116">
        <v>-5.3002415553816795E-2</v>
      </c>
    </row>
    <row r="16" spans="1:11" s="20" customFormat="1">
      <c r="A16" s="21">
        <v>13</v>
      </c>
      <c r="B16" s="198" t="s">
        <v>59</v>
      </c>
      <c r="C16" s="140">
        <v>40031</v>
      </c>
      <c r="D16" s="140">
        <v>40129</v>
      </c>
      <c r="E16" s="141">
        <v>-2.3198007657818209E-2</v>
      </c>
      <c r="F16" s="141">
        <v>-0.11546723756961841</v>
      </c>
      <c r="G16" s="141">
        <v>-0.34613410486284979</v>
      </c>
      <c r="H16" s="141">
        <v>-0.4364466848656503</v>
      </c>
      <c r="I16" s="141">
        <v>-0.11195578576610676</v>
      </c>
      <c r="J16" s="142">
        <v>-0.78512290038175236</v>
      </c>
      <c r="K16" s="116">
        <v>-0.2165316124033384</v>
      </c>
    </row>
    <row r="17" spans="1:12" s="20" customFormat="1" collapsed="1">
      <c r="A17" s="21">
        <v>14</v>
      </c>
      <c r="B17" s="199" t="s">
        <v>56</v>
      </c>
      <c r="C17" s="140">
        <v>40253</v>
      </c>
      <c r="D17" s="140">
        <v>40366</v>
      </c>
      <c r="E17" s="141">
        <v>-1.6934640883797814E-3</v>
      </c>
      <c r="F17" s="141">
        <v>5.5489694711508442E-2</v>
      </c>
      <c r="G17" s="141">
        <v>-0.11178943945555619</v>
      </c>
      <c r="H17" s="141">
        <v>-0.14624210225433454</v>
      </c>
      <c r="I17" s="141">
        <v>1.2599985479311071E-2</v>
      </c>
      <c r="J17" s="142">
        <v>-0.36761880436691496</v>
      </c>
      <c r="K17" s="116">
        <v>-7.7879152180936217E-2</v>
      </c>
    </row>
    <row r="18" spans="1:12" s="20" customFormat="1" collapsed="1">
      <c r="A18" s="21">
        <v>15</v>
      </c>
      <c r="B18" s="139" t="s">
        <v>53</v>
      </c>
      <c r="C18" s="140">
        <v>40114</v>
      </c>
      <c r="D18" s="140">
        <v>40401</v>
      </c>
      <c r="E18" s="141">
        <v>-1.2119823386569362E-2</v>
      </c>
      <c r="F18" s="141">
        <v>-6.3261667828261814E-2</v>
      </c>
      <c r="G18" s="141">
        <v>-0.15367454392854796</v>
      </c>
      <c r="H18" s="141">
        <v>-0.22117583235898475</v>
      </c>
      <c r="I18" s="141">
        <v>-4.3098120161696452E-2</v>
      </c>
      <c r="J18" s="142">
        <v>-0.29506031777438135</v>
      </c>
      <c r="K18" s="116">
        <v>-6.0989718425182082E-2</v>
      </c>
    </row>
    <row r="19" spans="1:12" s="20" customFormat="1" collapsed="1">
      <c r="A19" s="21">
        <v>16</v>
      </c>
      <c r="B19" s="139" t="s">
        <v>51</v>
      </c>
      <c r="C19" s="140">
        <v>40226</v>
      </c>
      <c r="D19" s="140">
        <v>40430</v>
      </c>
      <c r="E19" s="141">
        <v>3.0659965470202E-2</v>
      </c>
      <c r="F19" s="141">
        <v>6.85819465114339E-2</v>
      </c>
      <c r="G19" s="141">
        <v>0.13650568346088621</v>
      </c>
      <c r="H19" s="141">
        <v>0.12097547916259144</v>
      </c>
      <c r="I19" s="141">
        <v>5.9734376027653191E-2</v>
      </c>
      <c r="J19" s="142">
        <v>1.5540600157604407</v>
      </c>
      <c r="K19" s="116">
        <v>0.18674347855886109</v>
      </c>
    </row>
    <row r="20" spans="1:12" s="20" customFormat="1" collapsed="1">
      <c r="A20" s="21">
        <v>17</v>
      </c>
      <c r="B20" s="68" t="s">
        <v>50</v>
      </c>
      <c r="C20" s="140">
        <v>40427</v>
      </c>
      <c r="D20" s="140">
        <v>40543</v>
      </c>
      <c r="E20" s="141">
        <v>2.1143478659837234E-2</v>
      </c>
      <c r="F20" s="141">
        <v>7.7258232318495157E-2</v>
      </c>
      <c r="G20" s="141">
        <v>0.13421400519049964</v>
      </c>
      <c r="H20" s="141">
        <v>0.12264221300850231</v>
      </c>
      <c r="I20" s="141">
        <v>7.4616772682980059E-2</v>
      </c>
      <c r="J20" s="142">
        <v>1.0719582542694424</v>
      </c>
      <c r="K20" s="116">
        <v>0.15140900341322783</v>
      </c>
    </row>
    <row r="21" spans="1:12" s="20" customFormat="1" collapsed="1">
      <c r="A21" s="21">
        <v>18</v>
      </c>
      <c r="B21" s="209" t="s">
        <v>57</v>
      </c>
      <c r="C21" s="140">
        <v>40444</v>
      </c>
      <c r="D21" s="140">
        <v>40638</v>
      </c>
      <c r="E21" s="141">
        <v>8.8080254260903601E-2</v>
      </c>
      <c r="F21" s="141">
        <v>0.14220971471812782</v>
      </c>
      <c r="G21" s="141">
        <v>0.23185705558962466</v>
      </c>
      <c r="H21" s="141">
        <v>6.369365582417541E-2</v>
      </c>
      <c r="I21" s="141">
        <v>0.13396189785436197</v>
      </c>
      <c r="J21" s="142">
        <v>0.22458673154906394</v>
      </c>
      <c r="K21" s="116">
        <v>4.2154205095440656E-2</v>
      </c>
    </row>
    <row r="22" spans="1:12" s="20" customFormat="1" collapsed="1">
      <c r="A22" s="21">
        <v>19</v>
      </c>
      <c r="B22" s="68" t="s">
        <v>95</v>
      </c>
      <c r="C22" s="140">
        <v>40427</v>
      </c>
      <c r="D22" s="140">
        <v>40708</v>
      </c>
      <c r="E22" s="141">
        <v>1.5459505097035198E-2</v>
      </c>
      <c r="F22" s="141">
        <v>6.905937201963841E-2</v>
      </c>
      <c r="G22" s="141">
        <v>0.1478071607021163</v>
      </c>
      <c r="H22" s="141">
        <v>0.17491992230805398</v>
      </c>
      <c r="I22" s="141">
        <v>4.9744416008514758E-2</v>
      </c>
      <c r="J22" s="142">
        <v>1.4574303708495195</v>
      </c>
      <c r="K22" s="116">
        <v>0.2100842237556837</v>
      </c>
    </row>
    <row r="23" spans="1:12" s="20" customFormat="1" collapsed="1">
      <c r="A23" s="21">
        <v>20</v>
      </c>
      <c r="B23" s="68" t="s">
        <v>55</v>
      </c>
      <c r="C23" s="140">
        <v>41026</v>
      </c>
      <c r="D23" s="140">
        <v>41242</v>
      </c>
      <c r="E23" s="141">
        <v>6.3814902732182155E-2</v>
      </c>
      <c r="F23" s="141">
        <v>7.2276756827355459E-2</v>
      </c>
      <c r="G23" s="141">
        <v>3.2480741393243084E-2</v>
      </c>
      <c r="H23" s="141">
        <v>-8.7297720157865299E-2</v>
      </c>
      <c r="I23" s="141">
        <v>7.970829629989673E-2</v>
      </c>
      <c r="J23" s="142">
        <v>0.42767077028884648</v>
      </c>
      <c r="K23" s="116">
        <v>0.11570095607476616</v>
      </c>
    </row>
    <row r="24" spans="1:12" s="20" customFormat="1" ht="15.75" thickBot="1">
      <c r="A24" s="138"/>
      <c r="B24" s="143" t="s">
        <v>96</v>
      </c>
      <c r="C24" s="144" t="s">
        <v>5</v>
      </c>
      <c r="D24" s="144" t="s">
        <v>5</v>
      </c>
      <c r="E24" s="145">
        <f>AVERAGE(E4:E23)</f>
        <v>1.3771391168629261E-2</v>
      </c>
      <c r="F24" s="145">
        <f>AVERAGE(F4:F23)</f>
        <v>1.6785102646168719E-2</v>
      </c>
      <c r="G24" s="145">
        <f>AVERAGE(G4:G23)</f>
        <v>-8.7647344805101848E-2</v>
      </c>
      <c r="H24" s="145">
        <f>AVERAGE(H4:H23)</f>
        <v>-0.1142148951202365</v>
      </c>
      <c r="I24" s="145">
        <f>AVERAGE(I4:I23)</f>
        <v>1.7369960493078162E-2</v>
      </c>
      <c r="J24" s="144" t="s">
        <v>5</v>
      </c>
      <c r="K24" s="144" t="s">
        <v>5</v>
      </c>
      <c r="L24" s="146"/>
    </row>
    <row r="25" spans="1:12" s="20" customFormat="1">
      <c r="A25" s="186" t="s">
        <v>97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2" s="20" customFormat="1" ht="15" collapsed="1" thickBot="1">
      <c r="A26" s="181"/>
      <c r="B26" s="181"/>
      <c r="C26" s="181"/>
      <c r="D26" s="181"/>
      <c r="E26" s="181"/>
      <c r="F26" s="181"/>
      <c r="G26" s="181"/>
      <c r="H26" s="181"/>
      <c r="I26" s="158"/>
      <c r="J26" s="158"/>
      <c r="K26" s="158"/>
    </row>
    <row r="27" spans="1:12" s="20" customFormat="1" collapsed="1">
      <c r="E27" s="103"/>
      <c r="J27" s="19"/>
    </row>
    <row r="28" spans="1:12" s="20" customFormat="1" collapsed="1">
      <c r="E28" s="104"/>
      <c r="J28" s="19"/>
    </row>
    <row r="29" spans="1:12" s="20" customFormat="1">
      <c r="E29" s="103"/>
      <c r="F29" s="103"/>
      <c r="J29" s="19"/>
    </row>
    <row r="30" spans="1:12" s="20" customFormat="1" collapsed="1">
      <c r="E30" s="104"/>
      <c r="I30" s="104"/>
      <c r="J30" s="19"/>
    </row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 collapsed="1"/>
    <row r="43" spans="3:8" s="20" customFormat="1" collapsed="1"/>
    <row r="44" spans="3:8" s="20" customFormat="1"/>
    <row r="45" spans="3:8" s="20" customFormat="1"/>
    <row r="46" spans="3:8" s="26" customFormat="1">
      <c r="C46" s="27"/>
      <c r="D46" s="27"/>
      <c r="E46" s="28"/>
      <c r="F46" s="28"/>
      <c r="G46" s="28"/>
      <c r="H46" s="28"/>
    </row>
    <row r="47" spans="3:8" s="26" customFormat="1">
      <c r="C47" s="27"/>
      <c r="D47" s="27"/>
      <c r="E47" s="28"/>
      <c r="F47" s="28"/>
      <c r="G47" s="28"/>
      <c r="H47" s="28"/>
    </row>
    <row r="48" spans="3:8" s="26" customFormat="1">
      <c r="C48" s="27"/>
      <c r="D48" s="27"/>
      <c r="E48" s="28"/>
      <c r="F48" s="28"/>
      <c r="G48" s="28"/>
      <c r="H48" s="28"/>
    </row>
    <row r="49" spans="3:8" s="26" customFormat="1">
      <c r="C49" s="27"/>
      <c r="D49" s="27"/>
      <c r="E49" s="28"/>
      <c r="F49" s="28"/>
      <c r="G49" s="28"/>
      <c r="H49" s="28"/>
    </row>
    <row r="50" spans="3:8" s="26" customFormat="1">
      <c r="C50" s="27"/>
      <c r="D50" s="27"/>
      <c r="E50" s="28"/>
      <c r="F50" s="28"/>
      <c r="G50" s="28"/>
      <c r="H50" s="28"/>
    </row>
    <row r="51" spans="3:8" s="26" customFormat="1">
      <c r="C51" s="27"/>
      <c r="D51" s="27"/>
      <c r="E51" s="28"/>
      <c r="F51" s="28"/>
      <c r="G51" s="28"/>
      <c r="H51" s="28"/>
    </row>
    <row r="52" spans="3:8" s="26" customFormat="1">
      <c r="C52" s="27"/>
      <c r="D52" s="27"/>
      <c r="E52" s="28"/>
      <c r="F52" s="28"/>
      <c r="G52" s="28"/>
      <c r="H52" s="28"/>
    </row>
    <row r="53" spans="3:8" s="26" customFormat="1">
      <c r="C53" s="27"/>
      <c r="D53" s="27"/>
      <c r="E53" s="28"/>
      <c r="F53" s="28"/>
      <c r="G53" s="28"/>
      <c r="H53" s="28"/>
    </row>
    <row r="54" spans="3:8" s="26" customFormat="1">
      <c r="C54" s="27"/>
      <c r="D54" s="27"/>
      <c r="E54" s="28"/>
      <c r="F54" s="28"/>
      <c r="G54" s="28"/>
      <c r="H54" s="28"/>
    </row>
    <row r="55" spans="3:8" s="26" customFormat="1">
      <c r="C55" s="27"/>
      <c r="D55" s="27"/>
      <c r="E55" s="28"/>
      <c r="F55" s="28"/>
      <c r="G55" s="28"/>
      <c r="H55" s="28"/>
    </row>
    <row r="56" spans="3:8" s="26" customFormat="1">
      <c r="C56" s="27"/>
      <c r="D56" s="27"/>
      <c r="E56" s="28"/>
      <c r="F56" s="28"/>
      <c r="G56" s="28"/>
      <c r="H56" s="28"/>
    </row>
    <row r="57" spans="3:8" s="26" customFormat="1">
      <c r="C57" s="27"/>
      <c r="D57" s="27"/>
      <c r="E57" s="28"/>
      <c r="F57" s="28"/>
      <c r="G57" s="28"/>
      <c r="H57" s="28"/>
    </row>
    <row r="58" spans="3:8" s="26" customFormat="1">
      <c r="C58" s="27"/>
      <c r="D58" s="27"/>
      <c r="E58" s="28"/>
      <c r="F58" s="28"/>
      <c r="G58" s="28"/>
      <c r="H58" s="28"/>
    </row>
    <row r="59" spans="3:8" s="26" customFormat="1">
      <c r="C59" s="27"/>
      <c r="D59" s="27"/>
      <c r="E59" s="28"/>
      <c r="F59" s="28"/>
      <c r="G59" s="28"/>
      <c r="H59" s="28"/>
    </row>
    <row r="60" spans="3:8" s="26" customFormat="1">
      <c r="C60" s="27"/>
      <c r="D60" s="27"/>
      <c r="E60" s="28"/>
      <c r="F60" s="28"/>
      <c r="G60" s="28"/>
      <c r="H60" s="28"/>
    </row>
    <row r="61" spans="3:8" s="26" customFormat="1">
      <c r="C61" s="27"/>
      <c r="D61" s="27"/>
      <c r="E61" s="28"/>
      <c r="F61" s="28"/>
      <c r="G61" s="28"/>
      <c r="H61" s="28"/>
    </row>
    <row r="62" spans="3:8" s="26" customFormat="1">
      <c r="C62" s="27"/>
      <c r="D62" s="27"/>
      <c r="E62" s="28"/>
      <c r="F62" s="28"/>
      <c r="G62" s="28"/>
      <c r="H62" s="28"/>
    </row>
    <row r="63" spans="3:8" s="26" customFormat="1">
      <c r="C63" s="27"/>
      <c r="D63" s="27"/>
      <c r="E63" s="28"/>
      <c r="F63" s="28"/>
      <c r="G63" s="28"/>
      <c r="H63" s="28"/>
    </row>
    <row r="64" spans="3:8" s="26" customFormat="1">
      <c r="C64" s="27"/>
      <c r="D64" s="27"/>
      <c r="E64" s="28"/>
      <c r="F64" s="28"/>
      <c r="G64" s="28"/>
      <c r="H64" s="28"/>
    </row>
    <row r="65" spans="3:8" s="26" customFormat="1">
      <c r="C65" s="27"/>
      <c r="D65" s="27"/>
      <c r="E65" s="28"/>
      <c r="F65" s="28"/>
      <c r="G65" s="28"/>
      <c r="H65" s="28"/>
    </row>
  </sheetData>
  <mergeCells count="5">
    <mergeCell ref="A26:H26"/>
    <mergeCell ref="A1:I1"/>
    <mergeCell ref="A2:A3"/>
    <mergeCell ref="E2:K2"/>
    <mergeCell ref="A25:K25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0"/>
  <sheetViews>
    <sheetView topLeftCell="A46" zoomScale="85" workbookViewId="0">
      <selection activeCell="B69" sqref="B69:B70"/>
    </sheetView>
  </sheetViews>
  <sheetFormatPr defaultRowHeight="14.25"/>
  <cols>
    <col min="1" max="1" width="3.85546875" style="26" customWidth="1"/>
    <col min="2" max="2" width="61.85546875" style="26" bestFit="1" customWidth="1"/>
    <col min="3" max="3" width="24.7109375" style="26" customWidth="1"/>
    <col min="4" max="4" width="24.7109375" style="38" customWidth="1"/>
    <col min="5" max="7" width="24.7109375" style="26" customWidth="1"/>
    <col min="8" max="16384" width="9.140625" style="26"/>
  </cols>
  <sheetData>
    <row r="1" spans="1:8" ht="16.5" thickBot="1">
      <c r="A1" s="188" t="s">
        <v>99</v>
      </c>
      <c r="B1" s="188"/>
      <c r="C1" s="188"/>
      <c r="D1" s="188"/>
      <c r="E1" s="188"/>
      <c r="F1" s="188"/>
      <c r="G1" s="188"/>
    </row>
    <row r="2" spans="1:8" ht="15.75" customHeight="1" thickBot="1">
      <c r="A2" s="204" t="s">
        <v>100</v>
      </c>
      <c r="B2" s="87"/>
      <c r="C2" s="189" t="s">
        <v>101</v>
      </c>
      <c r="D2" s="190"/>
      <c r="E2" s="189" t="s">
        <v>102</v>
      </c>
      <c r="F2" s="190"/>
      <c r="G2" s="88"/>
    </row>
    <row r="3" spans="1:8" ht="45.75" thickBot="1">
      <c r="A3" s="185"/>
      <c r="B3" s="210" t="s">
        <v>85</v>
      </c>
      <c r="C3" s="39" t="s">
        <v>103</v>
      </c>
      <c r="D3" s="32" t="s">
        <v>104</v>
      </c>
      <c r="E3" s="32" t="s">
        <v>105</v>
      </c>
      <c r="F3" s="32" t="s">
        <v>104</v>
      </c>
      <c r="G3" s="211" t="s">
        <v>106</v>
      </c>
    </row>
    <row r="4" spans="1:8" ht="15" customHeight="1">
      <c r="A4" s="21">
        <v>1</v>
      </c>
      <c r="B4" s="34" t="s">
        <v>59</v>
      </c>
      <c r="C4" s="35">
        <v>-10.380819999999948</v>
      </c>
      <c r="D4" s="93">
        <v>-1.0858462481996511E-2</v>
      </c>
      <c r="E4" s="36">
        <v>549</v>
      </c>
      <c r="F4" s="93">
        <v>1.2632596240134379E-2</v>
      </c>
      <c r="G4" s="37">
        <v>12.076913091419472</v>
      </c>
      <c r="H4" s="51"/>
    </row>
    <row r="5" spans="1:8" ht="14.25" customHeight="1">
      <c r="A5" s="21">
        <v>2</v>
      </c>
      <c r="B5" s="34" t="s">
        <v>57</v>
      </c>
      <c r="C5" s="35">
        <v>132.35697999999999</v>
      </c>
      <c r="D5" s="93">
        <v>9.6080844365762877E-2</v>
      </c>
      <c r="E5" s="36">
        <v>9</v>
      </c>
      <c r="F5" s="93">
        <v>7.3529411764705881E-3</v>
      </c>
      <c r="G5" s="37">
        <v>4.94076913979832</v>
      </c>
      <c r="H5" s="51"/>
    </row>
    <row r="6" spans="1:8">
      <c r="A6" s="21">
        <v>3</v>
      </c>
      <c r="B6" s="212" t="s">
        <v>95</v>
      </c>
      <c r="C6" s="35">
        <v>89.17910000000056</v>
      </c>
      <c r="D6" s="93">
        <v>1.5897580811050627E-2</v>
      </c>
      <c r="E6" s="36">
        <v>1</v>
      </c>
      <c r="F6" s="93">
        <v>4.3140638481449527E-4</v>
      </c>
      <c r="G6" s="37">
        <v>2.4337421786024769</v>
      </c>
    </row>
    <row r="7" spans="1:8">
      <c r="A7" s="21">
        <v>4</v>
      </c>
      <c r="B7" s="34" t="s">
        <v>51</v>
      </c>
      <c r="C7" s="35">
        <v>96.415970000000215</v>
      </c>
      <c r="D7" s="93">
        <v>3.0659965470195366E-2</v>
      </c>
      <c r="E7" s="36">
        <v>0</v>
      </c>
      <c r="F7" s="93">
        <v>0</v>
      </c>
      <c r="G7" s="37">
        <v>0</v>
      </c>
    </row>
    <row r="8" spans="1:8">
      <c r="A8" s="21">
        <v>5</v>
      </c>
      <c r="B8" s="213" t="s">
        <v>54</v>
      </c>
      <c r="C8" s="35">
        <v>79.954129999999878</v>
      </c>
      <c r="D8" s="93">
        <v>3.1490299411197215E-2</v>
      </c>
      <c r="E8" s="36">
        <v>0</v>
      </c>
      <c r="F8" s="93">
        <v>0</v>
      </c>
      <c r="G8" s="37">
        <v>0</v>
      </c>
    </row>
    <row r="9" spans="1:8" ht="15.75">
      <c r="A9" s="21">
        <v>6</v>
      </c>
      <c r="B9" s="214" t="s">
        <v>107</v>
      </c>
      <c r="C9" s="35">
        <v>67.826990000000222</v>
      </c>
      <c r="D9" s="93">
        <v>2.1143478659839055E-2</v>
      </c>
      <c r="E9" s="36">
        <v>0</v>
      </c>
      <c r="F9" s="93">
        <v>0</v>
      </c>
      <c r="G9" s="37">
        <v>0</v>
      </c>
    </row>
    <row r="10" spans="1:8">
      <c r="A10" s="21">
        <v>7</v>
      </c>
      <c r="B10" s="68" t="s">
        <v>66</v>
      </c>
      <c r="C10" s="35">
        <v>38.897356499999994</v>
      </c>
      <c r="D10" s="93">
        <v>9.880516738003324E-2</v>
      </c>
      <c r="E10" s="36">
        <v>0</v>
      </c>
      <c r="F10" s="93">
        <v>0</v>
      </c>
      <c r="G10" s="37">
        <v>0</v>
      </c>
      <c r="H10" s="51"/>
    </row>
    <row r="11" spans="1:8">
      <c r="A11" s="21">
        <v>8</v>
      </c>
      <c r="B11" s="68" t="s">
        <v>60</v>
      </c>
      <c r="C11" s="35">
        <v>12.481860000000101</v>
      </c>
      <c r="D11" s="93">
        <v>1.3447592972369941E-2</v>
      </c>
      <c r="E11" s="36">
        <v>0</v>
      </c>
      <c r="F11" s="93">
        <v>0</v>
      </c>
      <c r="G11" s="37">
        <v>0</v>
      </c>
    </row>
    <row r="12" spans="1:8">
      <c r="A12" s="21">
        <v>9</v>
      </c>
      <c r="B12" s="34" t="s">
        <v>63</v>
      </c>
      <c r="C12" s="35">
        <v>5.1114199999999839</v>
      </c>
      <c r="D12" s="93">
        <v>9.8464149059274298E-3</v>
      </c>
      <c r="E12" s="36">
        <v>0</v>
      </c>
      <c r="F12" s="93">
        <v>0</v>
      </c>
      <c r="G12" s="37">
        <v>0</v>
      </c>
    </row>
    <row r="13" spans="1:8">
      <c r="A13" s="21">
        <v>10</v>
      </c>
      <c r="B13" s="215" t="s">
        <v>52</v>
      </c>
      <c r="C13" s="35">
        <v>4.2598399999998504</v>
      </c>
      <c r="D13" s="93">
        <v>1.3223297336334122E-3</v>
      </c>
      <c r="E13" s="36">
        <v>0</v>
      </c>
      <c r="F13" s="93">
        <v>0</v>
      </c>
      <c r="G13" s="37">
        <v>0</v>
      </c>
    </row>
    <row r="14" spans="1:8">
      <c r="A14" s="21">
        <v>11</v>
      </c>
      <c r="B14" s="34" t="s">
        <v>65</v>
      </c>
      <c r="C14" s="35">
        <v>-1.4425400000000372</v>
      </c>
      <c r="D14" s="93">
        <v>-3.2630125558599527E-3</v>
      </c>
      <c r="E14" s="36">
        <v>0</v>
      </c>
      <c r="F14" s="93">
        <v>0</v>
      </c>
      <c r="G14" s="37">
        <v>0</v>
      </c>
    </row>
    <row r="15" spans="1:8">
      <c r="A15" s="21">
        <v>12</v>
      </c>
      <c r="B15" s="34" t="s">
        <v>67</v>
      </c>
      <c r="C15" s="35">
        <v>-2.5939700000000014</v>
      </c>
      <c r="D15" s="93">
        <v>-1.6131576580595323E-2</v>
      </c>
      <c r="E15" s="36">
        <v>0</v>
      </c>
      <c r="F15" s="93">
        <v>0</v>
      </c>
      <c r="G15" s="37">
        <v>0</v>
      </c>
    </row>
    <row r="16" spans="1:8">
      <c r="A16" s="21">
        <v>13</v>
      </c>
      <c r="B16" s="34" t="s">
        <v>56</v>
      </c>
      <c r="C16" s="35">
        <v>-3.0848699999998788</v>
      </c>
      <c r="D16" s="93">
        <v>-1.693464088396753E-3</v>
      </c>
      <c r="E16" s="36">
        <v>0</v>
      </c>
      <c r="F16" s="93">
        <v>0</v>
      </c>
      <c r="G16" s="37">
        <v>0</v>
      </c>
    </row>
    <row r="17" spans="1:8">
      <c r="A17" s="21">
        <v>14</v>
      </c>
      <c r="B17" s="34" t="s">
        <v>61</v>
      </c>
      <c r="C17" s="35">
        <v>-11.786260000000011</v>
      </c>
      <c r="D17" s="93">
        <v>-1.5313924899044668E-2</v>
      </c>
      <c r="E17" s="36">
        <v>0</v>
      </c>
      <c r="F17" s="93">
        <v>0</v>
      </c>
      <c r="G17" s="37">
        <v>0</v>
      </c>
    </row>
    <row r="18" spans="1:8">
      <c r="A18" s="21">
        <v>15</v>
      </c>
      <c r="B18" s="34" t="s">
        <v>53</v>
      </c>
      <c r="C18" s="35">
        <v>-33.962908900000158</v>
      </c>
      <c r="D18" s="93">
        <v>-1.2119823386575124E-2</v>
      </c>
      <c r="E18" s="36">
        <v>0</v>
      </c>
      <c r="F18" s="93">
        <v>0</v>
      </c>
      <c r="G18" s="37">
        <v>0</v>
      </c>
    </row>
    <row r="19" spans="1:8">
      <c r="A19" s="21">
        <v>16</v>
      </c>
      <c r="B19" s="68" t="s">
        <v>55</v>
      </c>
      <c r="C19" s="35">
        <v>123.31487000000011</v>
      </c>
      <c r="D19" s="93">
        <v>6.3156827666922516E-2</v>
      </c>
      <c r="E19" s="36">
        <v>-9</v>
      </c>
      <c r="F19" s="93">
        <v>-6.1859921644099247E-4</v>
      </c>
      <c r="G19" s="37">
        <v>-1.1944366642685276</v>
      </c>
    </row>
    <row r="20" spans="1:8">
      <c r="A20" s="21">
        <v>17</v>
      </c>
      <c r="B20" s="34" t="s">
        <v>62</v>
      </c>
      <c r="C20" s="35">
        <v>-20.637400000000024</v>
      </c>
      <c r="D20" s="93">
        <v>-3.359276542047257E-2</v>
      </c>
      <c r="E20" s="36">
        <v>-8</v>
      </c>
      <c r="F20" s="93">
        <v>-5.9970014992503746E-3</v>
      </c>
      <c r="G20" s="37">
        <v>-3.5702677061469541</v>
      </c>
    </row>
    <row r="21" spans="1:8" ht="13.5" customHeight="1">
      <c r="A21" s="21">
        <v>18</v>
      </c>
      <c r="B21" s="198" t="s">
        <v>58</v>
      </c>
      <c r="C21" s="35">
        <v>-17.481189999999945</v>
      </c>
      <c r="D21" s="93">
        <v>-1.7915332980735426E-2</v>
      </c>
      <c r="E21" s="36">
        <v>-5</v>
      </c>
      <c r="F21" s="93">
        <v>-8.4175084175084174E-3</v>
      </c>
      <c r="G21" s="37">
        <v>-8.1068803030303194</v>
      </c>
    </row>
    <row r="22" spans="1:8">
      <c r="A22" s="21">
        <v>19</v>
      </c>
      <c r="B22" s="68" t="s">
        <v>48</v>
      </c>
      <c r="C22" s="35">
        <v>122.93387600000202</v>
      </c>
      <c r="D22" s="93">
        <v>5.8393334301152988E-3</v>
      </c>
      <c r="E22" s="36">
        <v>-160</v>
      </c>
      <c r="F22" s="93">
        <v>-3.0880281010557198E-3</v>
      </c>
      <c r="G22" s="37">
        <v>-64.903054853414417</v>
      </c>
    </row>
    <row r="23" spans="1:8">
      <c r="A23" s="21">
        <v>20</v>
      </c>
      <c r="B23" s="34" t="s">
        <v>64</v>
      </c>
      <c r="C23" s="35">
        <v>-159.06316999999999</v>
      </c>
      <c r="D23" s="93">
        <v>-0.2377279963480351</v>
      </c>
      <c r="E23" s="36">
        <v>-3077</v>
      </c>
      <c r="F23" s="93">
        <v>-0.23884188465419545</v>
      </c>
      <c r="G23" s="37">
        <v>-158.875190261585</v>
      </c>
    </row>
    <row r="24" spans="1:8" ht="15.75" thickBot="1">
      <c r="A24" s="86"/>
      <c r="B24" s="89" t="s">
        <v>68</v>
      </c>
      <c r="C24" s="90">
        <v>512.29926360000286</v>
      </c>
      <c r="D24" s="94">
        <v>9.6372714588240684E-3</v>
      </c>
      <c r="E24" s="91">
        <v>-2700</v>
      </c>
      <c r="F24" s="94">
        <v>-8.8931956842309479E-4</v>
      </c>
      <c r="G24" s="92">
        <v>-217.19840537862495</v>
      </c>
      <c r="H24" s="51"/>
    </row>
    <row r="25" spans="1:8" ht="15" customHeight="1" thickBot="1">
      <c r="A25" s="187"/>
      <c r="B25" s="187"/>
      <c r="C25" s="187"/>
      <c r="D25" s="187"/>
      <c r="E25" s="187"/>
      <c r="F25" s="187"/>
      <c r="G25" s="187"/>
      <c r="H25" s="157"/>
    </row>
    <row r="44" spans="2:5" ht="15">
      <c r="B44" s="58"/>
      <c r="C44" s="59"/>
      <c r="D44" s="60"/>
      <c r="E44" s="61"/>
    </row>
    <row r="45" spans="2:5" ht="15">
      <c r="B45" s="58"/>
      <c r="C45" s="59"/>
      <c r="D45" s="60"/>
      <c r="E45" s="61"/>
    </row>
    <row r="46" spans="2:5" ht="15">
      <c r="B46" s="58"/>
      <c r="C46" s="59"/>
      <c r="D46" s="60"/>
      <c r="E46" s="61"/>
    </row>
    <row r="47" spans="2:5" ht="15">
      <c r="B47" s="58"/>
      <c r="C47" s="59"/>
      <c r="D47" s="60"/>
      <c r="E47" s="61"/>
    </row>
    <row r="48" spans="2:5" ht="15">
      <c r="B48" s="58"/>
      <c r="C48" s="59"/>
      <c r="D48" s="60"/>
      <c r="E48" s="61"/>
    </row>
    <row r="49" spans="2:6" ht="15">
      <c r="B49" s="58"/>
      <c r="C49" s="59"/>
      <c r="D49" s="60"/>
      <c r="E49" s="61"/>
    </row>
    <row r="50" spans="2:6" ht="15.75" thickBot="1">
      <c r="B50" s="76"/>
      <c r="C50" s="76"/>
      <c r="D50" s="76"/>
      <c r="E50" s="76"/>
    </row>
    <row r="53" spans="2:6" ht="14.25" customHeight="1"/>
    <row r="54" spans="2:6">
      <c r="F54" s="51"/>
    </row>
    <row r="56" spans="2:6">
      <c r="F56"/>
    </row>
    <row r="57" spans="2:6">
      <c r="F57"/>
    </row>
    <row r="58" spans="2:6" ht="30.75" thickBot="1">
      <c r="B58" s="39" t="s">
        <v>85</v>
      </c>
      <c r="C58" s="32" t="s">
        <v>108</v>
      </c>
      <c r="D58" s="32" t="s">
        <v>109</v>
      </c>
      <c r="E58" s="33" t="s">
        <v>110</v>
      </c>
      <c r="F58"/>
    </row>
    <row r="59" spans="2:6">
      <c r="B59" s="34" t="str">
        <f t="shared" ref="B59:D63" si="0">B4</f>
        <v>Argentum</v>
      </c>
      <c r="C59" s="35">
        <f t="shared" si="0"/>
        <v>-10.380819999999948</v>
      </c>
      <c r="D59" s="93">
        <f t="shared" si="0"/>
        <v>-1.0858462481996511E-2</v>
      </c>
      <c r="E59" s="37">
        <f>G4</f>
        <v>12.076913091419472</v>
      </c>
    </row>
    <row r="60" spans="2:6">
      <c r="B60" s="34" t="str">
        <f t="shared" si="0"/>
        <v>VSI</v>
      </c>
      <c r="C60" s="35">
        <f t="shared" si="0"/>
        <v>132.35697999999999</v>
      </c>
      <c r="D60" s="93">
        <f t="shared" si="0"/>
        <v>9.6080844365762877E-2</v>
      </c>
      <c r="E60" s="37">
        <f>G5</f>
        <v>4.94076913979832</v>
      </c>
    </row>
    <row r="61" spans="2:6">
      <c r="B61" s="34" t="str">
        <f t="shared" si="0"/>
        <v xml:space="preserve">UNIVER.UA/Myhailo Grushevskyi: Fond Derzhavnyh Paperiv   </v>
      </c>
      <c r="C61" s="35">
        <f t="shared" si="0"/>
        <v>89.17910000000056</v>
      </c>
      <c r="D61" s="93">
        <f t="shared" si="0"/>
        <v>1.5897580811050627E-2</v>
      </c>
      <c r="E61" s="37">
        <f>G6</f>
        <v>2.4337421786024769</v>
      </c>
    </row>
    <row r="62" spans="2:6">
      <c r="B62" s="34" t="str">
        <f t="shared" si="0"/>
        <v>Altus – Depozyt</v>
      </c>
      <c r="C62" s="35">
        <f t="shared" si="0"/>
        <v>96.415970000000215</v>
      </c>
      <c r="D62" s="93">
        <f t="shared" si="0"/>
        <v>3.0659965470195366E-2</v>
      </c>
      <c r="E62" s="37">
        <f>G7</f>
        <v>0</v>
      </c>
    </row>
    <row r="63" spans="2:6">
      <c r="B63" s="118" t="str">
        <f t="shared" si="0"/>
        <v>Altus – Zbalansovanyi</v>
      </c>
      <c r="C63" s="119">
        <f t="shared" si="0"/>
        <v>79.954129999999878</v>
      </c>
      <c r="D63" s="120">
        <f t="shared" si="0"/>
        <v>3.1490299411197215E-2</v>
      </c>
      <c r="E63" s="121">
        <f>G8</f>
        <v>0</v>
      </c>
    </row>
    <row r="64" spans="2:6">
      <c r="B64" s="117" t="str">
        <f>B21</f>
        <v>UNIVER.UA/Volodymyr Velykyi: Fond Zbalansovanyi</v>
      </c>
      <c r="C64" s="35">
        <f t="shared" ref="C64:D68" si="1">C19</f>
        <v>123.31487000000011</v>
      </c>
      <c r="D64" s="93">
        <f t="shared" si="1"/>
        <v>6.3156827666922516E-2</v>
      </c>
      <c r="E64" s="37">
        <f>G19</f>
        <v>-1.1944366642685276</v>
      </c>
    </row>
    <row r="65" spans="2:5">
      <c r="B65" s="117" t="str">
        <f>B22</f>
        <v>KINTO-Klasychnyi</v>
      </c>
      <c r="C65" s="35">
        <f t="shared" si="1"/>
        <v>-20.637400000000024</v>
      </c>
      <c r="D65" s="93">
        <f t="shared" si="1"/>
        <v>-3.359276542047257E-2</v>
      </c>
      <c r="E65" s="37">
        <f>G20</f>
        <v>-3.5702677061469541</v>
      </c>
    </row>
    <row r="66" spans="2:5">
      <c r="B66" s="117" t="str">
        <f>B23</f>
        <v>Nadbannia</v>
      </c>
      <c r="C66" s="35">
        <f t="shared" si="1"/>
        <v>-17.481189999999945</v>
      </c>
      <c r="D66" s="93">
        <f t="shared" si="1"/>
        <v>-1.7915332980735426E-2</v>
      </c>
      <c r="E66" s="37">
        <f>G21</f>
        <v>-8.1068803030303194</v>
      </c>
    </row>
    <row r="67" spans="2:5">
      <c r="B67" s="117" t="s">
        <v>48</v>
      </c>
      <c r="C67" s="35">
        <f t="shared" si="1"/>
        <v>122.93387600000202</v>
      </c>
      <c r="D67" s="93">
        <f t="shared" si="1"/>
        <v>5.8393334301152988E-3</v>
      </c>
      <c r="E67" s="37">
        <f>G22</f>
        <v>-64.903054853414417</v>
      </c>
    </row>
    <row r="68" spans="2:5">
      <c r="B68" s="117" t="str">
        <f>B23</f>
        <v>Nadbannia</v>
      </c>
      <c r="C68" s="35">
        <f t="shared" si="1"/>
        <v>-159.06316999999999</v>
      </c>
      <c r="D68" s="93">
        <f t="shared" si="1"/>
        <v>-0.2377279963480351</v>
      </c>
      <c r="E68" s="37">
        <f>G23</f>
        <v>-158.875190261585</v>
      </c>
    </row>
    <row r="69" spans="2:5">
      <c r="B69" s="128" t="s">
        <v>70</v>
      </c>
      <c r="C69" s="129">
        <f>C24-SUM(C59:C68)</f>
        <v>75.706917600000111</v>
      </c>
      <c r="D69" s="130"/>
      <c r="E69" s="129">
        <f>G24-SUM(E59:E68)</f>
        <v>0</v>
      </c>
    </row>
    <row r="70" spans="2:5" ht="15">
      <c r="B70" s="126" t="s">
        <v>68</v>
      </c>
      <c r="C70" s="127">
        <f>SUM(C59:C69)</f>
        <v>512.29926360000286</v>
      </c>
      <c r="D70" s="127"/>
      <c r="E70" s="127">
        <f>SUM(E59:E69)</f>
        <v>-217.19840537862495</v>
      </c>
    </row>
  </sheetData>
  <mergeCells count="5">
    <mergeCell ref="A25:G25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0"/>
  <sheetViews>
    <sheetView zoomScale="80" workbookViewId="0">
      <selection activeCell="A47" sqref="A47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4" t="s">
        <v>85</v>
      </c>
      <c r="B1" s="65" t="s">
        <v>111</v>
      </c>
      <c r="C1" s="10"/>
    </row>
    <row r="2" spans="1:3" ht="14.25">
      <c r="A2" s="34" t="s">
        <v>62</v>
      </c>
      <c r="B2" s="156">
        <v>-2.7762254201295078E-2</v>
      </c>
      <c r="C2" s="10"/>
    </row>
    <row r="3" spans="1:3" ht="14.25">
      <c r="A3" s="198" t="s">
        <v>59</v>
      </c>
      <c r="B3" s="134">
        <v>-2.3198007657818209E-2</v>
      </c>
      <c r="C3" s="10"/>
    </row>
    <row r="4" spans="1:3" ht="14.25">
      <c r="A4" s="34" t="s">
        <v>67</v>
      </c>
      <c r="B4" s="134">
        <v>-1.6131576580580731E-2</v>
      </c>
      <c r="C4" s="10"/>
    </row>
    <row r="5" spans="1:3" ht="14.25">
      <c r="A5" s="216" t="s">
        <v>61</v>
      </c>
      <c r="B5" s="135">
        <v>-1.5313924899029163E-2</v>
      </c>
      <c r="C5" s="10"/>
    </row>
    <row r="6" spans="1:3" ht="14.25">
      <c r="A6" s="34" t="s">
        <v>53</v>
      </c>
      <c r="B6" s="135">
        <v>-1.2119823386569362E-2</v>
      </c>
      <c r="C6" s="10"/>
    </row>
    <row r="7" spans="1:3" ht="14.25">
      <c r="A7" s="198" t="s">
        <v>58</v>
      </c>
      <c r="B7" s="136">
        <v>-9.578451257334808E-3</v>
      </c>
      <c r="C7" s="10"/>
    </row>
    <row r="8" spans="1:3" ht="14.25">
      <c r="A8" s="34" t="s">
        <v>65</v>
      </c>
      <c r="B8" s="135">
        <v>-3.2630125558600342E-3</v>
      </c>
      <c r="C8" s="10"/>
    </row>
    <row r="9" spans="1:3" ht="14.25">
      <c r="A9" s="68" t="s">
        <v>56</v>
      </c>
      <c r="B9" s="135">
        <v>-1.6934640883797814E-3</v>
      </c>
      <c r="C9" s="10"/>
    </row>
    <row r="10" spans="1:3" ht="14.25">
      <c r="A10" s="215" t="s">
        <v>52</v>
      </c>
      <c r="B10" s="135">
        <v>1.3223297336657502E-3</v>
      </c>
      <c r="C10" s="10"/>
    </row>
    <row r="11" spans="1:3" ht="14.25">
      <c r="A11" s="34" t="s">
        <v>64</v>
      </c>
      <c r="B11" s="135">
        <v>1.4634125074677318E-3</v>
      </c>
      <c r="C11" s="10"/>
    </row>
    <row r="12" spans="1:3" ht="14.25">
      <c r="A12" s="216" t="s">
        <v>112</v>
      </c>
      <c r="B12" s="135">
        <v>8.9550148686496911E-3</v>
      </c>
      <c r="C12" s="10"/>
    </row>
    <row r="13" spans="1:3" ht="14.25">
      <c r="A13" s="34" t="s">
        <v>63</v>
      </c>
      <c r="B13" s="135">
        <v>9.846414905936518E-3</v>
      </c>
      <c r="C13" s="10"/>
    </row>
    <row r="14" spans="1:3" ht="14.25">
      <c r="A14" s="68" t="s">
        <v>60</v>
      </c>
      <c r="B14" s="135">
        <v>1.3447592972373634E-2</v>
      </c>
      <c r="C14" s="10"/>
    </row>
    <row r="15" spans="1:3" ht="14.25">
      <c r="A15" s="212" t="s">
        <v>95</v>
      </c>
      <c r="B15" s="135">
        <v>1.5459505097035198E-2</v>
      </c>
      <c r="C15" s="10"/>
    </row>
    <row r="16" spans="1:3" ht="15">
      <c r="A16" s="217" t="s">
        <v>113</v>
      </c>
      <c r="B16" s="135">
        <v>2.1143478659837234E-2</v>
      </c>
      <c r="C16" s="10"/>
    </row>
    <row r="17" spans="1:3" ht="14.25">
      <c r="A17" s="34" t="s">
        <v>51</v>
      </c>
      <c r="B17" s="136">
        <v>3.0659965470202E-2</v>
      </c>
      <c r="C17" s="10"/>
    </row>
    <row r="18" spans="1:3" ht="14.25">
      <c r="A18" s="213" t="s">
        <v>54</v>
      </c>
      <c r="B18" s="135">
        <v>3.1490299411196965E-2</v>
      </c>
      <c r="C18" s="10"/>
    </row>
    <row r="19" spans="1:3" ht="14.25">
      <c r="A19" s="198" t="s">
        <v>55</v>
      </c>
      <c r="B19" s="135">
        <v>6.3814902732182155E-2</v>
      </c>
      <c r="C19" s="10"/>
    </row>
    <row r="20" spans="1:3" ht="14.25">
      <c r="A20" s="198" t="s">
        <v>57</v>
      </c>
      <c r="B20" s="135">
        <v>8.8080254260903601E-2</v>
      </c>
      <c r="C20" s="10"/>
    </row>
    <row r="21" spans="1:3" ht="14.25">
      <c r="A21" s="34" t="s">
        <v>66</v>
      </c>
      <c r="B21" s="135">
        <v>9.880516738000189E-2</v>
      </c>
      <c r="C21" s="10"/>
    </row>
    <row r="22" spans="1:3" ht="14.25">
      <c r="A22" s="174" t="s">
        <v>114</v>
      </c>
      <c r="B22" s="134">
        <v>1.3771391168629261E-2</v>
      </c>
      <c r="C22" s="10"/>
    </row>
    <row r="23" spans="1:3" ht="14.25">
      <c r="A23" s="139" t="s">
        <v>18</v>
      </c>
      <c r="B23" s="134">
        <v>-3.2241736329473199E-2</v>
      </c>
      <c r="C23" s="10"/>
    </row>
    <row r="24" spans="1:3" ht="14.25">
      <c r="A24" s="139" t="s">
        <v>17</v>
      </c>
      <c r="B24" s="134">
        <v>1.2154092017831575E-2</v>
      </c>
      <c r="C24" s="56"/>
    </row>
    <row r="25" spans="1:3" ht="14.25">
      <c r="A25" s="139" t="s">
        <v>115</v>
      </c>
      <c r="B25" s="134">
        <v>9.4567968602999652E-2</v>
      </c>
      <c r="C25" s="9"/>
    </row>
    <row r="26" spans="1:3" ht="14.25">
      <c r="A26" s="139" t="s">
        <v>116</v>
      </c>
      <c r="B26" s="134">
        <v>8.4781193818444844E-2</v>
      </c>
      <c r="C26" s="71"/>
    </row>
    <row r="27" spans="1:3" ht="14.25">
      <c r="A27" s="139" t="s">
        <v>117</v>
      </c>
      <c r="B27" s="134">
        <v>1.741095890410959E-2</v>
      </c>
      <c r="C27" s="10"/>
    </row>
    <row r="28" spans="1:3" ht="15" thickBot="1">
      <c r="A28" s="218" t="s">
        <v>118</v>
      </c>
      <c r="B28" s="137">
        <v>0.19095181037042952</v>
      </c>
      <c r="C28" s="10"/>
    </row>
    <row r="29" spans="1:3">
      <c r="B29" s="10"/>
      <c r="C29" s="10"/>
    </row>
    <row r="30" spans="1:3">
      <c r="C30" s="10"/>
    </row>
    <row r="31" spans="1:3">
      <c r="B31" s="10"/>
      <c r="C31" s="10"/>
    </row>
    <row r="32" spans="1:3">
      <c r="C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0"/>
  <sheetViews>
    <sheetView zoomScale="85" workbookViewId="0">
      <selection activeCell="H38" sqref="H38"/>
    </sheetView>
  </sheetViews>
  <sheetFormatPr defaultRowHeight="14.25"/>
  <cols>
    <col min="1" max="1" width="4.7109375" style="28" customWidth="1"/>
    <col min="2" max="2" width="48.85546875" style="26" bestFit="1" customWidth="1"/>
    <col min="3" max="4" width="12.7109375" style="28" customWidth="1"/>
    <col min="5" max="5" width="16.7109375" style="38" customWidth="1"/>
    <col min="6" max="6" width="14.7109375" style="43" customWidth="1"/>
    <col min="7" max="7" width="14.7109375" style="38" customWidth="1"/>
    <col min="8" max="8" width="12.7109375" style="43" customWidth="1"/>
    <col min="9" max="9" width="47.85546875" style="26" bestFit="1" customWidth="1"/>
    <col min="10" max="10" width="34.7109375" style="26" customWidth="1"/>
    <col min="11" max="20" width="4.7109375" style="26" customWidth="1"/>
    <col min="21" max="16384" width="9.140625" style="26"/>
  </cols>
  <sheetData>
    <row r="1" spans="1:13" s="40" customFormat="1" ht="16.5" thickBot="1">
      <c r="A1" s="176" t="s">
        <v>119</v>
      </c>
      <c r="B1" s="176"/>
      <c r="C1" s="176"/>
      <c r="D1" s="176"/>
      <c r="E1" s="176"/>
      <c r="F1" s="176"/>
      <c r="G1" s="176"/>
      <c r="H1" s="176"/>
      <c r="I1" s="176"/>
      <c r="J1" s="176"/>
      <c r="K1" s="13"/>
      <c r="L1" s="14"/>
      <c r="M1" s="14"/>
    </row>
    <row r="2" spans="1:13" ht="45.75" thickBot="1">
      <c r="A2" s="15" t="s">
        <v>100</v>
      </c>
      <c r="B2" s="15" t="s">
        <v>85</v>
      </c>
      <c r="C2" s="41" t="s">
        <v>120</v>
      </c>
      <c r="D2" s="41" t="s">
        <v>121</v>
      </c>
      <c r="E2" s="41" t="s">
        <v>42</v>
      </c>
      <c r="F2" s="41" t="s">
        <v>43</v>
      </c>
      <c r="G2" s="41" t="s">
        <v>44</v>
      </c>
      <c r="H2" s="41" t="s">
        <v>45</v>
      </c>
      <c r="I2" s="17" t="s">
        <v>46</v>
      </c>
      <c r="J2" s="18" t="s">
        <v>47</v>
      </c>
    </row>
    <row r="3" spans="1:13">
      <c r="A3" s="21">
        <v>1</v>
      </c>
      <c r="B3" s="68" t="s">
        <v>122</v>
      </c>
      <c r="C3" s="220" t="s">
        <v>134</v>
      </c>
      <c r="D3" s="221" t="s">
        <v>135</v>
      </c>
      <c r="E3" s="81">
        <v>8262573.0899999999</v>
      </c>
      <c r="F3" s="82">
        <v>31787</v>
      </c>
      <c r="G3" s="81">
        <v>259.93560543618457</v>
      </c>
      <c r="H3" s="50">
        <v>100</v>
      </c>
      <c r="I3" s="202" t="s">
        <v>128</v>
      </c>
      <c r="J3" s="83" t="s">
        <v>14</v>
      </c>
    </row>
    <row r="4" spans="1:13" ht="14.25" customHeight="1">
      <c r="A4" s="21">
        <v>2</v>
      </c>
      <c r="B4" s="198" t="s">
        <v>123</v>
      </c>
      <c r="C4" s="220" t="s">
        <v>134</v>
      </c>
      <c r="D4" s="221" t="s">
        <v>136</v>
      </c>
      <c r="E4" s="81">
        <v>1528301.09</v>
      </c>
      <c r="F4" s="82">
        <v>55237</v>
      </c>
      <c r="G4" s="81">
        <v>27.668068323768491</v>
      </c>
      <c r="H4" s="79">
        <v>100</v>
      </c>
      <c r="I4" s="202" t="s">
        <v>129</v>
      </c>
      <c r="J4" s="83" t="s">
        <v>14</v>
      </c>
    </row>
    <row r="5" spans="1:13">
      <c r="A5" s="21">
        <v>3</v>
      </c>
      <c r="B5" s="198" t="s">
        <v>124</v>
      </c>
      <c r="C5" s="220" t="s">
        <v>134</v>
      </c>
      <c r="D5" s="221" t="s">
        <v>136</v>
      </c>
      <c r="E5" s="81">
        <v>1233137.6002</v>
      </c>
      <c r="F5" s="82">
        <v>2940</v>
      </c>
      <c r="G5" s="81">
        <v>419.43455789115643</v>
      </c>
      <c r="H5" s="50">
        <v>1000</v>
      </c>
      <c r="I5" s="198" t="s">
        <v>130</v>
      </c>
      <c r="J5" s="83" t="s">
        <v>0</v>
      </c>
    </row>
    <row r="6" spans="1:13">
      <c r="A6" s="21">
        <v>4</v>
      </c>
      <c r="B6" s="198" t="s">
        <v>125</v>
      </c>
      <c r="C6" s="220" t="s">
        <v>134</v>
      </c>
      <c r="D6" s="221" t="s">
        <v>135</v>
      </c>
      <c r="E6" s="81">
        <v>1182948.49</v>
      </c>
      <c r="F6" s="82">
        <v>783</v>
      </c>
      <c r="G6" s="81">
        <v>1510.7898978288633</v>
      </c>
      <c r="H6" s="50">
        <v>1000</v>
      </c>
      <c r="I6" s="198" t="s">
        <v>131</v>
      </c>
      <c r="J6" s="83" t="s">
        <v>12</v>
      </c>
    </row>
    <row r="7" spans="1:13">
      <c r="A7" s="21">
        <v>5</v>
      </c>
      <c r="B7" s="68" t="s">
        <v>126</v>
      </c>
      <c r="C7" s="220" t="s">
        <v>134</v>
      </c>
      <c r="D7" s="221" t="s">
        <v>135</v>
      </c>
      <c r="E7" s="81">
        <v>723883.82</v>
      </c>
      <c r="F7" s="82">
        <v>910</v>
      </c>
      <c r="G7" s="81">
        <v>795.47672527472525</v>
      </c>
      <c r="H7" s="50">
        <v>1000</v>
      </c>
      <c r="I7" s="202" t="s">
        <v>132</v>
      </c>
      <c r="J7" s="83" t="s">
        <v>2</v>
      </c>
    </row>
    <row r="8" spans="1:13" s="42" customFormat="1" collapsed="1">
      <c r="A8" s="21">
        <v>6</v>
      </c>
      <c r="B8" s="219" t="s">
        <v>127</v>
      </c>
      <c r="C8" s="220" t="s">
        <v>134</v>
      </c>
      <c r="D8" s="221" t="s">
        <v>135</v>
      </c>
      <c r="E8" s="81">
        <v>594673.91</v>
      </c>
      <c r="F8" s="82">
        <v>679</v>
      </c>
      <c r="G8" s="81">
        <v>875.808409425626</v>
      </c>
      <c r="H8" s="50">
        <v>1000</v>
      </c>
      <c r="I8" s="198" t="s">
        <v>133</v>
      </c>
      <c r="J8" s="83" t="s">
        <v>3</v>
      </c>
    </row>
    <row r="9" spans="1:13" ht="15.75" customHeight="1" thickBot="1">
      <c r="A9" s="177" t="s">
        <v>68</v>
      </c>
      <c r="B9" s="178"/>
      <c r="C9" s="106" t="s">
        <v>5</v>
      </c>
      <c r="D9" s="106" t="s">
        <v>5</v>
      </c>
      <c r="E9" s="95">
        <f>SUM(E3:E8)</f>
        <v>13525518.0002</v>
      </c>
      <c r="F9" s="96">
        <f>SUM(F3:F8)</f>
        <v>92336</v>
      </c>
      <c r="G9" s="106" t="s">
        <v>5</v>
      </c>
      <c r="H9" s="106" t="s">
        <v>5</v>
      </c>
      <c r="I9" s="106" t="s">
        <v>5</v>
      </c>
      <c r="J9" s="107" t="s">
        <v>5</v>
      </c>
    </row>
    <row r="10" spans="1:13">
      <c r="A10" s="180"/>
      <c r="B10" s="180"/>
      <c r="C10" s="180"/>
      <c r="D10" s="180"/>
      <c r="E10" s="180"/>
      <c r="F10" s="180"/>
      <c r="G10" s="180"/>
      <c r="H10" s="180"/>
    </row>
  </sheetData>
  <mergeCells count="3">
    <mergeCell ref="A1:J1"/>
    <mergeCell ref="A9:B9"/>
    <mergeCell ref="A10:H10"/>
  </mergeCells>
  <phoneticPr fontId="11" type="noConversion"/>
  <hyperlinks>
    <hyperlink ref="J5" r:id="rId1" display="http://am.concorde.ua/"/>
    <hyperlink ref="J7" r:id="rId2" display="http://www.dragon-am.com/"/>
    <hyperlink ref="J8" r:id="rId3" display="http://otpcapital.com.ua/"/>
    <hyperlink ref="J9" r:id="rId4" display="http://www.sem.biz.ua/"/>
    <hyperlink ref="J3" r:id="rId5" display="http://dragon-am.com/"/>
    <hyperlink ref="J4" r:id="rId6" display="http://dragon-am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1"/>
  <sheetViews>
    <sheetView zoomScale="85" workbookViewId="0">
      <selection activeCell="G39" sqref="G39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6" t="s">
        <v>137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customFormat="1" ht="15.75" customHeight="1" thickBot="1">
      <c r="A2" s="204" t="s">
        <v>40</v>
      </c>
      <c r="B2" s="98"/>
      <c r="C2" s="99"/>
      <c r="D2" s="100"/>
      <c r="E2" s="185" t="s">
        <v>84</v>
      </c>
      <c r="F2" s="185"/>
      <c r="G2" s="185"/>
      <c r="H2" s="185"/>
      <c r="I2" s="185"/>
      <c r="J2" s="185"/>
      <c r="K2" s="185"/>
    </row>
    <row r="3" spans="1:11" customFormat="1" ht="64.5" thickBot="1">
      <c r="A3" s="204"/>
      <c r="B3" s="205" t="s">
        <v>85</v>
      </c>
      <c r="C3" s="206" t="s">
        <v>86</v>
      </c>
      <c r="D3" s="206" t="s">
        <v>87</v>
      </c>
      <c r="E3" s="207" t="s">
        <v>88</v>
      </c>
      <c r="F3" s="207" t="s">
        <v>89</v>
      </c>
      <c r="G3" s="17" t="s">
        <v>138</v>
      </c>
      <c r="H3" s="17" t="s">
        <v>91</v>
      </c>
      <c r="I3" s="17" t="s">
        <v>92</v>
      </c>
      <c r="J3" s="208" t="s">
        <v>93</v>
      </c>
      <c r="K3" s="208" t="s">
        <v>94</v>
      </c>
    </row>
    <row r="4" spans="1:11" customFormat="1" collapsed="1">
      <c r="A4" s="21">
        <v>1</v>
      </c>
      <c r="B4" s="68" t="s">
        <v>139</v>
      </c>
      <c r="C4" s="101">
        <v>38441</v>
      </c>
      <c r="D4" s="101">
        <v>38625</v>
      </c>
      <c r="E4" s="97">
        <v>-5.0747263153687605E-3</v>
      </c>
      <c r="F4" s="97">
        <v>-1.8416791154000633E-2</v>
      </c>
      <c r="G4" s="97">
        <v>-6.5091361654734725E-2</v>
      </c>
      <c r="H4" s="97">
        <v>-4.015747660388036E-2</v>
      </c>
      <c r="I4" s="97">
        <v>-1.4819719671691489E-2</v>
      </c>
      <c r="J4" s="102">
        <v>-0.12419159057437368</v>
      </c>
      <c r="K4" s="154">
        <v>-1.2643339150472777E-2</v>
      </c>
    </row>
    <row r="5" spans="1:11" customFormat="1" collapsed="1">
      <c r="A5" s="21">
        <v>2</v>
      </c>
      <c r="B5" s="139" t="s">
        <v>122</v>
      </c>
      <c r="C5" s="101">
        <v>38862</v>
      </c>
      <c r="D5" s="101">
        <v>38958</v>
      </c>
      <c r="E5" s="97">
        <v>1.2655643412583295E-2</v>
      </c>
      <c r="F5" s="97">
        <v>-4.3614707329882596E-2</v>
      </c>
      <c r="G5" s="97">
        <v>-0.20857635183444445</v>
      </c>
      <c r="H5" s="97">
        <v>-0.28497678894532663</v>
      </c>
      <c r="I5" s="97">
        <v>-4.7673344774166293E-2</v>
      </c>
      <c r="J5" s="102">
        <v>1.5993560543618508</v>
      </c>
      <c r="K5" s="155">
        <v>0.10567132452633099</v>
      </c>
    </row>
    <row r="6" spans="1:11" customFormat="1">
      <c r="A6" s="21">
        <v>3</v>
      </c>
      <c r="B6" s="139" t="s">
        <v>124</v>
      </c>
      <c r="C6" s="101">
        <v>39048</v>
      </c>
      <c r="D6" s="101">
        <v>39140</v>
      </c>
      <c r="E6" s="97">
        <v>6.8533176928975426E-3</v>
      </c>
      <c r="F6" s="97">
        <v>7.0175519952364596E-5</v>
      </c>
      <c r="G6" s="97">
        <v>-0.10355104074636989</v>
      </c>
      <c r="H6" s="97">
        <v>-0.15256760452656459</v>
      </c>
      <c r="I6" s="97">
        <v>-1.4697001204663218E-3</v>
      </c>
      <c r="J6" s="102">
        <v>-0.58056544210884253</v>
      </c>
      <c r="K6" s="155">
        <v>-9.1918578111551241E-2</v>
      </c>
    </row>
    <row r="7" spans="1:11" customFormat="1">
      <c r="A7" s="21">
        <v>4</v>
      </c>
      <c r="B7" s="139" t="s">
        <v>125</v>
      </c>
      <c r="C7" s="101">
        <v>39100</v>
      </c>
      <c r="D7" s="101">
        <v>39268</v>
      </c>
      <c r="E7" s="97">
        <v>1.4829857738527741E-2</v>
      </c>
      <c r="F7" s="97">
        <v>1.0756042752131378E-2</v>
      </c>
      <c r="G7" s="97">
        <v>0.10148269643028907</v>
      </c>
      <c r="H7" s="97">
        <v>9.53627147725844E-2</v>
      </c>
      <c r="I7" s="97" t="s">
        <v>98</v>
      </c>
      <c r="J7" s="102">
        <v>0.51078989782883477</v>
      </c>
      <c r="K7" s="155">
        <v>4.8799945780437559E-2</v>
      </c>
    </row>
    <row r="8" spans="1:11" customFormat="1">
      <c r="A8" s="21">
        <v>5</v>
      </c>
      <c r="B8" s="219" t="s">
        <v>126</v>
      </c>
      <c r="C8" s="101">
        <v>39647</v>
      </c>
      <c r="D8" s="101">
        <v>39861</v>
      </c>
      <c r="E8" s="97">
        <v>7.5743005953772924E-2</v>
      </c>
      <c r="F8" s="97">
        <v>5.8299157259834367E-2</v>
      </c>
      <c r="G8" s="97">
        <v>-7.8146136040041281E-2</v>
      </c>
      <c r="H8" s="97">
        <v>-0.2105707108077165</v>
      </c>
      <c r="I8" s="97">
        <v>-1.0648997739366117E-2</v>
      </c>
      <c r="J8" s="102">
        <v>-0.20452327472528642</v>
      </c>
      <c r="K8" s="155">
        <v>-3.1999035169502754E-2</v>
      </c>
    </row>
    <row r="9" spans="1:11" customFormat="1">
      <c r="A9" s="21">
        <v>6</v>
      </c>
      <c r="B9" s="223" t="s">
        <v>123</v>
      </c>
      <c r="C9" s="101">
        <v>40253</v>
      </c>
      <c r="D9" s="101">
        <v>40445</v>
      </c>
      <c r="E9" s="97">
        <v>1.6003851747342646E-2</v>
      </c>
      <c r="F9" s="97">
        <v>-3.0927051770505032E-2</v>
      </c>
      <c r="G9" s="97">
        <v>-0.19733581499876784</v>
      </c>
      <c r="H9" s="97">
        <v>-0.29463114923514866</v>
      </c>
      <c r="I9" s="97">
        <v>-1.3725238269440276E-2</v>
      </c>
      <c r="J9" s="102">
        <v>-0.72331931676231642</v>
      </c>
      <c r="K9" s="155">
        <v>-0.21052231845262503</v>
      </c>
    </row>
    <row r="10" spans="1:11" ht="15.75" thickBot="1">
      <c r="A10" s="138"/>
      <c r="B10" s="222" t="s">
        <v>96</v>
      </c>
      <c r="C10" s="144" t="s">
        <v>5</v>
      </c>
      <c r="D10" s="144" t="s">
        <v>5</v>
      </c>
      <c r="E10" s="145">
        <f>AVERAGE(E4:E9)</f>
        <v>2.016849170495923E-2</v>
      </c>
      <c r="F10" s="145">
        <f>AVERAGE(F4:F9)</f>
        <v>-3.9721957870783586E-3</v>
      </c>
      <c r="G10" s="145">
        <f>AVERAGE(G4:G9)</f>
        <v>-9.1869668140678193E-2</v>
      </c>
      <c r="H10" s="145">
        <f>AVERAGE(H4:H9)</f>
        <v>-0.14792350255767539</v>
      </c>
      <c r="I10" s="145">
        <f>AVERAGE(I4:I9)</f>
        <v>-1.76674001150261E-2</v>
      </c>
      <c r="J10" s="144" t="s">
        <v>5</v>
      </c>
      <c r="K10" s="144" t="s">
        <v>5</v>
      </c>
    </row>
    <row r="11" spans="1:11">
      <c r="A11" s="192" t="s">
        <v>140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1" ht="15" thickBot="1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</row>
    <row r="13" spans="1:11">
      <c r="B13" s="26"/>
      <c r="C13" s="27"/>
      <c r="D13" s="27"/>
      <c r="E13" s="26"/>
      <c r="F13" s="26"/>
      <c r="G13" s="26"/>
      <c r="H13" s="26"/>
      <c r="I13" s="26"/>
    </row>
    <row r="14" spans="1:11">
      <c r="B14" s="26"/>
      <c r="C14" s="27"/>
      <c r="D14" s="27"/>
      <c r="E14" s="112"/>
      <c r="F14" s="26"/>
      <c r="G14" s="26"/>
      <c r="H14" s="26"/>
      <c r="I14" s="26"/>
    </row>
    <row r="15" spans="1:11">
      <c r="B15" s="26"/>
      <c r="C15" s="27"/>
      <c r="D15" s="27"/>
      <c r="E15" s="26"/>
      <c r="F15" s="26"/>
      <c r="G15" s="26"/>
      <c r="H15" s="26"/>
      <c r="I15" s="26"/>
    </row>
    <row r="16" spans="1:11">
      <c r="B16" s="26"/>
      <c r="C16" s="27"/>
      <c r="D16" s="27"/>
      <c r="E16" s="26"/>
      <c r="F16" s="26"/>
      <c r="G16" s="26"/>
      <c r="H16" s="26"/>
      <c r="I16" s="26"/>
    </row>
    <row r="17" spans="2:9">
      <c r="B17" s="26"/>
      <c r="C17" s="27"/>
      <c r="D17" s="27"/>
      <c r="E17" s="26"/>
      <c r="F17" s="26"/>
      <c r="G17" s="26"/>
      <c r="H17" s="26"/>
      <c r="I17" s="26"/>
    </row>
    <row r="18" spans="2:9">
      <c r="B18" s="26"/>
      <c r="C18" s="27"/>
      <c r="D18" s="27"/>
      <c r="E18" s="26"/>
      <c r="F18" s="26"/>
      <c r="G18" s="26"/>
      <c r="H18" s="26"/>
      <c r="I18" s="26"/>
    </row>
    <row r="19" spans="2:9">
      <c r="B19" s="26"/>
      <c r="C19" s="27"/>
      <c r="D19" s="27"/>
      <c r="E19" s="26"/>
      <c r="F19" s="26"/>
      <c r="G19" s="26"/>
      <c r="H19" s="26"/>
      <c r="I19" s="26"/>
    </row>
    <row r="20" spans="2:9">
      <c r="B20" s="26"/>
      <c r="C20" s="27"/>
      <c r="D20" s="27"/>
      <c r="E20" s="26"/>
      <c r="F20" s="26"/>
      <c r="G20" s="26"/>
      <c r="H20" s="26"/>
      <c r="I20" s="26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5">
    <mergeCell ref="A12:K12"/>
    <mergeCell ref="A2:A3"/>
    <mergeCell ref="A1:J1"/>
    <mergeCell ref="E2:K2"/>
    <mergeCell ref="A11:K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4"/>
  <sheetViews>
    <sheetView topLeftCell="A16" zoomScale="85" workbookViewId="0">
      <selection activeCell="B37" sqref="B37:E37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8" customFormat="1" ht="16.5" thickBot="1">
      <c r="A1" s="188" t="s">
        <v>142</v>
      </c>
      <c r="B1" s="188"/>
      <c r="C1" s="188"/>
      <c r="D1" s="188"/>
      <c r="E1" s="188"/>
      <c r="F1" s="188"/>
      <c r="G1" s="188"/>
    </row>
    <row r="2" spans="1:11" s="28" customFormat="1" ht="15.75" customHeight="1" thickBot="1">
      <c r="A2" s="183" t="s">
        <v>100</v>
      </c>
      <c r="B2" s="87"/>
      <c r="C2" s="189" t="s">
        <v>101</v>
      </c>
      <c r="D2" s="190"/>
      <c r="E2" s="189" t="s">
        <v>102</v>
      </c>
      <c r="F2" s="190"/>
      <c r="G2" s="88"/>
    </row>
    <row r="3" spans="1:11" s="28" customFormat="1" ht="45.75" thickBot="1">
      <c r="A3" s="184"/>
      <c r="B3" s="32" t="s">
        <v>85</v>
      </c>
      <c r="C3" s="32" t="s">
        <v>103</v>
      </c>
      <c r="D3" s="32" t="s">
        <v>104</v>
      </c>
      <c r="E3" s="32" t="s">
        <v>105</v>
      </c>
      <c r="F3" s="32" t="s">
        <v>104</v>
      </c>
      <c r="G3" s="33" t="s">
        <v>141</v>
      </c>
    </row>
    <row r="4" spans="1:11" s="28" customFormat="1">
      <c r="A4" s="21">
        <v>1</v>
      </c>
      <c r="B4" s="224" t="s">
        <v>143</v>
      </c>
      <c r="C4" s="35">
        <v>103.26133999999985</v>
      </c>
      <c r="D4" s="97">
        <v>1.26556434125709E-2</v>
      </c>
      <c r="E4" s="36">
        <v>0</v>
      </c>
      <c r="F4" s="97">
        <v>0</v>
      </c>
      <c r="G4" s="37">
        <v>0</v>
      </c>
    </row>
    <row r="5" spans="1:11" s="28" customFormat="1">
      <c r="A5" s="21">
        <v>2</v>
      </c>
      <c r="B5" s="34" t="s">
        <v>144</v>
      </c>
      <c r="C5" s="35">
        <v>50.968619999999994</v>
      </c>
      <c r="D5" s="97">
        <v>7.5743005953796252E-2</v>
      </c>
      <c r="E5" s="36">
        <v>0</v>
      </c>
      <c r="F5" s="97">
        <v>0</v>
      </c>
      <c r="G5" s="37">
        <v>0</v>
      </c>
    </row>
    <row r="6" spans="1:11" s="28" customFormat="1">
      <c r="A6" s="21">
        <v>3</v>
      </c>
      <c r="B6" s="34" t="s">
        <v>145</v>
      </c>
      <c r="C6" s="35">
        <v>17.286600000000092</v>
      </c>
      <c r="D6" s="97">
        <v>1.482985773859356E-2</v>
      </c>
      <c r="E6" s="36">
        <v>0</v>
      </c>
      <c r="F6" s="97">
        <v>0</v>
      </c>
      <c r="G6" s="37">
        <v>0</v>
      </c>
    </row>
    <row r="7" spans="1:11" s="28" customFormat="1">
      <c r="A7" s="21">
        <v>4</v>
      </c>
      <c r="B7" s="68" t="s">
        <v>124</v>
      </c>
      <c r="C7" s="35">
        <v>8.3935600000000559</v>
      </c>
      <c r="D7" s="97">
        <v>6.8533176929192431E-3</v>
      </c>
      <c r="E7" s="36">
        <v>0</v>
      </c>
      <c r="F7" s="97">
        <v>0</v>
      </c>
      <c r="G7" s="37">
        <v>0</v>
      </c>
    </row>
    <row r="8" spans="1:11" s="28" customFormat="1">
      <c r="A8" s="21">
        <v>5</v>
      </c>
      <c r="B8" s="34" t="s">
        <v>139</v>
      </c>
      <c r="C8" s="35">
        <v>-3.0331999999999533</v>
      </c>
      <c r="D8" s="97">
        <v>-5.0747263153686651E-3</v>
      </c>
      <c r="E8" s="36">
        <v>0</v>
      </c>
      <c r="F8" s="97">
        <v>0</v>
      </c>
      <c r="G8" s="37">
        <v>0</v>
      </c>
    </row>
    <row r="9" spans="1:11" s="28" customFormat="1">
      <c r="A9" s="21">
        <v>6</v>
      </c>
      <c r="B9" s="34" t="s">
        <v>146</v>
      </c>
      <c r="C9" s="35">
        <v>17.210910000000148</v>
      </c>
      <c r="D9" s="97">
        <v>1.1389730558635586E-2</v>
      </c>
      <c r="E9" s="36">
        <v>-252</v>
      </c>
      <c r="F9" s="97">
        <v>-4.5414406458937811E-3</v>
      </c>
      <c r="G9" s="37">
        <v>-6.9011299747428563</v>
      </c>
    </row>
    <row r="10" spans="1:11" s="28" customFormat="1" ht="15.75" thickBot="1">
      <c r="A10" s="108"/>
      <c r="B10" s="89" t="s">
        <v>68</v>
      </c>
      <c r="C10" s="109">
        <v>194.08783000000017</v>
      </c>
      <c r="D10" s="94">
        <v>1.4558665313632171E-2</v>
      </c>
      <c r="E10" s="91">
        <v>-252</v>
      </c>
      <c r="F10" s="94">
        <v>-2.7217349980559035E-3</v>
      </c>
      <c r="G10" s="92">
        <v>-6.9011299747428563</v>
      </c>
    </row>
    <row r="11" spans="1:11" s="28" customFormat="1" ht="15" customHeight="1" thickBot="1">
      <c r="A11" s="191"/>
      <c r="B11" s="191"/>
      <c r="C11" s="191"/>
      <c r="D11" s="191"/>
      <c r="E11" s="191"/>
      <c r="F11" s="191"/>
      <c r="G11" s="191"/>
      <c r="H11" s="7"/>
      <c r="I11" s="7"/>
      <c r="J11" s="7"/>
      <c r="K11" s="7"/>
    </row>
    <row r="12" spans="1:11" s="28" customFormat="1">
      <c r="D12" s="38"/>
    </row>
    <row r="13" spans="1:11" s="28" customFormat="1">
      <c r="D13" s="38"/>
    </row>
    <row r="14" spans="1:11" s="28" customFormat="1">
      <c r="D14" s="38"/>
    </row>
    <row r="15" spans="1:11" s="28" customFormat="1">
      <c r="D15" s="38"/>
    </row>
    <row r="16" spans="1:11" s="28" customFormat="1">
      <c r="D16" s="38"/>
    </row>
    <row r="17" spans="4:4" s="28" customFormat="1">
      <c r="D17" s="38"/>
    </row>
    <row r="18" spans="4:4" s="28" customFormat="1">
      <c r="D18" s="38"/>
    </row>
    <row r="19" spans="4:4" s="28" customFormat="1">
      <c r="D19" s="38"/>
    </row>
    <row r="20" spans="4:4" s="28" customFormat="1">
      <c r="D20" s="38"/>
    </row>
    <row r="21" spans="4:4" s="28" customFormat="1">
      <c r="D21" s="38"/>
    </row>
    <row r="22" spans="4:4" s="28" customFormat="1">
      <c r="D22" s="38"/>
    </row>
    <row r="23" spans="4:4" s="28" customFormat="1">
      <c r="D23" s="38"/>
    </row>
    <row r="24" spans="4:4" s="28" customFormat="1">
      <c r="D24" s="38"/>
    </row>
    <row r="25" spans="4:4" s="28" customFormat="1">
      <c r="D25" s="38"/>
    </row>
    <row r="26" spans="4:4" s="28" customFormat="1">
      <c r="D26" s="38"/>
    </row>
    <row r="27" spans="4:4" s="28" customFormat="1">
      <c r="D27" s="38"/>
    </row>
    <row r="28" spans="4:4" s="28" customFormat="1">
      <c r="D28" s="38"/>
    </row>
    <row r="29" spans="4:4" s="28" customFormat="1">
      <c r="D29" s="38"/>
    </row>
    <row r="30" spans="4:4" s="28" customFormat="1">
      <c r="D30" s="38"/>
    </row>
    <row r="31" spans="4:4" s="28" customFormat="1">
      <c r="D31" s="38"/>
    </row>
    <row r="32" spans="4:4" s="28" customFormat="1"/>
    <row r="33" spans="1:9" s="28" customFormat="1"/>
    <row r="34" spans="1:9" s="28" customFormat="1">
      <c r="H34" s="22"/>
      <c r="I34" s="22"/>
    </row>
    <row r="37" spans="1:9" ht="30.75" thickBot="1">
      <c r="B37" s="39" t="s">
        <v>85</v>
      </c>
      <c r="C37" s="32" t="s">
        <v>147</v>
      </c>
      <c r="D37" s="32" t="s">
        <v>148</v>
      </c>
      <c r="E37" s="33" t="s">
        <v>149</v>
      </c>
    </row>
    <row r="38" spans="1:9">
      <c r="A38" s="22">
        <v>1</v>
      </c>
      <c r="B38" s="34" t="str">
        <f t="shared" ref="B38:D39" si="0">B4</f>
        <v xml:space="preserve">Platynum </v>
      </c>
      <c r="C38" s="113">
        <f t="shared" si="0"/>
        <v>103.26133999999985</v>
      </c>
      <c r="D38" s="97">
        <f t="shared" si="0"/>
        <v>1.26556434125709E-2</v>
      </c>
      <c r="E38" s="114">
        <f t="shared" ref="E38:E43" si="1">G4</f>
        <v>0</v>
      </c>
    </row>
    <row r="39" spans="1:9">
      <c r="A39" s="22">
        <v>2</v>
      </c>
      <c r="B39" s="34" t="str">
        <f t="shared" si="0"/>
        <v>"UNIVER.UA/Otaman: Fond Perspectyvnyh Aktsii"</v>
      </c>
      <c r="C39" s="113">
        <f t="shared" si="0"/>
        <v>50.968619999999994</v>
      </c>
      <c r="D39" s="97">
        <f t="shared" si="0"/>
        <v>7.5743005953796252E-2</v>
      </c>
      <c r="E39" s="114">
        <f t="shared" si="1"/>
        <v>0</v>
      </c>
    </row>
    <row r="40" spans="1:9">
      <c r="A40" s="22">
        <v>3</v>
      </c>
      <c r="B40" s="34" t="str">
        <f t="shared" ref="B40:D43" si="2">B6</f>
        <v>Zbalansovanyi Fond "Parytet"</v>
      </c>
      <c r="C40" s="113">
        <f t="shared" si="2"/>
        <v>17.286600000000092</v>
      </c>
      <c r="D40" s="97">
        <f t="shared" si="2"/>
        <v>1.482985773859356E-2</v>
      </c>
      <c r="E40" s="114">
        <f t="shared" si="1"/>
        <v>0</v>
      </c>
    </row>
    <row r="41" spans="1:9">
      <c r="A41" s="22">
        <v>4</v>
      </c>
      <c r="B41" s="34" t="str">
        <f t="shared" si="2"/>
        <v>TASK Ukrainskyi Kapital</v>
      </c>
      <c r="C41" s="113">
        <f t="shared" si="2"/>
        <v>8.3935600000000559</v>
      </c>
      <c r="D41" s="97">
        <f t="shared" si="2"/>
        <v>6.8533176929192431E-3</v>
      </c>
      <c r="E41" s="114">
        <f t="shared" si="1"/>
        <v>0</v>
      </c>
    </row>
    <row r="42" spans="1:9">
      <c r="A42" s="22">
        <v>5</v>
      </c>
      <c r="B42" s="34" t="str">
        <f t="shared" si="2"/>
        <v>Optimum</v>
      </c>
      <c r="C42" s="113">
        <f t="shared" si="2"/>
        <v>-3.0331999999999533</v>
      </c>
      <c r="D42" s="97">
        <f t="shared" si="2"/>
        <v>-5.0747263153686651E-3</v>
      </c>
      <c r="E42" s="114">
        <f t="shared" si="1"/>
        <v>0</v>
      </c>
    </row>
    <row r="43" spans="1:9">
      <c r="A43" s="22">
        <v>6</v>
      </c>
      <c r="B43" s="34" t="str">
        <f t="shared" si="2"/>
        <v>Аurum</v>
      </c>
      <c r="C43" s="113">
        <f t="shared" si="2"/>
        <v>17.210910000000148</v>
      </c>
      <c r="D43" s="97">
        <f t="shared" si="2"/>
        <v>1.1389730558635586E-2</v>
      </c>
      <c r="E43" s="114">
        <f t="shared" si="1"/>
        <v>-6.9011299747428563</v>
      </c>
    </row>
    <row r="44" spans="1:9">
      <c r="B44" s="34"/>
      <c r="C44" s="113"/>
      <c r="D44" s="97"/>
      <c r="E44" s="114"/>
    </row>
  </sheetData>
  <mergeCells count="5">
    <mergeCell ref="A11:G11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49" sqref="A49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85</v>
      </c>
      <c r="B1" s="65" t="s">
        <v>111</v>
      </c>
      <c r="C1" s="10"/>
      <c r="D1" s="10"/>
    </row>
    <row r="2" spans="1:4" ht="14.25">
      <c r="A2" s="72" t="s">
        <v>139</v>
      </c>
      <c r="B2" s="131">
        <v>-5.0747263153687605E-3</v>
      </c>
      <c r="C2" s="10"/>
      <c r="D2" s="10"/>
    </row>
    <row r="3" spans="1:4" ht="14.25">
      <c r="A3" s="68" t="s">
        <v>124</v>
      </c>
      <c r="B3" s="131">
        <v>6.8533176928975426E-3</v>
      </c>
      <c r="C3" s="10"/>
      <c r="D3" s="10"/>
    </row>
    <row r="4" spans="1:4" ht="14.25">
      <c r="A4" s="225" t="s">
        <v>122</v>
      </c>
      <c r="B4" s="131">
        <v>1.2655643412583295E-2</v>
      </c>
      <c r="C4" s="10"/>
      <c r="D4" s="10"/>
    </row>
    <row r="5" spans="1:4" ht="14.25">
      <c r="A5" s="139" t="s">
        <v>145</v>
      </c>
      <c r="B5" s="131">
        <v>1.4829857738527741E-2</v>
      </c>
      <c r="C5" s="10"/>
      <c r="D5" s="10"/>
    </row>
    <row r="6" spans="1:4" ht="14.25">
      <c r="A6" s="226" t="s">
        <v>123</v>
      </c>
      <c r="B6" s="131">
        <v>1.6003851747342646E-2</v>
      </c>
      <c r="C6" s="10"/>
      <c r="D6" s="10"/>
    </row>
    <row r="7" spans="1:4" ht="14.25">
      <c r="A7" s="34" t="s">
        <v>144</v>
      </c>
      <c r="B7" s="131">
        <v>7.5743005953772924E-2</v>
      </c>
      <c r="C7" s="10"/>
      <c r="D7" s="10"/>
    </row>
    <row r="8" spans="1:4" ht="14.25">
      <c r="A8" s="139" t="s">
        <v>114</v>
      </c>
      <c r="B8" s="132">
        <v>2.016849170495923E-2</v>
      </c>
      <c r="C8" s="10"/>
      <c r="D8" s="10"/>
    </row>
    <row r="9" spans="1:4" ht="14.25">
      <c r="A9" s="139" t="s">
        <v>18</v>
      </c>
      <c r="B9" s="132">
        <v>-3.2241736329473199E-2</v>
      </c>
      <c r="C9" s="10"/>
      <c r="D9" s="10"/>
    </row>
    <row r="10" spans="1:4" ht="14.25">
      <c r="A10" s="139" t="s">
        <v>17</v>
      </c>
      <c r="B10" s="132">
        <v>1.2154092017831575E-2</v>
      </c>
      <c r="C10" s="10"/>
      <c r="D10" s="10"/>
    </row>
    <row r="11" spans="1:4" ht="14.25">
      <c r="A11" s="139" t="s">
        <v>150</v>
      </c>
      <c r="B11" s="132">
        <v>9.4567968602999652E-2</v>
      </c>
      <c r="C11" s="10"/>
      <c r="D11" s="10"/>
    </row>
    <row r="12" spans="1:4" ht="14.25">
      <c r="A12" s="139" t="s">
        <v>151</v>
      </c>
      <c r="B12" s="132">
        <v>8.4781193818444844E-2</v>
      </c>
      <c r="C12" s="10"/>
      <c r="D12" s="10"/>
    </row>
    <row r="13" spans="1:4" ht="14.25">
      <c r="A13" s="139" t="s">
        <v>152</v>
      </c>
      <c r="B13" s="132">
        <v>1.741095890410959E-2</v>
      </c>
      <c r="C13" s="10"/>
      <c r="D13" s="10"/>
    </row>
    <row r="14" spans="1:4" ht="15" thickBot="1">
      <c r="A14" s="227" t="s">
        <v>153</v>
      </c>
      <c r="B14" s="133">
        <v>0.19095181037042952</v>
      </c>
      <c r="C14" s="10"/>
      <c r="D14" s="10"/>
    </row>
    <row r="15" spans="1:4">
      <c r="B15" s="10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 ht="14.25">
      <c r="A18" s="52"/>
      <c r="B18" s="53"/>
      <c r="C18" s="10"/>
      <c r="D18" s="10"/>
    </row>
    <row r="19" spans="1:4" ht="14.25">
      <c r="A19" s="52"/>
      <c r="B19" s="53"/>
      <c r="C19" s="10"/>
      <c r="D19" s="10"/>
    </row>
    <row r="20" spans="1:4" ht="14.25">
      <c r="A20" s="52"/>
      <c r="B20" s="53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2016-03-21T16:23:37Z</dcterms:modified>
</cp:coreProperties>
</file>